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4226"/>
  <workbookProtection workbookAlgorithmName="SHA-512" workbookHashValue="KVefogobqAf1zbiUHlgVm0+DMCZkdFG+IvHHms59rc+KQ/74xthN1IMQYEnXj5WMsT/HBriIdzlYGI6Nt/z8vg==" workbookSaltValue="wtzsGxASAGkbUDgHqUOq0Q==" workbookSpinCount="100000" lockStructure="1"/>
  <bookViews>
    <workbookView xWindow="0" yWindow="0" windowWidth="20400" windowHeight="7155" tabRatio="709" firstSheet="11" activeTab="11"/>
  </bookViews>
  <sheets>
    <sheet name="Datos fijos" sheetId="5" state="hidden" r:id="rId1"/>
    <sheet name="Formulario A- &quot;Alta Empresa&quot;" sheetId="31" r:id="rId2"/>
    <sheet name="Formulario B-&quot;Alta de Proyecto&quot;" sheetId="32" r:id="rId3"/>
    <sheet name="&quot;Información del Proyecto - 1&quot;" sheetId="1" r:id="rId4"/>
    <sheet name="&quot;Información del Proyecto - 2&quot;" sheetId="28" r:id="rId5"/>
    <sheet name="&quot;Información del Proyecto - 3&quot;" sheetId="30" r:id="rId6"/>
    <sheet name="&quot;Información del Proyecto - 4&quot; " sheetId="27" r:id="rId7"/>
    <sheet name="Certificado de Inclusión" sheetId="33" r:id="rId8"/>
    <sheet name="Obra Civil y Elect" sheetId="26" r:id="rId9"/>
    <sheet name="Aerogeneradores" sheetId="29" r:id="rId10"/>
    <sheet name="Equipos, Mater, Serv" sheetId="3" r:id="rId11"/>
    <sheet name="Cron.Inversiones" sheetId="25" r:id="rId12"/>
    <sheet name="Empleo" sheetId="21" r:id="rId13"/>
    <sheet name="Fechas clave" sheetId="16" r:id="rId14"/>
    <sheet name="Disp. Inmueble - Uso del Suelo" sheetId="34" r:id="rId15"/>
    <sheet name="Resumen" sheetId="2" r:id="rId16"/>
    <sheet name="Dev. Antic. IVA" sheetId="8" r:id="rId17"/>
    <sheet name="Obra Infraestruc" sheetId="9" r:id="rId18"/>
    <sheet name="Bienes Muebles" sheetId="10" r:id="rId19"/>
    <sheet name="Exención Der Imp" sheetId="11" r:id="rId20"/>
    <sheet name="CND" sheetId="14" r:id="rId21"/>
    <sheet name="Certificado Fiscal" sheetId="12" r:id="rId22"/>
    <sheet name="Cálculos" sheetId="7" state="hidden" r:id="rId23"/>
    <sheet name="Para Exportar Datos" sheetId="17" state="hidden" r:id="rId24"/>
  </sheets>
  <externalReferences>
    <externalReference r:id="rId25"/>
  </externalReferences>
  <definedNames>
    <definedName name="_xlnm._FilterDatabase" localSheetId="10" hidden="1">'Equipos, Mater, Serv'!$C$5:$O$54</definedName>
    <definedName name="_Tab1">"#n"/"a"</definedName>
    <definedName name="_Tab2">"#n"/"a"</definedName>
    <definedName name="_Tab3">"#n"/"a"</definedName>
    <definedName name="_Tab4">"#n"/"a"</definedName>
    <definedName name="_Tab5">"#n"/"a"</definedName>
    <definedName name="_Tab6">"#n"/"a"</definedName>
    <definedName name="Access_cost">"#n"/"a"</definedName>
    <definedName name="Access_difficulty">"#n"/"a"</definedName>
    <definedName name="Access_km">"#n"/"a"</definedName>
    <definedName name="Access_kmV">"#n"/"a"</definedName>
    <definedName name="AccRoad">"#n"/"a"</definedName>
    <definedName name="Addr_Continent">"#n"/"a"</definedName>
    <definedName name="Addr_Country">"#n"/"a"</definedName>
    <definedName name="Addr_CurveType">"#n"/"a"</definedName>
    <definedName name="Addr_Mail">"#n"/"a"</definedName>
    <definedName name="Addr_Manufacturer">"#n"/"a"</definedName>
    <definedName name="Addr_Province">"#n"/"a"</definedName>
    <definedName name="Addr_Region">"#n"/"a"</definedName>
    <definedName name="Addr_TurbineType">"#n"/"a"</definedName>
    <definedName name="Addr_Web">"#n"/"a"</definedName>
    <definedName name="AfterIRR">"#n"/"a"</definedName>
    <definedName name="AnalType">"#n"/"a"</definedName>
    <definedName name="Ann_costs">"#n"/"a"</definedName>
    <definedName name="Ann_sav">"#n"/"a"</definedName>
    <definedName name="Annual_downtime_losses">"#n"/"a"</definedName>
    <definedName name="Application_Type_Index">"#n"/"a"</definedName>
    <definedName name="_xlnm.Print_Area" localSheetId="4">'"Información del Proyecto - 2"'!$A$1:$M$26</definedName>
    <definedName name="_xlnm.Print_Area" localSheetId="5">'"Información del Proyecto - 3"'!$A$1:$V$31</definedName>
    <definedName name="_xlnm.Print_Area" localSheetId="6">'"Información del Proyecto - 4" '!$A$1:$Q$114</definedName>
    <definedName name="_xlnm.Print_Area" localSheetId="9">Aerogeneradores!$A$1:$AN$61</definedName>
    <definedName name="_xlnm.Print_Area" localSheetId="18">'Bienes Muebles'!$A$1:$O$136</definedName>
    <definedName name="_xlnm.Print_Area" localSheetId="7">'Certificado de Inclusión'!$A$1:$W$37</definedName>
    <definedName name="_xlnm.Print_Area" localSheetId="21">'Certificado Fiscal'!$A$1:$F$16</definedName>
    <definedName name="_xlnm.Print_Area" localSheetId="20">CND!$A$1:$K$204</definedName>
    <definedName name="_xlnm.Print_Area" localSheetId="11">Cron.Inversiones!$A$1:$Q$52</definedName>
    <definedName name="_xlnm.Print_Area" localSheetId="16">'Dev. Antic. IVA'!$A$1:$L$204</definedName>
    <definedName name="_xlnm.Print_Area" localSheetId="14">'Disp. Inmueble - Uso del Suelo'!$A$1:$F$12</definedName>
    <definedName name="_xlnm.Print_Area" localSheetId="12">Empleo!$A$1:$P$71</definedName>
    <definedName name="_xlnm.Print_Area" localSheetId="10">'Equipos, Mater, Serv'!$A$1:$AG$287</definedName>
    <definedName name="_xlnm.Print_Area" localSheetId="19">'Exención Der Imp'!$A$1:$O$46</definedName>
    <definedName name="_xlnm.Print_Area" localSheetId="13">'Fechas clave'!$A$1:$F$19</definedName>
    <definedName name="_xlnm.Print_Area" localSheetId="2">'Formulario B-"Alta de Proyecto"'!$A$1:$I$27</definedName>
    <definedName name="_xlnm.Print_Area" localSheetId="8">'Obra Civil y Elect'!$A$1:$G$48</definedName>
    <definedName name="_xlnm.Print_Area" localSheetId="17">'Obra Infraestruc'!$A$1:$O$204</definedName>
    <definedName name="_xlnm.Print_Area" localSheetId="15">Resumen!$A$1:$E$22</definedName>
    <definedName name="AvoidCost">"#n"/"a"</definedName>
    <definedName name="Balance_plant_cost">"#n"/"a"</definedName>
    <definedName name="BaseCaseChange">"#n"/"a"</definedName>
    <definedName name="Borrow_pit_km">"#n"/"a"</definedName>
    <definedName name="Canal">"#n"/"a"</definedName>
    <definedName name="Canal_cost">"#n"/"a"</definedName>
    <definedName name="canal_hl_ratio">"#n"/"a"</definedName>
    <definedName name="canal_length_rock">"#n"/"a"</definedName>
    <definedName name="canal_length_rockV">"#n"/"a"</definedName>
    <definedName name="canal_length_soil">"#n"/"a"</definedName>
    <definedName name="canal_length_soilV">"#n"/"a"</definedName>
    <definedName name="canal_rock_excav">"#n"/"a"</definedName>
    <definedName name="canal_rock_sideslope">"#n"/"a"</definedName>
    <definedName name="canal_soil_excav">"#n"/"a"</definedName>
    <definedName name="canal_soil_sideslope">"#n"/"a"</definedName>
    <definedName name="Cat_flow">"#n"/"a"</definedName>
    <definedName name="Cat_risk">"#n"/"a"</definedName>
    <definedName name="CDM">"#n"/"a"</definedName>
    <definedName name="CF_adjust_fact">"#n"/"a"</definedName>
    <definedName name="CFdebt">"#n"/"a"</definedName>
    <definedName name="CFghg">"#n"/"a"</definedName>
    <definedName name="CFghgCr">"#n"/"a"</definedName>
    <definedName name="CFreCr">"#n"/"a"</definedName>
    <definedName name="CH_IV">"#n"/"a"</definedName>
    <definedName name="CheckRange">"#n"/"a"</definedName>
    <definedName name="CheckRange0">"#n"/"a"</definedName>
    <definedName name="civil_coef">"#n"/"a"</definedName>
    <definedName name="Civil_cost">"#n"/"a"</definedName>
    <definedName name="civil_foreign_cost_factor">"#n"/"a"</definedName>
    <definedName name="CO_II">"#n"/"a"</definedName>
    <definedName name="Col_Actual">"#n"/"a"</definedName>
    <definedName name="Col_C1">"#n"/"a"</definedName>
    <definedName name="Col_C2">"#n"/"a"</definedName>
    <definedName name="Col_D1">"#n"/"a"</definedName>
    <definedName name="Col_E1">"#n"/"a"</definedName>
    <definedName name="Col_Empt">"#n"/"a"</definedName>
    <definedName name="Col_F1">"#n"/"a"</definedName>
    <definedName name="Col_F2">"#n"/"a"</definedName>
    <definedName name="ColdClim">"#n"/"a"</definedName>
    <definedName name="Community_peak_load">"#n"/"a"</definedName>
    <definedName name="Conduit_length">"#n"/"a"</definedName>
    <definedName name="Conduit_lengthV">"#n"/"a"</definedName>
    <definedName name="Corr_frost_days">"#n"/"a"</definedName>
    <definedName name="CostCells">"#n"/"a"</definedName>
    <definedName name="Costing_Method">"#n"/"a"</definedName>
    <definedName name="CostMeth">"#n"/"a"</definedName>
    <definedName name="Country">"#n"/"a"</definedName>
    <definedName name="CountryIndex">"#n"/"a"</definedName>
    <definedName name="CumulGraph">"#n"/"a"</definedName>
    <definedName name="Currency">"#n"/"a"</definedName>
    <definedName name="Currency_List">"#n"/"a"</definedName>
    <definedName name="Currency_Name">"#n"/"a"</definedName>
    <definedName name="Currency_Name_Index">"#n"/"a"</definedName>
    <definedName name="CurrencyHide">"#n"/"a"</definedName>
    <definedName name="CurrencyX">"#n"/"a"</definedName>
    <definedName name="Dam">"#n"/"a"</definedName>
    <definedName name="Dam_length">"#n"/"a"</definedName>
    <definedName name="DataFlow">"#n"/"a"</definedName>
    <definedName name="DBPath">"#n"/"a"</definedName>
    <definedName name="Debt_con">"#n"/"a"</definedName>
    <definedName name="Debt_IR">"#n"/"a"</definedName>
    <definedName name="Debt_pay">"#n"/"a"</definedName>
    <definedName name="Debt_ratio">"#n"/"a"</definedName>
    <definedName name="Debt_term">"#n"/"a"</definedName>
    <definedName name="Delay">30/182.5*3.14159</definedName>
    <definedName name="Design_capacity">"#n"/"a"</definedName>
    <definedName name="Design_f">"#n"/"a"</definedName>
    <definedName name="Design_flow">"#n"/"a"</definedName>
    <definedName name="Design_fVal">"#n"/"a"</definedName>
    <definedName name="Develop_cost">"#n"/"a"</definedName>
    <definedName name="Disc_R">"#n"/"a"</definedName>
    <definedName name="Drainage_area">"#n"/"a"</definedName>
    <definedName name="Email">"#n"/"a"</definedName>
    <definedName name="Energy_delivered">"#n"/"a"</definedName>
    <definedName name="Energy_demand">"#n"/"a"</definedName>
    <definedName name="eng_coef">"#n"/"a"</definedName>
    <definedName name="Engineer_cost">"#n"/"a"</definedName>
    <definedName name="Equi_inv">"#n"/"a"</definedName>
    <definedName name="equip_manuf_coeff">"#n"/"a"</definedName>
    <definedName name="equip_ratio">"#n"/"a"</definedName>
    <definedName name="ErrIRR">"#n"/"a"</definedName>
    <definedName name="ErrYear">"#n"/"a"</definedName>
    <definedName name="Excel_BuiltIn_Print_Area_1">0</definedName>
    <definedName name="Excess_energy">"#n"/"a"</definedName>
    <definedName name="Exist_dam?">"#n"/"a"</definedName>
    <definedName name="FDC_curve_type">"#n"/"a"</definedName>
    <definedName name="FDC_Proxy">"#n"/"a"</definedName>
    <definedName name="Feas_cost">"#n"/"a"</definedName>
    <definedName name="FinancCells">"#n"/"a"</definedName>
    <definedName name="firm_cap">"#n"/"a"</definedName>
    <definedName name="firm_capacity">"#n"/"a"</definedName>
    <definedName name="Firm_flow">"#n"/"a"</definedName>
    <definedName name="Flow_per_turbine">"#n"/"a"</definedName>
    <definedName name="FormulaCostCells">"#n"/"a"</definedName>
    <definedName name="French_Flag">"#n"/"a"</definedName>
    <definedName name="Frost_days">"#n"/"a"</definedName>
    <definedName name="frost_factor">"#n"/"a"</definedName>
    <definedName name="Fuel_ER">"#n"/"a"</definedName>
    <definedName name="fuel_ratio">"#n"/"a"</definedName>
    <definedName name="FuelConv">"#n"/"a"</definedName>
    <definedName name="FuelT1">"#n"/"a"</definedName>
    <definedName name="FuelT10">"#n"/"a"</definedName>
    <definedName name="FuelT2">"#n"/"a"</definedName>
    <definedName name="FuelT3">"#n"/"a"</definedName>
    <definedName name="FuelT4">"#n"/"a"</definedName>
    <definedName name="FuelT5">"#n"/"a"</definedName>
    <definedName name="FuelT6">"#n"/"a"</definedName>
    <definedName name="FuelT7">"#n"/"a"</definedName>
    <definedName name="FuelT8">"#n"/"a"</definedName>
    <definedName name="FuelT9">"#n"/"a"</definedName>
    <definedName name="FuelTVal">"#n"/"a"</definedName>
    <definedName name="Generator_eff">"#n"/"a"</definedName>
    <definedName name="GHG">"#n"/"a"</definedName>
    <definedName name="GHGHypTop">"#n"/"a"</definedName>
    <definedName name="GHGReduc">"#n"/"a"</definedName>
    <definedName name="GHGType">"#n"/"a"</definedName>
    <definedName name="grid?">"#n"/"a"</definedName>
    <definedName name="grid_coeff">"#n"/"a"</definedName>
    <definedName name="Gross_h">"#n"/"a"</definedName>
    <definedName name="Gross_head">"#n"/"a"</definedName>
    <definedName name="GWP">"#n"/"a"</definedName>
    <definedName name="Hydraulic_losses">"#n"/"a"</definedName>
    <definedName name="Hydro_Method">"#n"/"a"</definedName>
    <definedName name="Hydro_Method_Index">"#n"/"a"</definedName>
    <definedName name="Hydro_Project_Type">"#n"/"a"</definedName>
    <definedName name="HypManual">"#n"/"a"</definedName>
    <definedName name="HypMap">"#n"/"a"</definedName>
    <definedName name="HypMapSpec">"#n"/"a"</definedName>
    <definedName name="HypNASA">"#n"/"a"</definedName>
    <definedName name="HypWData">"#n"/"a"</definedName>
    <definedName name="HypWebTr">"#n"/"a"</definedName>
    <definedName name="Inf_R">"#n"/"a"</definedName>
    <definedName name="Inflation">"#n"/"a"</definedName>
    <definedName name="Init_costs">"#n"/"a"</definedName>
    <definedName name="Int_rate">"#n"/"a"</definedName>
    <definedName name="labour_ratio">"#n"/"a"</definedName>
    <definedName name="Land_cost">"#n"/"a"</definedName>
    <definedName name="LDC_Index">"#n"/"a"</definedName>
    <definedName name="List_of_range">"#n"/"a"</definedName>
    <definedName name="LoadSelec1">"#n"/"a"</definedName>
    <definedName name="LoadSelec2">"#n"/"a"</definedName>
    <definedName name="max_tailwater_effect">"#n"/"a"</definedName>
    <definedName name="MaxRDebtR">"#n"/"a"</definedName>
    <definedName name="MaxRDebtT">"#n"/"a"</definedName>
    <definedName name="Mean_flow_km_2">"#n"/"a"</definedName>
    <definedName name="MeanFlow">"#n"/"a"</definedName>
    <definedName name="MeanFlowIndex">"#n"/"a"</definedName>
    <definedName name="MeanFlowList">"#n"/"a"</definedName>
    <definedName name="MeanFLowMetric">"#n"/"a"</definedName>
    <definedName name="MemCountryIndex">"#n"/"a"</definedName>
    <definedName name="MemCurrency">"#n"/"a"</definedName>
    <definedName name="MemCurrencyName">"#n"/"a"</definedName>
    <definedName name="MemSecCurrency">"#n"/"a"</definedName>
    <definedName name="MemSecCurrencyName">"#n"/"a"</definedName>
    <definedName name="MethodList">"#n"/"a"</definedName>
    <definedName name="Mini_hydro?">"#n"/"a"</definedName>
    <definedName name="Misc_cost">"#n"/"a"</definedName>
    <definedName name="MW_total">"#n"/"a"</definedName>
    <definedName name="MW_unit">"#n"/"a"</definedName>
    <definedName name="N2O">"#n"/"a"</definedName>
    <definedName name="NASALink">"#n"/"a"</definedName>
    <definedName name="Negative">"#n"/"a"</definedName>
    <definedName name="No">"#n"/"a"</definedName>
    <definedName name="No_conduits">"#n"/"a"</definedName>
    <definedName name="No_turbines">"#n"/"a"</definedName>
    <definedName name="NormFlow">"#n"/"a"</definedName>
    <definedName name="NPV">"#n"/"a"</definedName>
    <definedName name="OldRangeAvCost">"#n"/"a"</definedName>
    <definedName name="OldRangeDebtIR">"#n"/"a"</definedName>
    <definedName name="OldRangeDebtR">"#n"/"a"</definedName>
    <definedName name="OldRangeDebtT">"#n"/"a"</definedName>
    <definedName name="OldRangeGHG">"#n"/"a"</definedName>
    <definedName name="OldRangeInit">"#n"/"a"</definedName>
    <definedName name="OldRangeOM">"#n"/"a"</definedName>
    <definedName name="OldRangeRED">"#n"/"a"</definedName>
    <definedName name="OldRangeREP">"#n"/"a"</definedName>
    <definedName name="Other_cost">"#n"/"a"</definedName>
    <definedName name="OtherComp">"#n"/"a"</definedName>
    <definedName name="OutputCostRange">"#n"/"a"</definedName>
    <definedName name="OutputCostRange2">"#n"/"a"</definedName>
    <definedName name="ParamThresh">"#n"/"a"</definedName>
    <definedName name="Parasitic_power_losses">"#n"/"a"</definedName>
    <definedName name="peak_load">"#n"/"a"</definedName>
    <definedName name="PeakCoolCOP">4</definedName>
    <definedName name="PeakHeatCOP">3</definedName>
    <definedName name="Penstock">"#n"/"a"</definedName>
    <definedName name="Penstock_cost">"#n"/"a"</definedName>
    <definedName name="penstock_hl_factor">"#n"/"a"</definedName>
    <definedName name="pipe_ave_thick">"#n"/"a"</definedName>
    <definedName name="pipe_dia">"#n"/"a"</definedName>
    <definedName name="pipe_thick_intake">"#n"/"a"</definedName>
    <definedName name="pipe_thick_turbine">"#n"/"a"</definedName>
    <definedName name="Positive">"#n"/"a"</definedName>
    <definedName name="Proj_life">"#n"/"a"</definedName>
    <definedName name="ProjC">"#n"/"a"</definedName>
    <definedName name="ProjCap">"#n"/"a"</definedName>
    <definedName name="Project_Location">"#n"/"a"</definedName>
    <definedName name="Project_Name">"#n"/"a"</definedName>
    <definedName name="Project_Type_Index">"#n"/"a"</definedName>
    <definedName name="PropoElec">"#n"/"a"</definedName>
    <definedName name="R_factor">"#n"/"a"</definedName>
    <definedName name="RangeAvCost">"#n"/"a"</definedName>
    <definedName name="RangeData">"#n"/"a"</definedName>
    <definedName name="RangeDebtIR">"#n"/"a"</definedName>
    <definedName name="RangeDebtR">"#n"/"a"</definedName>
    <definedName name="RangeDebtT">"#n"/"a"</definedName>
    <definedName name="RangeGHG">"#n"/"a"</definedName>
    <definedName name="RangeInit">"#n"/"a"</definedName>
    <definedName name="RangeOM">"#n"/"a"</definedName>
    <definedName name="RangeRED">"#n"/"a"</definedName>
    <definedName name="RangeREP">"#n"/"a"</definedName>
    <definedName name="RBaseHeatCool">"#n"/"a"</definedName>
    <definedName name="RCheck">"#n"/"a"</definedName>
    <definedName name="RCust">"#n"/"a"</definedName>
    <definedName name="RE_cost">"#n"/"a"</definedName>
    <definedName name="RECost">"#n"/"a"</definedName>
    <definedName name="Registration">"#n"/"a"</definedName>
    <definedName name="REProduc">"#n"/"a"</definedName>
    <definedName name="residual_flow">"#n"/"a"</definedName>
    <definedName name="RExRE">"#n"/"a"</definedName>
    <definedName name="RGHGAll">"#n"/"a"</definedName>
    <definedName name="RGrid">"#n"/"a"</definedName>
    <definedName name="RGWPCust">"#n"/"a"</definedName>
    <definedName name="RGWPStd">"#n"/"a"</definedName>
    <definedName name="RHeatCoolSys">"#n"/"a"</definedName>
    <definedName name="RHydroSelec">"#n"/"a"</definedName>
    <definedName name="Risk">"#n"/"a"</definedName>
    <definedName name="RiskButton">"#n"/"a"</definedName>
    <definedName name="RiskIRR">"#n"/"a"</definedName>
    <definedName name="RiskIRRErr">"#n"/"a"</definedName>
    <definedName name="RiskNPV">"#n"/"a"</definedName>
    <definedName name="RiskYear">"#n"/"a"</definedName>
    <definedName name="RiskYearErr">"#n"/"a"</definedName>
    <definedName name="RLoad">"#n"/"a"</definedName>
    <definedName name="RMeanFlow">"#n"/"a"</definedName>
    <definedName name="RNotUserD">"#n"/"a"</definedName>
    <definedName name="Rock?">"#n"/"a"</definedName>
    <definedName name="rock_factor">"#n"/"a"</definedName>
    <definedName name="RPeakEff">"#n"/"a"</definedName>
    <definedName name="RPropHeatCool">"#n"/"a"</definedName>
    <definedName name="RRange0">"#n"/"a"</definedName>
    <definedName name="RREAvail">"#n"/"a"</definedName>
    <definedName name="RRiskAnal">"#n"/"a"</definedName>
    <definedName name="RRiskDebt">"#n"/"a"</definedName>
    <definedName name="RRiskGHG">"#n"/"a"</definedName>
    <definedName name="RRiskRE">"#n"/"a"</definedName>
    <definedName name="RSCheck">"#n"/"a"</definedName>
    <definedName name="RSecBasePer">"#n"/"a"</definedName>
    <definedName name="RSens">"#n"/"a"</definedName>
    <definedName name="RSensDebt">"#n"/"a"</definedName>
    <definedName name="RSensGHG">"#n"/"a"</definedName>
    <definedName name="RSensRE">"#n"/"a"</definedName>
    <definedName name="RStd">"#n"/"a"</definedName>
    <definedName name="RTImpulse">"#n"/"a"</definedName>
    <definedName name="RTurPeak">"#n"/"a"</definedName>
    <definedName name="Runner_dia">"#n"/"a"</definedName>
    <definedName name="RUserD">"#n"/"a"</definedName>
    <definedName name="s">"#n"/"a"</definedName>
    <definedName name="ScFirst">"#n"/"a"</definedName>
    <definedName name="Sec_Currency">"#n"/"a"</definedName>
    <definedName name="Sec_Currency_Name">"#n"/"a"</definedName>
    <definedName name="Sec_Currency_Name_Index">"#n"/"a"</definedName>
    <definedName name="SecCurrencyRange1">"#n"/"a"</definedName>
    <definedName name="SecCurrencyRange2">"#n"/"a"</definedName>
    <definedName name="SecCurrencyRangeFormula">"#n"/"a"</definedName>
    <definedName name="SecCurrencyX">"#n"/"a"</definedName>
    <definedName name="Selection_Index">"#n"/"a"</definedName>
    <definedName name="Sens_area">"#n"/"a"</definedName>
    <definedName name="Sens_row">"#n"/"a"</definedName>
    <definedName name="SensButton">"#n"/"a"</definedName>
    <definedName name="Sensitivity">"#n"/"a"</definedName>
    <definedName name="SensParam">"#n"/"a"</definedName>
    <definedName name="SensRange">"#n"/"a"</definedName>
    <definedName name="SH_Init_cost_formula">"#n"/"a"</definedName>
    <definedName name="SimpBM">"#n"/"a"</definedName>
    <definedName name="SimpRules">"#n"/"a"</definedName>
    <definedName name="Sub_transf_cost">"#n"/"a"</definedName>
    <definedName name="TabRes1">"#n"/"a"</definedName>
    <definedName name="TabRes2">"#n"/"a"</definedName>
    <definedName name="TabRes3">"#n"/"a"</definedName>
    <definedName name="TabRes4">"#n"/"a"</definedName>
    <definedName name="TabRes5">"#n"/"a"</definedName>
    <definedName name="TabRes6">"#n"/"a"</definedName>
    <definedName name="TabRes7">"#n"/"a"</definedName>
    <definedName name="_xlnm.Print_Titles" localSheetId="18">'Bienes Muebles'!$8:$9</definedName>
    <definedName name="_xlnm.Print_Titles" localSheetId="20">CND!$9:$9</definedName>
    <definedName name="_xlnm.Print_Titles" localSheetId="16">'Dev. Antic. IVA'!$2:$9</definedName>
    <definedName name="_xlnm.Print_Titles" localSheetId="19">'Exención Der Imp'!$9:$9</definedName>
    <definedName name="_xlnm.Print_Titles" localSheetId="17">'Obra Infraestruc'!$8:$9</definedName>
    <definedName name="Tote">"#n"/"a"</definedName>
    <definedName name="Training">"#n"/"a"</definedName>
    <definedName name="Trans_cost">"#n"/"a"</definedName>
    <definedName name="trans_difficulty">"#n"/"a"</definedName>
    <definedName name="Trans_km">"#n"/"a"</definedName>
    <definedName name="trans_kV">"#n"/"a"</definedName>
    <definedName name="Transformer_losses">"#n"/"a"</definedName>
    <definedName name="Tunnel">"#n"/"a"</definedName>
    <definedName name="Tunnel_cost">"#n"/"a"</definedName>
    <definedName name="tunnel_dia">"#n"/"a"</definedName>
    <definedName name="tunnel_excav">"#n"/"a"</definedName>
    <definedName name="tunnel_hl_factor">"#n"/"a"</definedName>
    <definedName name="Tunnel_length">"#n"/"a"</definedName>
    <definedName name="Tunnel_lengthV">"#n"/"a"</definedName>
    <definedName name="tunnel_lining_ratio">"#n"/"a"</definedName>
    <definedName name="tunnel_lining_vol">"#n"/"a"</definedName>
    <definedName name="Tunnel_required">"#n"/"a"</definedName>
    <definedName name="Turb_Manufacturer">"#n"/"a"</definedName>
    <definedName name="Turbine_eff">"#n"/"a"</definedName>
    <definedName name="Turbine_rated_eff">"#n"/"a"</definedName>
    <definedName name="Unadj_avail_ann_cap_factor">"#n"/"a"</definedName>
    <definedName name="Unit">"#n"/"a"</definedName>
    <definedName name="UnitGHGCost">"#n"/"a"</definedName>
    <definedName name="UnitGHGCredit">"#n"/"a"</definedName>
    <definedName name="UnitGHGCredit2">"#n"/"a"</definedName>
    <definedName name="UnitGHGCredit3">"#n"/"a"</definedName>
    <definedName name="UnitList">"#n"/"a"</definedName>
    <definedName name="UnitNetGHG">"#n"/"a"</definedName>
    <definedName name="UnitNetGHG2">"#n"/"a"</definedName>
    <definedName name="UnitNetGHG3">"#n"/"a"</definedName>
    <definedName name="UnitValue">"#n"/"a"</definedName>
    <definedName name="VarTab">"#n"/"a"</definedName>
    <definedName name="VarTab1.1">"#n"/"a"</definedName>
    <definedName name="VarTab1.2">"#n"/"a"</definedName>
    <definedName name="VarTab2.2">"#n"/"a"</definedName>
    <definedName name="VarTab3.2">"#n"/"a"</definedName>
    <definedName name="VarTab4.1">"#n"/"a"</definedName>
    <definedName name="VarTab4.2">"#n"/"a"</definedName>
    <definedName name="VarTab5.1">"#n"/"a"</definedName>
    <definedName name="VarTab6.1">"#n"/"a"</definedName>
    <definedName name="VarTab6.2">"#n"/"a"</definedName>
    <definedName name="VarTab7.1">"#n"/"a"</definedName>
    <definedName name="VisGHGCr">"#n"/"a"</definedName>
    <definedName name="WebCalendar">"#n"/"a"</definedName>
    <definedName name="WebCase">"#n"/"a"</definedName>
    <definedName name="WebEText">"#n"/"a"</definedName>
    <definedName name="WebForum">"#n"/"a"</definedName>
    <definedName name="WebLink">"#n"/"a"</definedName>
    <definedName name="WebMarket">"#n"/"a"</definedName>
    <definedName name="WebMaterial">"#n"/"a"</definedName>
    <definedName name="WebOtherSites">"#n"/"a"</definedName>
    <definedName name="WebPartners">"#n"/"a"</definedName>
    <definedName name="WebTrList">"#n"/"a"</definedName>
    <definedName name="YearChange">"#n"/"a"</definedName>
    <definedName name="YearPos">"#n"/"a"</definedName>
  </definedNames>
  <calcPr calcId="152511"/>
</workbook>
</file>

<file path=xl/calcChain.xml><?xml version="1.0" encoding="utf-8"?>
<calcChain xmlns="http://schemas.openxmlformats.org/spreadsheetml/2006/main">
  <c r="C72" i="10" l="1"/>
  <c r="C140" i="9"/>
  <c r="C72" i="9"/>
  <c r="C140" i="8"/>
  <c r="C72" i="8"/>
  <c r="C140" i="14" l="1"/>
  <c r="C72" i="14"/>
  <c r="C4" i="12" l="1"/>
  <c r="C4" i="14"/>
  <c r="C5" i="11"/>
  <c r="C4" i="10"/>
  <c r="C4" i="9"/>
  <c r="C4" i="8"/>
  <c r="C5" i="1"/>
  <c r="C4" i="1"/>
  <c r="C5" i="2"/>
  <c r="C7" i="2"/>
  <c r="L7" i="32" l="1"/>
  <c r="K7" i="32"/>
  <c r="J7" i="32"/>
  <c r="I7" i="32"/>
  <c r="G7" i="32"/>
  <c r="L6" i="32"/>
  <c r="K6" i="32"/>
  <c r="J6" i="32"/>
  <c r="I6" i="32"/>
  <c r="G6" i="32"/>
  <c r="L5" i="32"/>
  <c r="K5" i="32"/>
  <c r="J5" i="32"/>
  <c r="I5" i="32"/>
  <c r="G5" i="32"/>
  <c r="L3" i="32"/>
  <c r="K3" i="32"/>
  <c r="J3" i="32"/>
  <c r="I3" i="32"/>
  <c r="G3" i="32"/>
  <c r="L2" i="32"/>
  <c r="K2" i="32"/>
  <c r="J2" i="32"/>
  <c r="I2" i="32"/>
  <c r="G2" i="32"/>
  <c r="L1" i="32"/>
  <c r="K1" i="32"/>
  <c r="J1" i="32"/>
  <c r="I1" i="32"/>
  <c r="G1" i="32"/>
  <c r="G10" i="14" l="1"/>
  <c r="FS5" i="17"/>
  <c r="FT5" i="17"/>
  <c r="FS6" i="17"/>
  <c r="FT6" i="17"/>
  <c r="FS7" i="17"/>
  <c r="FT7" i="17"/>
  <c r="FS8" i="17"/>
  <c r="FT8" i="17"/>
  <c r="FS9" i="17"/>
  <c r="FT9" i="17"/>
  <c r="FS10" i="17"/>
  <c r="FT10" i="17"/>
  <c r="FS11" i="17"/>
  <c r="FT11" i="17"/>
  <c r="FS12" i="17"/>
  <c r="FT12" i="17"/>
  <c r="FS13" i="17"/>
  <c r="FT13" i="17"/>
  <c r="FS14" i="17"/>
  <c r="FT14" i="17"/>
  <c r="FS15" i="17"/>
  <c r="FT15" i="17"/>
  <c r="FS16" i="17"/>
  <c r="FT16" i="17"/>
  <c r="FS17" i="17"/>
  <c r="FT17" i="17"/>
  <c r="FS18" i="17"/>
  <c r="FT18" i="17"/>
  <c r="FT4" i="17"/>
  <c r="J5" i="17"/>
  <c r="L5" i="17"/>
  <c r="M5" i="17"/>
  <c r="N5" i="17"/>
  <c r="O5" i="17"/>
  <c r="P5" i="17"/>
  <c r="Q5" i="17"/>
  <c r="R5" i="17"/>
  <c r="S5" i="17"/>
  <c r="T5" i="17"/>
  <c r="J6" i="17"/>
  <c r="K6" i="17"/>
  <c r="L6" i="17"/>
  <c r="M6" i="17"/>
  <c r="N6" i="17"/>
  <c r="O6" i="17"/>
  <c r="P6" i="17"/>
  <c r="Q6" i="17"/>
  <c r="R6" i="17"/>
  <c r="S6" i="17"/>
  <c r="T6" i="17"/>
  <c r="J7" i="17"/>
  <c r="K7" i="17"/>
  <c r="L7" i="17"/>
  <c r="M7" i="17"/>
  <c r="N7" i="17"/>
  <c r="O7" i="17"/>
  <c r="P7" i="17"/>
  <c r="Q7" i="17"/>
  <c r="R7" i="17"/>
  <c r="S7" i="17"/>
  <c r="T7" i="17"/>
  <c r="J8" i="17"/>
  <c r="K8" i="17"/>
  <c r="L8" i="17"/>
  <c r="M8" i="17"/>
  <c r="N8" i="17"/>
  <c r="O8" i="17"/>
  <c r="P8" i="17"/>
  <c r="Q8" i="17"/>
  <c r="R8" i="17"/>
  <c r="S8" i="17"/>
  <c r="T8" i="17"/>
  <c r="J9" i="17"/>
  <c r="K9" i="17"/>
  <c r="L9" i="17"/>
  <c r="M9" i="17"/>
  <c r="N9" i="17"/>
  <c r="O9" i="17"/>
  <c r="P9" i="17"/>
  <c r="Q9" i="17"/>
  <c r="R9" i="17"/>
  <c r="S9" i="17"/>
  <c r="T9" i="17"/>
  <c r="J10" i="17"/>
  <c r="K10" i="17"/>
  <c r="L10" i="17"/>
  <c r="M10" i="17"/>
  <c r="N10" i="17"/>
  <c r="O10" i="17"/>
  <c r="P10" i="17"/>
  <c r="Q10" i="17"/>
  <c r="R10" i="17"/>
  <c r="S10" i="17"/>
  <c r="T10" i="17"/>
  <c r="J11" i="17"/>
  <c r="K11" i="17"/>
  <c r="L11" i="17"/>
  <c r="M11" i="17"/>
  <c r="N11" i="17"/>
  <c r="O11" i="17"/>
  <c r="P11" i="17"/>
  <c r="Q11" i="17"/>
  <c r="R11" i="17"/>
  <c r="S11" i="17"/>
  <c r="T11" i="17"/>
  <c r="J12" i="17"/>
  <c r="K12" i="17"/>
  <c r="L12" i="17"/>
  <c r="M12" i="17"/>
  <c r="N12" i="17"/>
  <c r="O12" i="17"/>
  <c r="P12" i="17"/>
  <c r="Q12" i="17"/>
  <c r="R12" i="17"/>
  <c r="S12" i="17"/>
  <c r="T12" i="17"/>
  <c r="J13" i="17"/>
  <c r="K13" i="17"/>
  <c r="L13" i="17"/>
  <c r="M13" i="17"/>
  <c r="N13" i="17"/>
  <c r="O13" i="17"/>
  <c r="P13" i="17"/>
  <c r="Q13" i="17"/>
  <c r="R13" i="17"/>
  <c r="S13" i="17"/>
  <c r="T13" i="17"/>
  <c r="J14" i="17"/>
  <c r="K14" i="17"/>
  <c r="L14" i="17"/>
  <c r="M14" i="17"/>
  <c r="N14" i="17"/>
  <c r="O14" i="17"/>
  <c r="P14" i="17"/>
  <c r="Q14" i="17"/>
  <c r="R14" i="17"/>
  <c r="S14" i="17"/>
  <c r="T14" i="17"/>
  <c r="J15" i="17"/>
  <c r="K15" i="17"/>
  <c r="L15" i="17"/>
  <c r="M15" i="17"/>
  <c r="N15" i="17"/>
  <c r="O15" i="17"/>
  <c r="P15" i="17"/>
  <c r="Q15" i="17"/>
  <c r="R15" i="17"/>
  <c r="S15" i="17"/>
  <c r="T15" i="17"/>
  <c r="J16" i="17"/>
  <c r="L16" i="17"/>
  <c r="M16" i="17"/>
  <c r="N16" i="17"/>
  <c r="O16" i="17"/>
  <c r="P16" i="17"/>
  <c r="Q16" i="17"/>
  <c r="R16" i="17"/>
  <c r="S16" i="17"/>
  <c r="T16" i="17"/>
  <c r="J17" i="17"/>
  <c r="K17" i="17"/>
  <c r="L17" i="17"/>
  <c r="M17" i="17"/>
  <c r="N17" i="17"/>
  <c r="O17" i="17"/>
  <c r="P17" i="17"/>
  <c r="Q17" i="17"/>
  <c r="R17" i="17"/>
  <c r="S17" i="17"/>
  <c r="T17" i="17"/>
  <c r="J18" i="17"/>
  <c r="K18" i="17"/>
  <c r="L18" i="17"/>
  <c r="M18" i="17"/>
  <c r="N18" i="17"/>
  <c r="O18" i="17"/>
  <c r="P18" i="17"/>
  <c r="Q18" i="17"/>
  <c r="R18" i="17"/>
  <c r="S18" i="17"/>
  <c r="T18" i="17"/>
  <c r="J19" i="17"/>
  <c r="K19" i="17"/>
  <c r="L19" i="17"/>
  <c r="M19" i="17"/>
  <c r="N19" i="17"/>
  <c r="O19" i="17"/>
  <c r="P19" i="17"/>
  <c r="Q19" i="17"/>
  <c r="R19" i="17"/>
  <c r="S19" i="17"/>
  <c r="T19" i="17"/>
  <c r="J20" i="17"/>
  <c r="K20" i="17"/>
  <c r="L20" i="17"/>
  <c r="M20" i="17"/>
  <c r="N20" i="17"/>
  <c r="O20" i="17"/>
  <c r="P20" i="17"/>
  <c r="Q20" i="17"/>
  <c r="R20" i="17"/>
  <c r="S20" i="17"/>
  <c r="T20" i="17"/>
  <c r="J21" i="17"/>
  <c r="K21" i="17"/>
  <c r="L21" i="17"/>
  <c r="M21" i="17"/>
  <c r="N21" i="17"/>
  <c r="O21" i="17"/>
  <c r="P21" i="17"/>
  <c r="Q21" i="17"/>
  <c r="R21" i="17"/>
  <c r="S21" i="17"/>
  <c r="T21" i="17"/>
  <c r="J22" i="17"/>
  <c r="K22" i="17"/>
  <c r="L22" i="17"/>
  <c r="M22" i="17"/>
  <c r="N22" i="17"/>
  <c r="O22" i="17"/>
  <c r="P22" i="17"/>
  <c r="Q22" i="17"/>
  <c r="R22" i="17"/>
  <c r="S22" i="17"/>
  <c r="T22" i="17"/>
  <c r="J23" i="17"/>
  <c r="K23" i="17"/>
  <c r="L23" i="17"/>
  <c r="M23" i="17"/>
  <c r="N23" i="17"/>
  <c r="O23" i="17"/>
  <c r="P23" i="17"/>
  <c r="Q23" i="17"/>
  <c r="R23" i="17"/>
  <c r="S23" i="17"/>
  <c r="T23" i="17"/>
  <c r="J24" i="17"/>
  <c r="K24" i="17"/>
  <c r="L24" i="17"/>
  <c r="M24" i="17"/>
  <c r="N24" i="17"/>
  <c r="O24" i="17"/>
  <c r="P24" i="17"/>
  <c r="Q24" i="17"/>
  <c r="R24" i="17"/>
  <c r="S24" i="17"/>
  <c r="T24" i="17"/>
  <c r="J25" i="17"/>
  <c r="K25" i="17"/>
  <c r="L25" i="17"/>
  <c r="M25" i="17"/>
  <c r="N25" i="17"/>
  <c r="O25" i="17"/>
  <c r="P25" i="17"/>
  <c r="Q25" i="17"/>
  <c r="R25" i="17"/>
  <c r="S25" i="17"/>
  <c r="T25" i="17"/>
  <c r="J26" i="17"/>
  <c r="K26" i="17"/>
  <c r="L26" i="17"/>
  <c r="M26" i="17"/>
  <c r="N26" i="17"/>
  <c r="O26" i="17"/>
  <c r="P26" i="17"/>
  <c r="Q26" i="17"/>
  <c r="R26" i="17"/>
  <c r="S26" i="17"/>
  <c r="T26" i="17"/>
  <c r="J27" i="17"/>
  <c r="K27" i="17"/>
  <c r="L27" i="17"/>
  <c r="M27" i="17"/>
  <c r="N27" i="17"/>
  <c r="O27" i="17"/>
  <c r="P27" i="17"/>
  <c r="Q27" i="17"/>
  <c r="R27" i="17"/>
  <c r="S27" i="17"/>
  <c r="T27" i="17"/>
  <c r="J28" i="17"/>
  <c r="K28" i="17"/>
  <c r="L28" i="17"/>
  <c r="M28" i="17"/>
  <c r="N28" i="17"/>
  <c r="O28" i="17"/>
  <c r="P28" i="17"/>
  <c r="Q28" i="17"/>
  <c r="R28" i="17"/>
  <c r="S28" i="17"/>
  <c r="T28" i="17"/>
  <c r="J29" i="17"/>
  <c r="K29" i="17"/>
  <c r="L29" i="17"/>
  <c r="M29" i="17"/>
  <c r="N29" i="17"/>
  <c r="O29" i="17"/>
  <c r="P29" i="17"/>
  <c r="Q29" i="17"/>
  <c r="R29" i="17"/>
  <c r="S29" i="17"/>
  <c r="T29" i="17"/>
  <c r="J30" i="17"/>
  <c r="K30" i="17"/>
  <c r="L30" i="17"/>
  <c r="M30" i="17"/>
  <c r="N30" i="17"/>
  <c r="O30" i="17"/>
  <c r="P30" i="17"/>
  <c r="Q30" i="17"/>
  <c r="R30" i="17"/>
  <c r="S30" i="17"/>
  <c r="T30" i="17"/>
  <c r="J31" i="17"/>
  <c r="K31" i="17"/>
  <c r="L31" i="17"/>
  <c r="M31" i="17"/>
  <c r="N31" i="17"/>
  <c r="O31" i="17"/>
  <c r="P31" i="17"/>
  <c r="Q31" i="17"/>
  <c r="R31" i="17"/>
  <c r="S31" i="17"/>
  <c r="T31" i="17"/>
  <c r="J32" i="17"/>
  <c r="K32" i="17"/>
  <c r="L32" i="17"/>
  <c r="M32" i="17"/>
  <c r="N32" i="17"/>
  <c r="O32" i="17"/>
  <c r="P32" i="17"/>
  <c r="Q32" i="17"/>
  <c r="R32" i="17"/>
  <c r="S32" i="17"/>
  <c r="T32" i="17"/>
  <c r="J33" i="17"/>
  <c r="K33" i="17"/>
  <c r="L33" i="17"/>
  <c r="M33" i="17"/>
  <c r="N33" i="17"/>
  <c r="O33" i="17"/>
  <c r="P33" i="17"/>
  <c r="Q33" i="17"/>
  <c r="R33" i="17"/>
  <c r="S33" i="17"/>
  <c r="T33" i="17"/>
  <c r="J34" i="17"/>
  <c r="K34" i="17"/>
  <c r="L34" i="17"/>
  <c r="M34" i="17"/>
  <c r="N34" i="17"/>
  <c r="O34" i="17"/>
  <c r="P34" i="17"/>
  <c r="Q34" i="17"/>
  <c r="R34" i="17"/>
  <c r="S34" i="17"/>
  <c r="T34" i="17"/>
  <c r="J35" i="17"/>
  <c r="K35" i="17"/>
  <c r="L35" i="17"/>
  <c r="M35" i="17"/>
  <c r="N35" i="17"/>
  <c r="O35" i="17"/>
  <c r="P35" i="17"/>
  <c r="Q35" i="17"/>
  <c r="R35" i="17"/>
  <c r="S35" i="17"/>
  <c r="T35" i="17"/>
  <c r="J36" i="17"/>
  <c r="K36" i="17"/>
  <c r="L36" i="17"/>
  <c r="M36" i="17"/>
  <c r="N36" i="17"/>
  <c r="O36" i="17"/>
  <c r="P36" i="17"/>
  <c r="Q36" i="17"/>
  <c r="R36" i="17"/>
  <c r="S36" i="17"/>
  <c r="T36" i="17"/>
  <c r="J37" i="17"/>
  <c r="K37" i="17"/>
  <c r="L37" i="17"/>
  <c r="M37" i="17"/>
  <c r="N37" i="17"/>
  <c r="O37" i="17"/>
  <c r="P37" i="17"/>
  <c r="Q37" i="17"/>
  <c r="R37" i="17"/>
  <c r="S37" i="17"/>
  <c r="T37" i="17"/>
  <c r="J38" i="17"/>
  <c r="K38" i="17"/>
  <c r="L38" i="17"/>
  <c r="M38" i="17"/>
  <c r="N38" i="17"/>
  <c r="O38" i="17"/>
  <c r="P38" i="17"/>
  <c r="Q38" i="17"/>
  <c r="R38" i="17"/>
  <c r="S38" i="17"/>
  <c r="T38" i="17"/>
  <c r="J39" i="17"/>
  <c r="K39" i="17"/>
  <c r="L39" i="17"/>
  <c r="M39" i="17"/>
  <c r="N39" i="17"/>
  <c r="O39" i="17"/>
  <c r="P39" i="17"/>
  <c r="Q39" i="17"/>
  <c r="R39" i="17"/>
  <c r="S39" i="17"/>
  <c r="T39" i="17"/>
  <c r="J40" i="17"/>
  <c r="K40" i="17"/>
  <c r="L40" i="17"/>
  <c r="M40" i="17"/>
  <c r="N40" i="17"/>
  <c r="O40" i="17"/>
  <c r="P40" i="17"/>
  <c r="Q40" i="17"/>
  <c r="R40" i="17"/>
  <c r="S40" i="17"/>
  <c r="T40" i="17"/>
  <c r="J41" i="17"/>
  <c r="K41" i="17"/>
  <c r="L41" i="17"/>
  <c r="M41" i="17"/>
  <c r="N41" i="17"/>
  <c r="O41" i="17"/>
  <c r="P41" i="17"/>
  <c r="Q41" i="17"/>
  <c r="R41" i="17"/>
  <c r="S41" i="17"/>
  <c r="T41" i="17"/>
  <c r="J42" i="17"/>
  <c r="K42" i="17"/>
  <c r="L42" i="17"/>
  <c r="M42" i="17"/>
  <c r="N42" i="17"/>
  <c r="O42" i="17"/>
  <c r="P42" i="17"/>
  <c r="Q42" i="17"/>
  <c r="R42" i="17"/>
  <c r="S42" i="17"/>
  <c r="T42" i="17"/>
  <c r="J43" i="17"/>
  <c r="K43" i="17"/>
  <c r="L43" i="17"/>
  <c r="M43" i="17"/>
  <c r="N43" i="17"/>
  <c r="O43" i="17"/>
  <c r="P43" i="17"/>
  <c r="Q43" i="17"/>
  <c r="R43" i="17"/>
  <c r="S43" i="17"/>
  <c r="T43" i="17"/>
  <c r="J44" i="17"/>
  <c r="K44" i="17"/>
  <c r="L44" i="17"/>
  <c r="M44" i="17"/>
  <c r="N44" i="17"/>
  <c r="O44" i="17"/>
  <c r="P44" i="17"/>
  <c r="Q44" i="17"/>
  <c r="R44" i="17"/>
  <c r="S44" i="17"/>
  <c r="T44" i="17"/>
  <c r="J45" i="17"/>
  <c r="K45" i="17"/>
  <c r="L45" i="17"/>
  <c r="M45" i="17"/>
  <c r="N45" i="17"/>
  <c r="O45" i="17"/>
  <c r="P45" i="17"/>
  <c r="Q45" i="17"/>
  <c r="R45" i="17"/>
  <c r="S45" i="17"/>
  <c r="T45" i="17"/>
  <c r="J46" i="17"/>
  <c r="K46" i="17"/>
  <c r="L46" i="17"/>
  <c r="M46" i="17"/>
  <c r="N46" i="17"/>
  <c r="O46" i="17"/>
  <c r="P46" i="17"/>
  <c r="Q46" i="17"/>
  <c r="R46" i="17"/>
  <c r="S46" i="17"/>
  <c r="T46" i="17"/>
  <c r="J47" i="17"/>
  <c r="K47" i="17"/>
  <c r="L47" i="17"/>
  <c r="M47" i="17"/>
  <c r="N47" i="17"/>
  <c r="O47" i="17"/>
  <c r="P47" i="17"/>
  <c r="Q47" i="17"/>
  <c r="R47" i="17"/>
  <c r="S47" i="17"/>
  <c r="T47" i="17"/>
  <c r="J48" i="17"/>
  <c r="K48" i="17"/>
  <c r="L48" i="17"/>
  <c r="M48" i="17"/>
  <c r="N48" i="17"/>
  <c r="O48" i="17"/>
  <c r="P48" i="17"/>
  <c r="Q48" i="17"/>
  <c r="R48" i="17"/>
  <c r="S48" i="17"/>
  <c r="T48" i="17"/>
  <c r="J49" i="17"/>
  <c r="K49" i="17"/>
  <c r="L49" i="17"/>
  <c r="M49" i="17"/>
  <c r="N49" i="17"/>
  <c r="O49" i="17"/>
  <c r="P49" i="17"/>
  <c r="Q49" i="17"/>
  <c r="R49" i="17"/>
  <c r="S49" i="17"/>
  <c r="T49" i="17"/>
  <c r="J50" i="17"/>
  <c r="K50" i="17"/>
  <c r="L50" i="17"/>
  <c r="M50" i="17"/>
  <c r="N50" i="17"/>
  <c r="O50" i="17"/>
  <c r="P50" i="17"/>
  <c r="Q50" i="17"/>
  <c r="R50" i="17"/>
  <c r="S50" i="17"/>
  <c r="T50" i="17"/>
  <c r="J51" i="17"/>
  <c r="K51" i="17"/>
  <c r="L51" i="17"/>
  <c r="M51" i="17"/>
  <c r="N51" i="17"/>
  <c r="O51" i="17"/>
  <c r="P51" i="17"/>
  <c r="Q51" i="17"/>
  <c r="R51" i="17"/>
  <c r="S51" i="17"/>
  <c r="T51" i="17"/>
  <c r="J52" i="17"/>
  <c r="K52" i="17"/>
  <c r="L52" i="17"/>
  <c r="M52" i="17"/>
  <c r="N52" i="17"/>
  <c r="O52" i="17"/>
  <c r="P52" i="17"/>
  <c r="Q52" i="17"/>
  <c r="R52" i="17"/>
  <c r="S52" i="17"/>
  <c r="T52" i="17"/>
  <c r="J53" i="17"/>
  <c r="K53" i="17"/>
  <c r="L53" i="17"/>
  <c r="M53" i="17"/>
  <c r="N53" i="17"/>
  <c r="O53" i="17"/>
  <c r="P53" i="17"/>
  <c r="Q53" i="17"/>
  <c r="R53" i="17"/>
  <c r="S53" i="17"/>
  <c r="T53" i="17"/>
  <c r="J54" i="17"/>
  <c r="K54" i="17"/>
  <c r="L54" i="17"/>
  <c r="M54" i="17"/>
  <c r="N54" i="17"/>
  <c r="O54" i="17"/>
  <c r="Q54" i="17"/>
  <c r="R54" i="17"/>
  <c r="S54" i="17"/>
  <c r="T54" i="17"/>
  <c r="J55" i="17"/>
  <c r="K55" i="17"/>
  <c r="L55" i="17"/>
  <c r="M55" i="17"/>
  <c r="N55" i="17"/>
  <c r="O55" i="17"/>
  <c r="P55" i="17"/>
  <c r="Q55" i="17"/>
  <c r="R55" i="17"/>
  <c r="S55" i="17"/>
  <c r="T55" i="17"/>
  <c r="J56" i="17"/>
  <c r="K56" i="17"/>
  <c r="L56" i="17"/>
  <c r="M56" i="17"/>
  <c r="N56" i="17"/>
  <c r="O56" i="17"/>
  <c r="P56" i="17"/>
  <c r="Q56" i="17"/>
  <c r="R56" i="17"/>
  <c r="S56" i="17"/>
  <c r="T56" i="17"/>
  <c r="J57" i="17"/>
  <c r="K57" i="17"/>
  <c r="L57" i="17"/>
  <c r="M57" i="17"/>
  <c r="N57" i="17"/>
  <c r="O57" i="17"/>
  <c r="P57" i="17"/>
  <c r="Q57" i="17"/>
  <c r="R57" i="17"/>
  <c r="S57" i="17"/>
  <c r="T57" i="17"/>
  <c r="J58" i="17"/>
  <c r="K58" i="17"/>
  <c r="L58" i="17"/>
  <c r="M58" i="17"/>
  <c r="N58" i="17"/>
  <c r="O58" i="17"/>
  <c r="P58" i="17"/>
  <c r="Q58" i="17"/>
  <c r="R58" i="17"/>
  <c r="S58" i="17"/>
  <c r="T58" i="17"/>
  <c r="J59" i="17"/>
  <c r="K59" i="17"/>
  <c r="L59" i="17"/>
  <c r="M59" i="17"/>
  <c r="N59" i="17"/>
  <c r="O59" i="17"/>
  <c r="P59" i="17"/>
  <c r="Q59" i="17"/>
  <c r="R59" i="17"/>
  <c r="S59" i="17"/>
  <c r="T59" i="17"/>
  <c r="J60" i="17"/>
  <c r="K60" i="17"/>
  <c r="L60" i="17"/>
  <c r="M60" i="17"/>
  <c r="N60" i="17"/>
  <c r="O60" i="17"/>
  <c r="P60" i="17"/>
  <c r="Q60" i="17"/>
  <c r="R60" i="17"/>
  <c r="S60" i="17"/>
  <c r="T60" i="17"/>
  <c r="J61" i="17"/>
  <c r="K61" i="17"/>
  <c r="L61" i="17"/>
  <c r="M61" i="17"/>
  <c r="N61" i="17"/>
  <c r="O61" i="17"/>
  <c r="P61" i="17"/>
  <c r="Q61" i="17"/>
  <c r="R61" i="17"/>
  <c r="S61" i="17"/>
  <c r="T61" i="17"/>
  <c r="J62" i="17"/>
  <c r="K62" i="17"/>
  <c r="L62" i="17"/>
  <c r="M62" i="17"/>
  <c r="N62" i="17"/>
  <c r="O62" i="17"/>
  <c r="P62" i="17"/>
  <c r="Q62" i="17"/>
  <c r="R62" i="17"/>
  <c r="S62" i="17"/>
  <c r="T62" i="17"/>
  <c r="J63" i="17"/>
  <c r="K63" i="17"/>
  <c r="L63" i="17"/>
  <c r="M63" i="17"/>
  <c r="N63" i="17"/>
  <c r="O63" i="17"/>
  <c r="P63" i="17"/>
  <c r="Q63" i="17"/>
  <c r="R63" i="17"/>
  <c r="S63" i="17"/>
  <c r="T63" i="17"/>
  <c r="J64" i="17"/>
  <c r="K64" i="17"/>
  <c r="L64" i="17"/>
  <c r="M64" i="17"/>
  <c r="N64" i="17"/>
  <c r="O64" i="17"/>
  <c r="P64" i="17"/>
  <c r="Q64" i="17"/>
  <c r="R64" i="17"/>
  <c r="S64" i="17"/>
  <c r="T64" i="17"/>
  <c r="J65" i="17"/>
  <c r="K65" i="17"/>
  <c r="L65" i="17"/>
  <c r="M65" i="17"/>
  <c r="N65" i="17"/>
  <c r="O65" i="17"/>
  <c r="P65" i="17"/>
  <c r="Q65" i="17"/>
  <c r="R65" i="17"/>
  <c r="S65" i="17"/>
  <c r="T65" i="17"/>
  <c r="J66" i="17"/>
  <c r="K66" i="17"/>
  <c r="L66" i="17"/>
  <c r="M66" i="17"/>
  <c r="N66" i="17"/>
  <c r="O66" i="17"/>
  <c r="P66" i="17"/>
  <c r="Q66" i="17"/>
  <c r="R66" i="17"/>
  <c r="S66" i="17"/>
  <c r="T66" i="17"/>
  <c r="J67" i="17"/>
  <c r="K67" i="17"/>
  <c r="L67" i="17"/>
  <c r="M67" i="17"/>
  <c r="N67" i="17"/>
  <c r="O67" i="17"/>
  <c r="P67" i="17"/>
  <c r="Q67" i="17"/>
  <c r="R67" i="17"/>
  <c r="S67" i="17"/>
  <c r="T67" i="17"/>
  <c r="J68" i="17"/>
  <c r="K68" i="17"/>
  <c r="L68" i="17"/>
  <c r="M68" i="17"/>
  <c r="N68" i="17"/>
  <c r="O68" i="17"/>
  <c r="P68" i="17"/>
  <c r="Q68" i="17"/>
  <c r="R68" i="17"/>
  <c r="S68" i="17"/>
  <c r="T68" i="17"/>
  <c r="J69" i="17"/>
  <c r="K69" i="17"/>
  <c r="L69" i="17"/>
  <c r="M69" i="17"/>
  <c r="N69" i="17"/>
  <c r="O69" i="17"/>
  <c r="P69" i="17"/>
  <c r="Q69" i="17"/>
  <c r="R69" i="17"/>
  <c r="S69" i="17"/>
  <c r="T69" i="17"/>
  <c r="J70" i="17"/>
  <c r="K70" i="17"/>
  <c r="L70" i="17"/>
  <c r="M70" i="17"/>
  <c r="N70" i="17"/>
  <c r="O70" i="17"/>
  <c r="P70" i="17"/>
  <c r="Q70" i="17"/>
  <c r="R70" i="17"/>
  <c r="S70" i="17"/>
  <c r="T70" i="17"/>
  <c r="J71" i="17"/>
  <c r="K71" i="17"/>
  <c r="L71" i="17"/>
  <c r="M71" i="17"/>
  <c r="N71" i="17"/>
  <c r="O71" i="17"/>
  <c r="P71" i="17"/>
  <c r="Q71" i="17"/>
  <c r="R71" i="17"/>
  <c r="S71" i="17"/>
  <c r="T71" i="17"/>
  <c r="J72" i="17"/>
  <c r="K72" i="17"/>
  <c r="L72" i="17"/>
  <c r="M72" i="17"/>
  <c r="N72" i="17"/>
  <c r="O72" i="17"/>
  <c r="P72" i="17"/>
  <c r="Q72" i="17"/>
  <c r="R72" i="17"/>
  <c r="S72" i="17"/>
  <c r="T72" i="17"/>
  <c r="J73" i="17"/>
  <c r="K73" i="17"/>
  <c r="L73" i="17"/>
  <c r="M73" i="17"/>
  <c r="N73" i="17"/>
  <c r="O73" i="17"/>
  <c r="P73" i="17"/>
  <c r="Q73" i="17"/>
  <c r="R73" i="17"/>
  <c r="S73" i="17"/>
  <c r="T73" i="17"/>
  <c r="L4" i="17"/>
  <c r="M4" i="17"/>
  <c r="N4" i="17"/>
  <c r="O4" i="17"/>
  <c r="P4" i="17"/>
  <c r="Q4" i="17"/>
  <c r="R4" i="17"/>
  <c r="S4" i="17"/>
  <c r="T4" i="17"/>
  <c r="B5" i="17"/>
  <c r="C5" i="17"/>
  <c r="D5" i="17"/>
  <c r="E5" i="17"/>
  <c r="F5" i="17"/>
  <c r="G5" i="17"/>
  <c r="B6" i="17"/>
  <c r="C6" i="17"/>
  <c r="D6" i="17"/>
  <c r="E6" i="17"/>
  <c r="F6" i="17"/>
  <c r="G6" i="17"/>
  <c r="B7" i="17"/>
  <c r="C7" i="17"/>
  <c r="D7" i="17"/>
  <c r="E7" i="17"/>
  <c r="F7" i="17"/>
  <c r="G7" i="17"/>
  <c r="B8" i="17"/>
  <c r="C8" i="17"/>
  <c r="D8" i="17"/>
  <c r="E8" i="17"/>
  <c r="F8" i="17"/>
  <c r="G8" i="17"/>
  <c r="B9" i="17"/>
  <c r="C9" i="17"/>
  <c r="D9" i="17"/>
  <c r="E9" i="17"/>
  <c r="F9" i="17"/>
  <c r="G9" i="17"/>
  <c r="B10" i="17"/>
  <c r="C10" i="17"/>
  <c r="D10" i="17"/>
  <c r="E10" i="17"/>
  <c r="F10" i="17"/>
  <c r="G10" i="17"/>
  <c r="B11" i="17"/>
  <c r="C11" i="17"/>
  <c r="D11" i="17"/>
  <c r="E11" i="17"/>
  <c r="F11" i="17"/>
  <c r="G11" i="17"/>
  <c r="B12" i="17"/>
  <c r="C12" i="17"/>
  <c r="D12" i="17"/>
  <c r="E12" i="17"/>
  <c r="F12" i="17"/>
  <c r="G12" i="17"/>
  <c r="B13" i="17"/>
  <c r="C13" i="17"/>
  <c r="D13" i="17"/>
  <c r="E13" i="17"/>
  <c r="F13" i="17"/>
  <c r="G13" i="17"/>
  <c r="B14" i="17"/>
  <c r="C14" i="17"/>
  <c r="D14" i="17"/>
  <c r="E14" i="17"/>
  <c r="F14" i="17"/>
  <c r="G14" i="17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B23" i="17"/>
  <c r="C23" i="17"/>
  <c r="D23" i="17"/>
  <c r="E23" i="17"/>
  <c r="F23" i="17"/>
  <c r="G23" i="17"/>
  <c r="B24" i="17"/>
  <c r="C24" i="17"/>
  <c r="D24" i="17"/>
  <c r="E24" i="17"/>
  <c r="F24" i="17"/>
  <c r="G24" i="17"/>
  <c r="B25" i="17"/>
  <c r="C25" i="17"/>
  <c r="D25" i="17"/>
  <c r="E25" i="17"/>
  <c r="F25" i="17"/>
  <c r="G25" i="17"/>
  <c r="B26" i="17"/>
  <c r="C26" i="17"/>
  <c r="D26" i="17"/>
  <c r="E26" i="17"/>
  <c r="F26" i="17"/>
  <c r="G26" i="17"/>
  <c r="B27" i="17"/>
  <c r="C27" i="17"/>
  <c r="D27" i="17"/>
  <c r="E27" i="17"/>
  <c r="F27" i="17"/>
  <c r="G27" i="17"/>
  <c r="B28" i="17"/>
  <c r="C28" i="17"/>
  <c r="D28" i="17"/>
  <c r="E28" i="17"/>
  <c r="F28" i="17"/>
  <c r="G28" i="17"/>
  <c r="B29" i="17"/>
  <c r="C29" i="17"/>
  <c r="D29" i="17"/>
  <c r="E29" i="17"/>
  <c r="F29" i="17"/>
  <c r="G29" i="17"/>
  <c r="B30" i="17"/>
  <c r="C30" i="17"/>
  <c r="D30" i="17"/>
  <c r="E30" i="17"/>
  <c r="F30" i="17"/>
  <c r="G30" i="17"/>
  <c r="B31" i="17"/>
  <c r="C31" i="17"/>
  <c r="D31" i="17"/>
  <c r="E31" i="17"/>
  <c r="F31" i="17"/>
  <c r="G31" i="17"/>
  <c r="B32" i="17"/>
  <c r="C32" i="17"/>
  <c r="D32" i="17"/>
  <c r="E32" i="17"/>
  <c r="F32" i="17"/>
  <c r="G32" i="17"/>
  <c r="B33" i="17"/>
  <c r="C33" i="17"/>
  <c r="D33" i="17"/>
  <c r="E33" i="17"/>
  <c r="F33" i="17"/>
  <c r="G33" i="17"/>
  <c r="B34" i="17"/>
  <c r="C34" i="17"/>
  <c r="D34" i="17"/>
  <c r="E34" i="17"/>
  <c r="F34" i="17"/>
  <c r="G34" i="17"/>
  <c r="B35" i="17"/>
  <c r="C35" i="17"/>
  <c r="D35" i="17"/>
  <c r="E35" i="17"/>
  <c r="F35" i="17"/>
  <c r="G35" i="17"/>
  <c r="B36" i="17"/>
  <c r="C36" i="17"/>
  <c r="D36" i="17"/>
  <c r="E36" i="17"/>
  <c r="F36" i="17"/>
  <c r="G36" i="17"/>
  <c r="B37" i="17"/>
  <c r="C37" i="17"/>
  <c r="D37" i="17"/>
  <c r="E37" i="17"/>
  <c r="F37" i="17"/>
  <c r="G37" i="17"/>
  <c r="B38" i="17"/>
  <c r="C38" i="17"/>
  <c r="D38" i="17"/>
  <c r="E38" i="17"/>
  <c r="F38" i="17"/>
  <c r="G38" i="17"/>
  <c r="B39" i="17"/>
  <c r="C39" i="17"/>
  <c r="D39" i="17"/>
  <c r="E39" i="17"/>
  <c r="F39" i="17"/>
  <c r="G39" i="17"/>
  <c r="B40" i="17"/>
  <c r="C40" i="17"/>
  <c r="D40" i="17"/>
  <c r="E40" i="17"/>
  <c r="F40" i="17"/>
  <c r="G40" i="17"/>
  <c r="B41" i="17"/>
  <c r="C41" i="17"/>
  <c r="D41" i="17"/>
  <c r="E41" i="17"/>
  <c r="F41" i="17"/>
  <c r="G41" i="17"/>
  <c r="B42" i="17"/>
  <c r="C42" i="17"/>
  <c r="D42" i="17"/>
  <c r="E42" i="17"/>
  <c r="F42" i="17"/>
  <c r="G42" i="17"/>
  <c r="B43" i="17"/>
  <c r="C43" i="17"/>
  <c r="D43" i="17"/>
  <c r="E43" i="17"/>
  <c r="F43" i="17"/>
  <c r="G43" i="17"/>
  <c r="B44" i="17"/>
  <c r="C44" i="17"/>
  <c r="D44" i="17"/>
  <c r="E44" i="17"/>
  <c r="F44" i="17"/>
  <c r="G44" i="17"/>
  <c r="B45" i="17"/>
  <c r="C45" i="17"/>
  <c r="D45" i="17"/>
  <c r="E45" i="17"/>
  <c r="F45" i="17"/>
  <c r="G45" i="17"/>
  <c r="B46" i="17"/>
  <c r="C46" i="17"/>
  <c r="D46" i="17"/>
  <c r="E46" i="17"/>
  <c r="F46" i="17"/>
  <c r="G46" i="17"/>
  <c r="B47" i="17"/>
  <c r="C47" i="17"/>
  <c r="D47" i="17"/>
  <c r="E47" i="17"/>
  <c r="F47" i="17"/>
  <c r="G47" i="17"/>
  <c r="B48" i="17"/>
  <c r="C48" i="17"/>
  <c r="D48" i="17"/>
  <c r="E48" i="17"/>
  <c r="F48" i="17"/>
  <c r="G48" i="17"/>
  <c r="B49" i="17"/>
  <c r="C49" i="17"/>
  <c r="D49" i="17"/>
  <c r="E49" i="17"/>
  <c r="F49" i="17"/>
  <c r="G49" i="17"/>
  <c r="B50" i="17"/>
  <c r="C50" i="17"/>
  <c r="D50" i="17"/>
  <c r="E50" i="17"/>
  <c r="F50" i="17"/>
  <c r="G50" i="17"/>
  <c r="B51" i="17"/>
  <c r="C51" i="17"/>
  <c r="D51" i="17"/>
  <c r="E51" i="17"/>
  <c r="F51" i="17"/>
  <c r="G51" i="17"/>
  <c r="B52" i="17"/>
  <c r="C52" i="17"/>
  <c r="D52" i="17"/>
  <c r="E52" i="17"/>
  <c r="F52" i="17"/>
  <c r="G52" i="17"/>
  <c r="B53" i="17"/>
  <c r="C53" i="17"/>
  <c r="D53" i="17"/>
  <c r="E53" i="17"/>
  <c r="F53" i="17"/>
  <c r="G53" i="17"/>
  <c r="B54" i="17"/>
  <c r="C54" i="17"/>
  <c r="D54" i="17"/>
  <c r="E54" i="17"/>
  <c r="F54" i="17"/>
  <c r="G54" i="17"/>
  <c r="B55" i="17"/>
  <c r="C55" i="17"/>
  <c r="D55" i="17"/>
  <c r="E55" i="17"/>
  <c r="F55" i="17"/>
  <c r="G55" i="17"/>
  <c r="B56" i="17"/>
  <c r="C56" i="17"/>
  <c r="D56" i="17"/>
  <c r="E56" i="17"/>
  <c r="F56" i="17"/>
  <c r="G56" i="17"/>
  <c r="B57" i="17"/>
  <c r="C57" i="17"/>
  <c r="D57" i="17"/>
  <c r="E57" i="17"/>
  <c r="F57" i="17"/>
  <c r="G57" i="17"/>
  <c r="B58" i="17"/>
  <c r="C58" i="17"/>
  <c r="D58" i="17"/>
  <c r="E58" i="17"/>
  <c r="F58" i="17"/>
  <c r="G58" i="17"/>
  <c r="B59" i="17"/>
  <c r="C59" i="17"/>
  <c r="D59" i="17"/>
  <c r="E59" i="17"/>
  <c r="F59" i="17"/>
  <c r="G59" i="17"/>
  <c r="B60" i="17"/>
  <c r="C60" i="17"/>
  <c r="D60" i="17"/>
  <c r="E60" i="17"/>
  <c r="F60" i="17"/>
  <c r="G60" i="17"/>
  <c r="B61" i="17"/>
  <c r="C61" i="17"/>
  <c r="D61" i="17"/>
  <c r="E61" i="17"/>
  <c r="F61" i="17"/>
  <c r="G61" i="17"/>
  <c r="B62" i="17"/>
  <c r="C62" i="17"/>
  <c r="D62" i="17"/>
  <c r="E62" i="17"/>
  <c r="F62" i="17"/>
  <c r="G62" i="17"/>
  <c r="B63" i="17"/>
  <c r="C63" i="17"/>
  <c r="D63" i="17"/>
  <c r="E63" i="17"/>
  <c r="F63" i="17"/>
  <c r="G63" i="17"/>
  <c r="B64" i="17"/>
  <c r="C64" i="17"/>
  <c r="D64" i="17"/>
  <c r="E64" i="17"/>
  <c r="F64" i="17"/>
  <c r="G64" i="17"/>
  <c r="C4" i="17"/>
  <c r="D4" i="17"/>
  <c r="E4" i="17"/>
  <c r="F4" i="17"/>
  <c r="G4" i="17"/>
  <c r="FW7" i="17"/>
  <c r="FV5" i="17"/>
  <c r="FV6" i="17"/>
  <c r="FW6" i="17"/>
  <c r="FV7" i="17"/>
  <c r="FV8" i="17"/>
  <c r="FV9" i="17"/>
  <c r="FV10" i="17"/>
  <c r="FV11" i="17"/>
  <c r="FW11" i="17"/>
  <c r="FV12" i="17"/>
  <c r="FW12" i="17"/>
  <c r="FV13" i="17"/>
  <c r="FV14" i="17"/>
  <c r="FV15" i="17"/>
  <c r="FV16" i="17"/>
  <c r="FV17" i="17"/>
  <c r="FW17" i="17"/>
  <c r="FV18" i="17"/>
  <c r="FV19" i="17"/>
  <c r="FV20" i="17"/>
  <c r="FW20" i="17"/>
  <c r="FW4" i="17"/>
  <c r="FV4" i="17"/>
  <c r="FS4" i="17"/>
  <c r="DX6" i="17"/>
  <c r="EC6" i="17"/>
  <c r="DX7" i="17"/>
  <c r="EC7" i="17"/>
  <c r="DX8" i="17"/>
  <c r="EC8" i="17"/>
  <c r="DX9" i="17"/>
  <c r="EC9" i="17"/>
  <c r="DX10" i="17"/>
  <c r="EC10" i="17"/>
  <c r="DX11" i="17"/>
  <c r="EC11" i="17"/>
  <c r="DX12" i="17"/>
  <c r="EC12" i="17"/>
  <c r="DX13" i="17"/>
  <c r="EC13" i="17"/>
  <c r="DX14" i="17"/>
  <c r="EC14" i="17"/>
  <c r="DX15" i="17"/>
  <c r="EC15" i="17"/>
  <c r="DX16" i="17"/>
  <c r="EC16" i="17"/>
  <c r="DX17" i="17"/>
  <c r="EC17" i="17"/>
  <c r="DX18" i="17"/>
  <c r="EC18" i="17"/>
  <c r="DX19" i="17"/>
  <c r="EC19" i="17"/>
  <c r="DX20" i="17"/>
  <c r="EC20" i="17"/>
  <c r="DX21" i="17"/>
  <c r="EC21" i="17"/>
  <c r="DX22" i="17"/>
  <c r="EC22" i="17"/>
  <c r="DX23" i="17"/>
  <c r="EC23" i="17"/>
  <c r="DX24" i="17"/>
  <c r="EC24" i="17"/>
  <c r="DX25" i="17"/>
  <c r="EC25" i="17"/>
  <c r="DX26" i="17"/>
  <c r="EC26" i="17"/>
  <c r="DX27" i="17"/>
  <c r="EC27" i="17"/>
  <c r="DX28" i="17"/>
  <c r="EC28" i="17"/>
  <c r="DX29" i="17"/>
  <c r="EC29" i="17"/>
  <c r="DX30" i="17"/>
  <c r="EC30" i="17"/>
  <c r="DX31" i="17"/>
  <c r="EC31" i="17"/>
  <c r="DX32" i="17"/>
  <c r="EC32" i="17"/>
  <c r="DX33" i="17"/>
  <c r="EC33" i="17"/>
  <c r="DX34" i="17"/>
  <c r="EC34" i="17"/>
  <c r="DX35" i="17"/>
  <c r="EC35" i="17"/>
  <c r="DX36" i="17"/>
  <c r="EC36" i="17"/>
  <c r="DX37" i="17"/>
  <c r="EC37" i="17"/>
  <c r="DX38" i="17"/>
  <c r="EC38" i="17"/>
  <c r="DX39" i="17"/>
  <c r="EC39" i="17"/>
  <c r="DX40" i="17"/>
  <c r="EC40" i="17"/>
  <c r="DX41" i="17"/>
  <c r="EC41" i="17"/>
  <c r="DX42" i="17"/>
  <c r="EC42" i="17"/>
  <c r="DX43" i="17"/>
  <c r="EC43" i="17"/>
  <c r="DX44" i="17"/>
  <c r="EC44" i="17"/>
  <c r="DX45" i="17"/>
  <c r="EC45" i="17"/>
  <c r="DX46" i="17"/>
  <c r="EC46" i="17"/>
  <c r="DX47" i="17"/>
  <c r="EC47" i="17"/>
  <c r="DX48" i="17"/>
  <c r="EC48" i="17"/>
  <c r="DX49" i="17"/>
  <c r="EC49" i="17"/>
  <c r="DX50" i="17"/>
  <c r="EC50" i="17"/>
  <c r="DX51" i="17"/>
  <c r="EC51" i="17"/>
  <c r="DX52" i="17"/>
  <c r="EC52" i="17"/>
  <c r="DX53" i="17"/>
  <c r="EC53" i="17"/>
  <c r="DX54" i="17"/>
  <c r="EC54" i="17"/>
  <c r="DX55" i="17"/>
  <c r="EC55" i="17"/>
  <c r="DX56" i="17"/>
  <c r="EC56" i="17"/>
  <c r="DX57" i="17"/>
  <c r="EC57" i="17"/>
  <c r="DX58" i="17"/>
  <c r="EC58" i="17"/>
  <c r="DX59" i="17"/>
  <c r="EC59" i="17"/>
  <c r="DX60" i="17"/>
  <c r="EC60" i="17"/>
  <c r="DX61" i="17"/>
  <c r="EC61" i="17"/>
  <c r="DX62" i="17"/>
  <c r="EC62" i="17"/>
  <c r="DX63" i="17"/>
  <c r="EC63" i="17"/>
  <c r="DX64" i="17"/>
  <c r="EC64" i="17"/>
  <c r="DX65" i="17"/>
  <c r="EC65" i="17"/>
  <c r="DX66" i="17"/>
  <c r="EC66" i="17"/>
  <c r="DX67" i="17"/>
  <c r="EC67" i="17"/>
  <c r="DX68" i="17"/>
  <c r="EC68" i="17"/>
  <c r="DX69" i="17"/>
  <c r="EC69" i="17"/>
  <c r="DX70" i="17"/>
  <c r="EC70" i="17"/>
  <c r="DX71" i="17"/>
  <c r="EC71" i="17"/>
  <c r="DX72" i="17"/>
  <c r="EC72" i="17"/>
  <c r="DX73" i="17"/>
  <c r="EC73" i="17"/>
  <c r="DX74" i="17"/>
  <c r="EC74" i="17"/>
  <c r="DX75" i="17"/>
  <c r="EC75" i="17"/>
  <c r="DX76" i="17"/>
  <c r="EC76" i="17"/>
  <c r="DX77" i="17"/>
  <c r="EC77" i="17"/>
  <c r="DX78" i="17"/>
  <c r="EC78" i="17"/>
  <c r="DX79" i="17"/>
  <c r="EC79" i="17"/>
  <c r="DX80" i="17"/>
  <c r="EC80" i="17"/>
  <c r="DX81" i="17"/>
  <c r="EC81" i="17"/>
  <c r="DX82" i="17"/>
  <c r="EC82" i="17"/>
  <c r="DX83" i="17"/>
  <c r="EC83" i="17"/>
  <c r="DX84" i="17"/>
  <c r="EC84" i="17"/>
  <c r="DX85" i="17"/>
  <c r="EC85" i="17"/>
  <c r="DX86" i="17"/>
  <c r="EC86" i="17"/>
  <c r="DX87" i="17"/>
  <c r="EC87" i="17"/>
  <c r="DX88" i="17"/>
  <c r="EC88" i="17"/>
  <c r="DX89" i="17"/>
  <c r="EC89" i="17"/>
  <c r="DX90" i="17"/>
  <c r="EC90" i="17"/>
  <c r="DX91" i="17"/>
  <c r="EC91" i="17"/>
  <c r="DX92" i="17"/>
  <c r="EC92" i="17"/>
  <c r="DX93" i="17"/>
  <c r="EC93" i="17"/>
  <c r="DX94" i="17"/>
  <c r="EC94" i="17"/>
  <c r="DX95" i="17"/>
  <c r="EC95" i="17"/>
  <c r="DX96" i="17"/>
  <c r="EC96" i="17"/>
  <c r="DX97" i="17"/>
  <c r="EC97" i="17"/>
  <c r="DX98" i="17"/>
  <c r="EC98" i="17"/>
  <c r="DX99" i="17"/>
  <c r="EC99" i="17"/>
  <c r="DX100" i="17"/>
  <c r="EC100" i="17"/>
  <c r="DX101" i="17"/>
  <c r="EC101" i="17"/>
  <c r="DX102" i="17"/>
  <c r="EC102" i="17"/>
  <c r="DX103" i="17"/>
  <c r="EC103" i="17"/>
  <c r="DX104" i="17"/>
  <c r="EC104" i="17"/>
  <c r="DX105" i="17"/>
  <c r="EC105" i="17"/>
  <c r="DX106" i="17"/>
  <c r="EC106" i="17"/>
  <c r="DX107" i="17"/>
  <c r="EC107" i="17"/>
  <c r="DX108" i="17"/>
  <c r="EC108" i="17"/>
  <c r="DX109" i="17"/>
  <c r="EC109" i="17"/>
  <c r="DX110" i="17"/>
  <c r="EC110" i="17"/>
  <c r="DX111" i="17"/>
  <c r="EC111" i="17"/>
  <c r="DX112" i="17"/>
  <c r="EC112" i="17"/>
  <c r="DX113" i="17"/>
  <c r="EC113" i="17"/>
  <c r="DX114" i="17"/>
  <c r="EC114" i="17"/>
  <c r="DX115" i="17"/>
  <c r="EC115" i="17"/>
  <c r="DX116" i="17"/>
  <c r="EC116" i="17"/>
  <c r="DX117" i="17"/>
  <c r="EC117" i="17"/>
  <c r="DX118" i="17"/>
  <c r="EC118" i="17"/>
  <c r="DX119" i="17"/>
  <c r="EC119" i="17"/>
  <c r="DX120" i="17"/>
  <c r="EC120" i="17"/>
  <c r="DX121" i="17"/>
  <c r="EC121" i="17"/>
  <c r="DX122" i="17"/>
  <c r="EC122" i="17"/>
  <c r="DX123" i="17"/>
  <c r="EC123" i="17"/>
  <c r="DX124" i="17"/>
  <c r="EC124" i="17"/>
  <c r="DX125" i="17"/>
  <c r="EC125" i="17"/>
  <c r="DX126" i="17"/>
  <c r="EC126" i="17"/>
  <c r="DX127" i="17"/>
  <c r="EC127" i="17"/>
  <c r="DX128" i="17"/>
  <c r="EC128" i="17"/>
  <c r="DX129" i="17"/>
  <c r="EC129" i="17"/>
  <c r="DX130" i="17"/>
  <c r="EC130" i="17"/>
  <c r="DX131" i="17"/>
  <c r="EC131" i="17"/>
  <c r="DX132" i="17"/>
  <c r="EC132" i="17"/>
  <c r="DX133" i="17"/>
  <c r="EC133" i="17"/>
  <c r="DX134" i="17"/>
  <c r="EC134" i="17"/>
  <c r="DX135" i="17"/>
  <c r="EC135" i="17"/>
  <c r="DX136" i="17"/>
  <c r="EC136" i="17"/>
  <c r="DX137" i="17"/>
  <c r="EC137" i="17"/>
  <c r="DX138" i="17"/>
  <c r="EC138" i="17"/>
  <c r="DX139" i="17"/>
  <c r="EC139" i="17"/>
  <c r="DX140" i="17"/>
  <c r="EC140" i="17"/>
  <c r="DX141" i="17"/>
  <c r="EC141" i="17"/>
  <c r="DX142" i="17"/>
  <c r="EC142" i="17"/>
  <c r="DX143" i="17"/>
  <c r="EC143" i="17"/>
  <c r="DX144" i="17"/>
  <c r="EC144" i="17"/>
  <c r="DX145" i="17"/>
  <c r="EC145" i="17"/>
  <c r="DX146" i="17"/>
  <c r="EC146" i="17"/>
  <c r="DX147" i="17"/>
  <c r="EC147" i="17"/>
  <c r="DX148" i="17"/>
  <c r="EC148" i="17"/>
  <c r="DX149" i="17"/>
  <c r="EC149" i="17"/>
  <c r="DX150" i="17"/>
  <c r="EC150" i="17"/>
  <c r="DX151" i="17"/>
  <c r="EC151" i="17"/>
  <c r="DX152" i="17"/>
  <c r="EC152" i="17"/>
  <c r="DX153" i="17"/>
  <c r="EC153" i="17"/>
  <c r="DX154" i="17"/>
  <c r="EC154" i="17"/>
  <c r="DX155" i="17"/>
  <c r="EC155" i="17"/>
  <c r="DX156" i="17"/>
  <c r="EC156" i="17"/>
  <c r="DX157" i="17"/>
  <c r="EC157" i="17"/>
  <c r="DX158" i="17"/>
  <c r="EC158" i="17"/>
  <c r="DX159" i="17"/>
  <c r="EC159" i="17"/>
  <c r="DX160" i="17"/>
  <c r="EC160" i="17"/>
  <c r="DX161" i="17"/>
  <c r="EC161" i="17"/>
  <c r="DX162" i="17"/>
  <c r="EC162" i="17"/>
  <c r="DX163" i="17"/>
  <c r="EC163" i="17"/>
  <c r="DX164" i="17"/>
  <c r="EC164" i="17"/>
  <c r="DX165" i="17"/>
  <c r="EC165" i="17"/>
  <c r="DX166" i="17"/>
  <c r="EC166" i="17"/>
  <c r="DX167" i="17"/>
  <c r="EC167" i="17"/>
  <c r="DX168" i="17"/>
  <c r="EC168" i="17"/>
  <c r="DX169" i="17"/>
  <c r="EC169" i="17"/>
  <c r="DX170" i="17"/>
  <c r="EC170" i="17"/>
  <c r="DX171" i="17"/>
  <c r="EC171" i="17"/>
  <c r="DX172" i="17"/>
  <c r="EC172" i="17"/>
  <c r="DX173" i="17"/>
  <c r="EC173" i="17"/>
  <c r="DX174" i="17"/>
  <c r="EC174" i="17"/>
  <c r="DX175" i="17"/>
  <c r="EC175" i="17"/>
  <c r="DX176" i="17"/>
  <c r="EC176" i="17"/>
  <c r="DX177" i="17"/>
  <c r="EC177" i="17"/>
  <c r="DX178" i="17"/>
  <c r="EC178" i="17"/>
  <c r="DX179" i="17"/>
  <c r="EC179" i="17"/>
  <c r="DX180" i="17"/>
  <c r="EC180" i="17"/>
  <c r="DX181" i="17"/>
  <c r="EC181" i="17"/>
  <c r="DX182" i="17"/>
  <c r="EC182" i="17"/>
  <c r="DX183" i="17"/>
  <c r="EC183" i="17"/>
  <c r="DX184" i="17"/>
  <c r="EC184" i="17"/>
  <c r="DX185" i="17"/>
  <c r="EC185" i="17"/>
  <c r="DX186" i="17"/>
  <c r="EC186" i="17"/>
  <c r="DX187" i="17"/>
  <c r="EC187" i="17"/>
  <c r="DX188" i="17"/>
  <c r="EC188" i="17"/>
  <c r="DX189" i="17"/>
  <c r="EC189" i="17"/>
  <c r="DX190" i="17"/>
  <c r="EC190" i="17"/>
  <c r="DX191" i="17"/>
  <c r="EC191" i="17"/>
  <c r="DX192" i="17"/>
  <c r="EC192" i="17"/>
  <c r="DX193" i="17"/>
  <c r="EC193" i="17"/>
  <c r="DX194" i="17"/>
  <c r="EC194" i="17"/>
  <c r="DX195" i="17"/>
  <c r="EC195" i="17"/>
  <c r="DX196" i="17"/>
  <c r="EC196" i="17"/>
  <c r="DX197" i="17"/>
  <c r="EC197" i="17"/>
  <c r="DX198" i="17"/>
  <c r="EC198" i="17"/>
  <c r="DX199" i="17"/>
  <c r="EC199" i="17"/>
  <c r="DX200" i="17"/>
  <c r="EC200" i="17"/>
  <c r="DX201" i="17"/>
  <c r="EC201" i="17"/>
  <c r="DX202" i="17"/>
  <c r="EC202" i="17"/>
  <c r="DX203" i="17"/>
  <c r="EC203" i="17"/>
  <c r="DX204" i="17"/>
  <c r="EC204" i="17"/>
  <c r="DX205" i="17"/>
  <c r="EC205" i="17"/>
  <c r="DX206" i="17"/>
  <c r="EC206" i="17"/>
  <c r="DX207" i="17"/>
  <c r="EC207" i="17"/>
  <c r="DX208" i="17"/>
  <c r="EC208" i="17"/>
  <c r="DX209" i="17"/>
  <c r="EC209" i="17"/>
  <c r="DX210" i="17"/>
  <c r="EC210" i="17"/>
  <c r="DX211" i="17"/>
  <c r="EC211" i="17"/>
  <c r="DX212" i="17"/>
  <c r="EC212" i="17"/>
  <c r="DX213" i="17"/>
  <c r="EC213" i="17"/>
  <c r="DX214" i="17"/>
  <c r="EC214" i="17"/>
  <c r="DX215" i="17"/>
  <c r="EC215" i="17"/>
  <c r="DX216" i="17"/>
  <c r="EC216" i="17"/>
  <c r="DX217" i="17"/>
  <c r="EC217" i="17"/>
  <c r="DX218" i="17"/>
  <c r="EC218" i="17"/>
  <c r="DX219" i="17"/>
  <c r="EC219" i="17"/>
  <c r="DX220" i="17"/>
  <c r="EC220" i="17"/>
  <c r="DX221" i="17"/>
  <c r="EC221" i="17"/>
  <c r="DX222" i="17"/>
  <c r="EC222" i="17"/>
  <c r="DX223" i="17"/>
  <c r="EC223" i="17"/>
  <c r="DX224" i="17"/>
  <c r="EC224" i="17"/>
  <c r="DX225" i="17"/>
  <c r="EC225" i="17"/>
  <c r="DX226" i="17"/>
  <c r="EC226" i="17"/>
  <c r="DX227" i="17"/>
  <c r="EC227" i="17"/>
  <c r="DX228" i="17"/>
  <c r="EC228" i="17"/>
  <c r="DX229" i="17"/>
  <c r="EC229" i="17"/>
  <c r="DX230" i="17"/>
  <c r="EC230" i="17"/>
  <c r="DX231" i="17"/>
  <c r="EC231" i="17"/>
  <c r="DX232" i="17"/>
  <c r="EC232" i="17"/>
  <c r="DX233" i="17"/>
  <c r="EC233" i="17"/>
  <c r="DX234" i="17"/>
  <c r="EC234" i="17"/>
  <c r="DX235" i="17"/>
  <c r="EC235" i="17"/>
  <c r="DX236" i="17"/>
  <c r="EC236" i="17"/>
  <c r="DX237" i="17"/>
  <c r="EC237" i="17"/>
  <c r="DX238" i="17"/>
  <c r="EC238" i="17"/>
  <c r="DX239" i="17"/>
  <c r="EC239" i="17"/>
  <c r="DX240" i="17"/>
  <c r="EC240" i="17"/>
  <c r="DX241" i="17"/>
  <c r="EC241" i="17"/>
  <c r="DX242" i="17"/>
  <c r="EC242" i="17"/>
  <c r="DX243" i="17"/>
  <c r="EC243" i="17"/>
  <c r="DX244" i="17"/>
  <c r="EC244" i="17"/>
  <c r="DX245" i="17"/>
  <c r="EC245" i="17"/>
  <c r="DX246" i="17"/>
  <c r="EC246" i="17"/>
  <c r="DX247" i="17"/>
  <c r="EC247" i="17"/>
  <c r="DX248" i="17"/>
  <c r="EC248" i="17"/>
  <c r="DX249" i="17"/>
  <c r="EC249" i="17"/>
  <c r="DX250" i="17"/>
  <c r="EC250" i="17"/>
  <c r="DX251" i="17"/>
  <c r="EC251" i="17"/>
  <c r="DX252" i="17"/>
  <c r="EC252" i="17"/>
  <c r="DX253" i="17"/>
  <c r="EC253" i="17"/>
  <c r="DX254" i="17"/>
  <c r="EC254" i="17"/>
  <c r="DX255" i="17"/>
  <c r="EC255" i="17"/>
  <c r="DX256" i="17"/>
  <c r="EC256" i="17"/>
  <c r="DX257" i="17"/>
  <c r="EC257" i="17"/>
  <c r="DX258" i="17"/>
  <c r="EC258" i="17"/>
  <c r="DX259" i="17"/>
  <c r="EC259" i="17"/>
  <c r="DX260" i="17"/>
  <c r="EC260" i="17"/>
  <c r="DX261" i="17"/>
  <c r="EC261" i="17"/>
  <c r="DX262" i="17"/>
  <c r="EC262" i="17"/>
  <c r="DX263" i="17"/>
  <c r="EC263" i="17"/>
  <c r="DX264" i="17"/>
  <c r="EC264" i="17"/>
  <c r="DX265" i="17"/>
  <c r="EC265" i="17"/>
  <c r="DX266" i="17"/>
  <c r="EC266" i="17"/>
  <c r="DX267" i="17"/>
  <c r="EC267" i="17"/>
  <c r="DX268" i="17"/>
  <c r="EC268" i="17"/>
  <c r="DX269" i="17"/>
  <c r="EC269" i="17"/>
  <c r="DX270" i="17"/>
  <c r="EC270" i="17"/>
  <c r="DX271" i="17"/>
  <c r="EC271" i="17"/>
  <c r="DX272" i="17"/>
  <c r="EC272" i="17"/>
  <c r="DX273" i="17"/>
  <c r="EC273" i="17"/>
  <c r="DX274" i="17"/>
  <c r="EC274" i="17"/>
  <c r="DX275" i="17"/>
  <c r="EC275" i="17"/>
  <c r="DX276" i="17"/>
  <c r="EC276" i="17"/>
  <c r="DX277" i="17"/>
  <c r="EC277" i="17"/>
  <c r="DX278" i="17"/>
  <c r="EC278" i="17"/>
  <c r="DX279" i="17"/>
  <c r="EC279" i="17"/>
  <c r="DX280" i="17"/>
  <c r="EC280" i="17"/>
  <c r="DX281" i="17"/>
  <c r="EC281" i="17"/>
  <c r="DX282" i="17"/>
  <c r="EC282" i="17"/>
  <c r="DX283" i="17"/>
  <c r="EC283" i="17"/>
  <c r="DX284" i="17"/>
  <c r="EC284" i="17"/>
  <c r="DX285" i="17"/>
  <c r="EC285" i="17"/>
  <c r="DX286" i="17"/>
  <c r="EC286" i="17"/>
  <c r="DX287" i="17"/>
  <c r="EC287" i="17"/>
  <c r="DX288" i="17"/>
  <c r="EC288" i="17"/>
  <c r="DX289" i="17"/>
  <c r="EC289" i="17"/>
  <c r="DX290" i="17"/>
  <c r="EC290" i="17"/>
  <c r="DX291" i="17"/>
  <c r="EC291" i="17"/>
  <c r="DX292" i="17"/>
  <c r="EC292" i="17"/>
  <c r="DX293" i="17"/>
  <c r="EC293" i="17"/>
  <c r="DX294" i="17"/>
  <c r="EC294" i="17"/>
  <c r="DX295" i="17"/>
  <c r="EC295" i="17"/>
  <c r="DX296" i="17"/>
  <c r="EC296" i="17"/>
  <c r="DX297" i="17"/>
  <c r="EC297" i="17"/>
  <c r="DX298" i="17"/>
  <c r="EC298" i="17"/>
  <c r="DX299" i="17"/>
  <c r="EC299" i="17"/>
  <c r="DX300" i="17"/>
  <c r="EC300" i="17"/>
  <c r="DX301" i="17"/>
  <c r="EC301" i="17"/>
  <c r="DX302" i="17"/>
  <c r="EC302" i="17"/>
  <c r="DX303" i="17"/>
  <c r="EC303" i="17"/>
  <c r="DX304" i="17"/>
  <c r="EC30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DJ5" i="17"/>
  <c r="DK5" i="17"/>
  <c r="DL5" i="17"/>
  <c r="DM5" i="17"/>
  <c r="DN5" i="17"/>
  <c r="DO5" i="17"/>
  <c r="DP5" i="17"/>
  <c r="CW6" i="17"/>
  <c r="CX6" i="17"/>
  <c r="CY6" i="17"/>
  <c r="CZ6" i="17"/>
  <c r="DA6" i="17"/>
  <c r="DB6" i="17"/>
  <c r="DC6" i="17"/>
  <c r="DD6" i="17"/>
  <c r="DE6" i="17"/>
  <c r="DF6" i="17"/>
  <c r="DG6" i="17"/>
  <c r="DH6" i="17"/>
  <c r="DI6" i="17"/>
  <c r="DJ6" i="17"/>
  <c r="DK6" i="17"/>
  <c r="DL6" i="17"/>
  <c r="DM6" i="17"/>
  <c r="DN6" i="17"/>
  <c r="DO6" i="17"/>
  <c r="DP6" i="17"/>
  <c r="CW7" i="17"/>
  <c r="CX7" i="17"/>
  <c r="CY7" i="17"/>
  <c r="CZ7" i="17"/>
  <c r="DA7" i="17"/>
  <c r="DB7" i="17"/>
  <c r="DC7" i="17"/>
  <c r="DD7" i="17"/>
  <c r="DE7" i="17"/>
  <c r="DF7" i="17"/>
  <c r="DG7" i="17"/>
  <c r="DH7" i="17"/>
  <c r="DI7" i="17"/>
  <c r="DJ7" i="17"/>
  <c r="DK7" i="17"/>
  <c r="DL7" i="17"/>
  <c r="DM7" i="17"/>
  <c r="DN7" i="17"/>
  <c r="DO7" i="17"/>
  <c r="DP7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CW9" i="17"/>
  <c r="CX9" i="17"/>
  <c r="CY9" i="17"/>
  <c r="CZ9" i="17"/>
  <c r="DA9" i="17"/>
  <c r="DB9" i="17"/>
  <c r="DC9" i="17"/>
  <c r="DD9" i="17"/>
  <c r="DE9" i="17"/>
  <c r="DF9" i="17"/>
  <c r="DG9" i="17"/>
  <c r="DH9" i="17"/>
  <c r="DI9" i="17"/>
  <c r="DJ9" i="17"/>
  <c r="DK9" i="17"/>
  <c r="DL9" i="17"/>
  <c r="DN9" i="17"/>
  <c r="DO9" i="17"/>
  <c r="DP9" i="17"/>
  <c r="CW10" i="17"/>
  <c r="CX10" i="17"/>
  <c r="CY10" i="17"/>
  <c r="CZ10" i="17"/>
  <c r="DA10" i="17"/>
  <c r="DB10" i="17"/>
  <c r="DC10" i="17"/>
  <c r="DD10" i="17"/>
  <c r="DE10" i="17"/>
  <c r="DF10" i="17"/>
  <c r="DG10" i="17"/>
  <c r="DH10" i="17"/>
  <c r="DI10" i="17"/>
  <c r="DJ10" i="17"/>
  <c r="DK10" i="17"/>
  <c r="DL10" i="17"/>
  <c r="DN10" i="17"/>
  <c r="DO10" i="17"/>
  <c r="DP10" i="17"/>
  <c r="CW11" i="17"/>
  <c r="CX11" i="17"/>
  <c r="CY11" i="17"/>
  <c r="CZ11" i="17"/>
  <c r="DA11" i="17"/>
  <c r="DB11" i="17"/>
  <c r="DC11" i="17"/>
  <c r="DD11" i="17"/>
  <c r="DE11" i="17"/>
  <c r="DF11" i="17"/>
  <c r="DG11" i="17"/>
  <c r="DH11" i="17"/>
  <c r="DI11" i="17"/>
  <c r="DJ11" i="17"/>
  <c r="DK11" i="17"/>
  <c r="DL11" i="17"/>
  <c r="DN11" i="17"/>
  <c r="DO11" i="17"/>
  <c r="DP11" i="17"/>
  <c r="CW12" i="17"/>
  <c r="CX12" i="17"/>
  <c r="CY12" i="17"/>
  <c r="CZ12" i="17"/>
  <c r="DA12" i="17"/>
  <c r="DB12" i="17"/>
  <c r="DC12" i="17"/>
  <c r="DD12" i="17"/>
  <c r="DE12" i="17"/>
  <c r="DF12" i="17"/>
  <c r="DG12" i="17"/>
  <c r="DH12" i="17"/>
  <c r="DI12" i="17"/>
  <c r="DJ12" i="17"/>
  <c r="DK12" i="17"/>
  <c r="DL12" i="17"/>
  <c r="DN12" i="17"/>
  <c r="DO12" i="17"/>
  <c r="DP12" i="17"/>
  <c r="CW13" i="17"/>
  <c r="CX13" i="17"/>
  <c r="CY13" i="17"/>
  <c r="CZ13" i="17"/>
  <c r="DA13" i="17"/>
  <c r="DB13" i="17"/>
  <c r="DC13" i="17"/>
  <c r="DD13" i="17"/>
  <c r="DE13" i="17"/>
  <c r="DF13" i="17"/>
  <c r="DG13" i="17"/>
  <c r="DH13" i="17"/>
  <c r="DI13" i="17"/>
  <c r="DJ13" i="17"/>
  <c r="DK13" i="17"/>
  <c r="DL13" i="17"/>
  <c r="DN13" i="17"/>
  <c r="DO13" i="17"/>
  <c r="DP13" i="17"/>
  <c r="CW14" i="17"/>
  <c r="CX14" i="17"/>
  <c r="CY14" i="17"/>
  <c r="CZ14" i="17"/>
  <c r="DA14" i="17"/>
  <c r="DB14" i="17"/>
  <c r="DC14" i="17"/>
  <c r="DD14" i="17"/>
  <c r="DE14" i="17"/>
  <c r="DF14" i="17"/>
  <c r="DG14" i="17"/>
  <c r="DH14" i="17"/>
  <c r="DI14" i="17"/>
  <c r="DJ14" i="17"/>
  <c r="DK14" i="17"/>
  <c r="DL14" i="17"/>
  <c r="DN14" i="17"/>
  <c r="DO14" i="17"/>
  <c r="DP14" i="17"/>
  <c r="CW15" i="17"/>
  <c r="CX15" i="17"/>
  <c r="CY15" i="17"/>
  <c r="CZ15" i="17"/>
  <c r="DA15" i="17"/>
  <c r="DB15" i="17"/>
  <c r="DC15" i="17"/>
  <c r="DD15" i="17"/>
  <c r="DE15" i="17"/>
  <c r="DF15" i="17"/>
  <c r="DG15" i="17"/>
  <c r="DH15" i="17"/>
  <c r="DI15" i="17"/>
  <c r="DJ15" i="17"/>
  <c r="DK15" i="17"/>
  <c r="DL15" i="17"/>
  <c r="DN15" i="17"/>
  <c r="DO15" i="17"/>
  <c r="DP15" i="17"/>
  <c r="CW16" i="17"/>
  <c r="CX16" i="17"/>
  <c r="CY16" i="17"/>
  <c r="CZ16" i="17"/>
  <c r="DA16" i="17"/>
  <c r="DB16" i="17"/>
  <c r="DC16" i="17"/>
  <c r="DD16" i="17"/>
  <c r="DE16" i="17"/>
  <c r="DF16" i="17"/>
  <c r="DG16" i="17"/>
  <c r="DH16" i="17"/>
  <c r="DI16" i="17"/>
  <c r="DJ16" i="17"/>
  <c r="DK16" i="17"/>
  <c r="DL16" i="17"/>
  <c r="DN16" i="17"/>
  <c r="DO16" i="17"/>
  <c r="DP16" i="17"/>
  <c r="CW17" i="17"/>
  <c r="CX17" i="17"/>
  <c r="CY17" i="17"/>
  <c r="CZ17" i="17"/>
  <c r="DA17" i="17"/>
  <c r="DB17" i="17"/>
  <c r="DC17" i="17"/>
  <c r="DD17" i="17"/>
  <c r="DE17" i="17"/>
  <c r="DF17" i="17"/>
  <c r="DG17" i="17"/>
  <c r="DH17" i="17"/>
  <c r="DI17" i="17"/>
  <c r="DJ17" i="17"/>
  <c r="DK17" i="17"/>
  <c r="DL17" i="17"/>
  <c r="DN17" i="17"/>
  <c r="DO17" i="17"/>
  <c r="DP17" i="17"/>
  <c r="CW18" i="17"/>
  <c r="CX18" i="17"/>
  <c r="CY18" i="17"/>
  <c r="CZ18" i="17"/>
  <c r="DA18" i="17"/>
  <c r="DB18" i="17"/>
  <c r="DC18" i="17"/>
  <c r="DD18" i="17"/>
  <c r="DE18" i="17"/>
  <c r="DF18" i="17"/>
  <c r="DG18" i="17"/>
  <c r="DH18" i="17"/>
  <c r="DI18" i="17"/>
  <c r="DJ18" i="17"/>
  <c r="DK18" i="17"/>
  <c r="DL18" i="17"/>
  <c r="DN18" i="17"/>
  <c r="DO18" i="17"/>
  <c r="DP18" i="17"/>
  <c r="CW19" i="17"/>
  <c r="CX19" i="17"/>
  <c r="CY19" i="17"/>
  <c r="CZ19" i="17"/>
  <c r="DA19" i="17"/>
  <c r="DB19" i="17"/>
  <c r="DC19" i="17"/>
  <c r="DD19" i="17"/>
  <c r="DE19" i="17"/>
  <c r="DF19" i="17"/>
  <c r="DG19" i="17"/>
  <c r="DH19" i="17"/>
  <c r="DI19" i="17"/>
  <c r="DJ19" i="17"/>
  <c r="DK19" i="17"/>
  <c r="DL19" i="17"/>
  <c r="DN19" i="17"/>
  <c r="DO19" i="17"/>
  <c r="DP19" i="17"/>
  <c r="CW20" i="17"/>
  <c r="CX20" i="17"/>
  <c r="CY20" i="17"/>
  <c r="CZ20" i="17"/>
  <c r="DA20" i="17"/>
  <c r="DB20" i="17"/>
  <c r="DC20" i="17"/>
  <c r="DD20" i="17"/>
  <c r="DE20" i="17"/>
  <c r="DF20" i="17"/>
  <c r="DG20" i="17"/>
  <c r="DH20" i="17"/>
  <c r="DI20" i="17"/>
  <c r="DJ20" i="17"/>
  <c r="DK20" i="17"/>
  <c r="DL20" i="17"/>
  <c r="DN20" i="17"/>
  <c r="DO20" i="17"/>
  <c r="DP20" i="17"/>
  <c r="CW21" i="17"/>
  <c r="CX21" i="17"/>
  <c r="CY21" i="17"/>
  <c r="CZ21" i="17"/>
  <c r="DA21" i="17"/>
  <c r="DB21" i="17"/>
  <c r="DC21" i="17"/>
  <c r="DD21" i="17"/>
  <c r="DE21" i="17"/>
  <c r="DF21" i="17"/>
  <c r="DG21" i="17"/>
  <c r="DH21" i="17"/>
  <c r="DI21" i="17"/>
  <c r="DJ21" i="17"/>
  <c r="DK21" i="17"/>
  <c r="DL21" i="17"/>
  <c r="DN21" i="17"/>
  <c r="DO21" i="17"/>
  <c r="DP21" i="17"/>
  <c r="CW22" i="17"/>
  <c r="CX22" i="17"/>
  <c r="CY22" i="17"/>
  <c r="CZ22" i="17"/>
  <c r="DA22" i="17"/>
  <c r="DB22" i="17"/>
  <c r="DC22" i="17"/>
  <c r="DD22" i="17"/>
  <c r="DE22" i="17"/>
  <c r="DF22" i="17"/>
  <c r="DG22" i="17"/>
  <c r="DH22" i="17"/>
  <c r="DI22" i="17"/>
  <c r="DJ22" i="17"/>
  <c r="DK22" i="17"/>
  <c r="DL22" i="17"/>
  <c r="DN22" i="17"/>
  <c r="DO22" i="17"/>
  <c r="DP22" i="17"/>
  <c r="CW23" i="17"/>
  <c r="CX23" i="17"/>
  <c r="CY23" i="17"/>
  <c r="CZ23" i="17"/>
  <c r="DA23" i="17"/>
  <c r="DB23" i="17"/>
  <c r="DC23" i="17"/>
  <c r="DD23" i="17"/>
  <c r="DE23" i="17"/>
  <c r="DF23" i="17"/>
  <c r="DG23" i="17"/>
  <c r="DH23" i="17"/>
  <c r="DI23" i="17"/>
  <c r="DJ23" i="17"/>
  <c r="DK23" i="17"/>
  <c r="DL23" i="17"/>
  <c r="DN23" i="17"/>
  <c r="DO23" i="17"/>
  <c r="DP23" i="17"/>
  <c r="CW24" i="17"/>
  <c r="CX24" i="17"/>
  <c r="CY24" i="17"/>
  <c r="CZ24" i="17"/>
  <c r="DA24" i="17"/>
  <c r="DB24" i="17"/>
  <c r="DC24" i="17"/>
  <c r="DD24" i="17"/>
  <c r="DE24" i="17"/>
  <c r="DF24" i="17"/>
  <c r="DG24" i="17"/>
  <c r="DH24" i="17"/>
  <c r="DI24" i="17"/>
  <c r="DJ24" i="17"/>
  <c r="DK24" i="17"/>
  <c r="DL24" i="17"/>
  <c r="DN24" i="17"/>
  <c r="DO24" i="17"/>
  <c r="DP24" i="17"/>
  <c r="CW25" i="17"/>
  <c r="CX25" i="17"/>
  <c r="CY25" i="17"/>
  <c r="CZ25" i="17"/>
  <c r="DA25" i="17"/>
  <c r="DB25" i="17"/>
  <c r="DC25" i="17"/>
  <c r="DD25" i="17"/>
  <c r="DE25" i="17"/>
  <c r="DF25" i="17"/>
  <c r="DG25" i="17"/>
  <c r="DH25" i="17"/>
  <c r="DI25" i="17"/>
  <c r="DJ25" i="17"/>
  <c r="DK25" i="17"/>
  <c r="DL25" i="17"/>
  <c r="DN25" i="17"/>
  <c r="DO25" i="17"/>
  <c r="DP25" i="17"/>
  <c r="CW26" i="17"/>
  <c r="CX26" i="17"/>
  <c r="CY26" i="17"/>
  <c r="CZ26" i="17"/>
  <c r="DA26" i="17"/>
  <c r="DB26" i="17"/>
  <c r="DC26" i="17"/>
  <c r="DD26" i="17"/>
  <c r="DE26" i="17"/>
  <c r="DF26" i="17"/>
  <c r="DG26" i="17"/>
  <c r="DH26" i="17"/>
  <c r="DI26" i="17"/>
  <c r="DJ26" i="17"/>
  <c r="DK26" i="17"/>
  <c r="DL26" i="17"/>
  <c r="DN26" i="17"/>
  <c r="DO26" i="17"/>
  <c r="DP26" i="17"/>
  <c r="CW27" i="17"/>
  <c r="CX27" i="17"/>
  <c r="CY27" i="17"/>
  <c r="CZ27" i="17"/>
  <c r="DA27" i="17"/>
  <c r="DB27" i="17"/>
  <c r="DC27" i="17"/>
  <c r="DD27" i="17"/>
  <c r="DE27" i="17"/>
  <c r="DF27" i="17"/>
  <c r="DG27" i="17"/>
  <c r="DH27" i="17"/>
  <c r="DI27" i="17"/>
  <c r="DJ27" i="17"/>
  <c r="DK27" i="17"/>
  <c r="DL27" i="17"/>
  <c r="DN27" i="17"/>
  <c r="DO27" i="17"/>
  <c r="DP27" i="17"/>
  <c r="CW28" i="17"/>
  <c r="CX28" i="17"/>
  <c r="CY28" i="17"/>
  <c r="CZ28" i="17"/>
  <c r="DA28" i="17"/>
  <c r="DB28" i="17"/>
  <c r="DC28" i="17"/>
  <c r="DD28" i="17"/>
  <c r="DE28" i="17"/>
  <c r="DF28" i="17"/>
  <c r="DG28" i="17"/>
  <c r="DH28" i="17"/>
  <c r="DI28" i="17"/>
  <c r="DJ28" i="17"/>
  <c r="DK28" i="17"/>
  <c r="DL28" i="17"/>
  <c r="DN28" i="17"/>
  <c r="DO28" i="17"/>
  <c r="DP28" i="17"/>
  <c r="CW29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DK29" i="17"/>
  <c r="DL29" i="17"/>
  <c r="DM29" i="17"/>
  <c r="DN29" i="17"/>
  <c r="DO29" i="17"/>
  <c r="DP29" i="17"/>
  <c r="CW30" i="17"/>
  <c r="CX30" i="17"/>
  <c r="CY30" i="17"/>
  <c r="CZ30" i="17"/>
  <c r="DA30" i="17"/>
  <c r="DB30" i="17"/>
  <c r="DC30" i="17"/>
  <c r="DD30" i="17"/>
  <c r="DE30" i="17"/>
  <c r="DF30" i="17"/>
  <c r="DG30" i="17"/>
  <c r="DH30" i="17"/>
  <c r="DI30" i="17"/>
  <c r="DJ30" i="17"/>
  <c r="DK30" i="17"/>
  <c r="DL30" i="17"/>
  <c r="DM30" i="17"/>
  <c r="DN30" i="17"/>
  <c r="DO30" i="17"/>
  <c r="DP30" i="17"/>
  <c r="CW31" i="17"/>
  <c r="CX31" i="17"/>
  <c r="CY31" i="17"/>
  <c r="CZ31" i="17"/>
  <c r="DA31" i="17"/>
  <c r="DB31" i="17"/>
  <c r="DC31" i="17"/>
  <c r="DD31" i="17"/>
  <c r="DE31" i="17"/>
  <c r="DF31" i="17"/>
  <c r="DG31" i="17"/>
  <c r="DH31" i="17"/>
  <c r="DI31" i="17"/>
  <c r="DJ31" i="17"/>
  <c r="DK31" i="17"/>
  <c r="DL31" i="17"/>
  <c r="DM31" i="17"/>
  <c r="DN31" i="17"/>
  <c r="DO31" i="17"/>
  <c r="DP31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CW4" i="17"/>
  <c r="CU4" i="17"/>
  <c r="CU5" i="17"/>
  <c r="CU6" i="17"/>
  <c r="CU7" i="17"/>
  <c r="CU8" i="17"/>
  <c r="CU9" i="17"/>
  <c r="CU10" i="17"/>
  <c r="CU11" i="17"/>
  <c r="CU12" i="17"/>
  <c r="CU13" i="17"/>
  <c r="CU14" i="17"/>
  <c r="CU15" i="17"/>
  <c r="CU16" i="17"/>
  <c r="CU17" i="17"/>
  <c r="CU18" i="17"/>
  <c r="CU19" i="17"/>
  <c r="CU20" i="17"/>
  <c r="CU21" i="17"/>
  <c r="CU22" i="17"/>
  <c r="CU23" i="17"/>
  <c r="CU24" i="17"/>
  <c r="CU25" i="17"/>
  <c r="CU26" i="17"/>
  <c r="CU27" i="17"/>
  <c r="CU28" i="17"/>
  <c r="CU29" i="17"/>
  <c r="CU30" i="17"/>
  <c r="CU31" i="17"/>
  <c r="CU32" i="17"/>
  <c r="CU33" i="17"/>
  <c r="CU34" i="17"/>
  <c r="CU35" i="17"/>
  <c r="CU36" i="17"/>
  <c r="CU37" i="17"/>
  <c r="CU38" i="17"/>
  <c r="CU39" i="17"/>
  <c r="CU40" i="17"/>
  <c r="CU41" i="17"/>
  <c r="CU42" i="17"/>
  <c r="CU43" i="17"/>
  <c r="CU44" i="17"/>
  <c r="CU45" i="17"/>
  <c r="CU46" i="17"/>
  <c r="CU47" i="17"/>
  <c r="CU48" i="17"/>
  <c r="CU49" i="17"/>
  <c r="CU50" i="17"/>
  <c r="CU51" i="17"/>
  <c r="CU52" i="17"/>
  <c r="CU53" i="17"/>
  <c r="CU54" i="17"/>
  <c r="CU55" i="17"/>
  <c r="CU56" i="17"/>
  <c r="CU57" i="17"/>
  <c r="CU58" i="17"/>
  <c r="CU59" i="17"/>
  <c r="CU60" i="17"/>
  <c r="CU61" i="17"/>
  <c r="CU62" i="17"/>
  <c r="CU63" i="17"/>
  <c r="CU64" i="17"/>
  <c r="CU65" i="17"/>
  <c r="CU66" i="17"/>
  <c r="CU67" i="17"/>
  <c r="BH54" i="17"/>
  <c r="BI54" i="17"/>
  <c r="BJ54" i="17"/>
  <c r="BK54" i="17"/>
  <c r="BL54" i="17"/>
  <c r="BM54" i="17"/>
  <c r="BN54" i="17"/>
  <c r="BO54" i="17"/>
  <c r="BP54" i="17"/>
  <c r="BQ54" i="17"/>
  <c r="BR54" i="17"/>
  <c r="BS54" i="17"/>
  <c r="BT54" i="17"/>
  <c r="BU54" i="17"/>
  <c r="BV54" i="17"/>
  <c r="BW54" i="17"/>
  <c r="BX54" i="17"/>
  <c r="BY54" i="17"/>
  <c r="BZ54" i="17"/>
  <c r="CA54" i="17"/>
  <c r="CB54" i="17"/>
  <c r="CC54" i="17"/>
  <c r="CD54" i="17"/>
  <c r="CE54" i="17"/>
  <c r="CF54" i="17"/>
  <c r="CG54" i="17"/>
  <c r="CH54" i="17"/>
  <c r="CI54" i="17"/>
  <c r="CJ54" i="17"/>
  <c r="CK54" i="17"/>
  <c r="CL54" i="17"/>
  <c r="CM54" i="17"/>
  <c r="CN54" i="17"/>
  <c r="CO54" i="17"/>
  <c r="CP54" i="17"/>
  <c r="CQ54" i="17"/>
  <c r="CR54" i="17"/>
  <c r="CS54" i="17"/>
  <c r="CT54" i="17"/>
  <c r="BH55" i="17"/>
  <c r="BI55" i="17"/>
  <c r="BJ55" i="17"/>
  <c r="BK55" i="17"/>
  <c r="BL55" i="17"/>
  <c r="BM55" i="17"/>
  <c r="BN55" i="17"/>
  <c r="BO55" i="17"/>
  <c r="BP55" i="17"/>
  <c r="BQ55" i="17"/>
  <c r="BR55" i="17"/>
  <c r="BS55" i="17"/>
  <c r="BT55" i="17"/>
  <c r="BU55" i="17"/>
  <c r="BV55" i="17"/>
  <c r="BW55" i="17"/>
  <c r="BX55" i="17"/>
  <c r="BY55" i="17"/>
  <c r="BZ55" i="17"/>
  <c r="CA55" i="17"/>
  <c r="CB55" i="17"/>
  <c r="CC55" i="17"/>
  <c r="CD55" i="17"/>
  <c r="CE55" i="17"/>
  <c r="CF55" i="17"/>
  <c r="CG55" i="17"/>
  <c r="CH55" i="17"/>
  <c r="CI55" i="17"/>
  <c r="CJ55" i="17"/>
  <c r="CK55" i="17"/>
  <c r="CL55" i="17"/>
  <c r="CM55" i="17"/>
  <c r="CN55" i="17"/>
  <c r="CO55" i="17"/>
  <c r="CP55" i="17"/>
  <c r="CQ55" i="17"/>
  <c r="CR55" i="17"/>
  <c r="CS55" i="17"/>
  <c r="CT55" i="17"/>
  <c r="BH56" i="17"/>
  <c r="BI56" i="17"/>
  <c r="BJ56" i="17"/>
  <c r="BK56" i="17"/>
  <c r="BL56" i="17"/>
  <c r="BM56" i="17"/>
  <c r="BN56" i="17"/>
  <c r="BO56" i="17"/>
  <c r="BP56" i="17"/>
  <c r="BQ56" i="17"/>
  <c r="BR56" i="17"/>
  <c r="BS56" i="17"/>
  <c r="BT56" i="17"/>
  <c r="BU56" i="17"/>
  <c r="BV56" i="17"/>
  <c r="BW56" i="17"/>
  <c r="BX56" i="17"/>
  <c r="BY56" i="17"/>
  <c r="BZ56" i="17"/>
  <c r="CA56" i="17"/>
  <c r="CB56" i="17"/>
  <c r="CC56" i="17"/>
  <c r="CD56" i="17"/>
  <c r="CE56" i="17"/>
  <c r="CF56" i="17"/>
  <c r="CG56" i="17"/>
  <c r="CH56" i="17"/>
  <c r="CI56" i="17"/>
  <c r="CJ56" i="17"/>
  <c r="CK56" i="17"/>
  <c r="CL56" i="17"/>
  <c r="CM56" i="17"/>
  <c r="CN56" i="17"/>
  <c r="CO56" i="17"/>
  <c r="CP56" i="17"/>
  <c r="CQ56" i="17"/>
  <c r="CR56" i="17"/>
  <c r="CS56" i="17"/>
  <c r="CT56" i="17"/>
  <c r="BH57" i="17"/>
  <c r="BI57" i="17"/>
  <c r="BJ57" i="17"/>
  <c r="BK57" i="17"/>
  <c r="BL57" i="17"/>
  <c r="BM57" i="17"/>
  <c r="BN57" i="17"/>
  <c r="BO57" i="17"/>
  <c r="BP57" i="17"/>
  <c r="BQ57" i="17"/>
  <c r="BR57" i="17"/>
  <c r="BS57" i="17"/>
  <c r="BT57" i="17"/>
  <c r="BU57" i="17"/>
  <c r="BV57" i="17"/>
  <c r="BW57" i="17"/>
  <c r="BX57" i="17"/>
  <c r="BY57" i="17"/>
  <c r="BZ57" i="17"/>
  <c r="CA57" i="17"/>
  <c r="CB57" i="17"/>
  <c r="CC57" i="17"/>
  <c r="CD57" i="17"/>
  <c r="CE57" i="17"/>
  <c r="CF57" i="17"/>
  <c r="CG57" i="17"/>
  <c r="CH57" i="17"/>
  <c r="CI57" i="17"/>
  <c r="CJ57" i="17"/>
  <c r="CK57" i="17"/>
  <c r="CL57" i="17"/>
  <c r="CM57" i="17"/>
  <c r="CN57" i="17"/>
  <c r="CO57" i="17"/>
  <c r="CP57" i="17"/>
  <c r="CQ57" i="17"/>
  <c r="CR57" i="17"/>
  <c r="CS57" i="17"/>
  <c r="CT57" i="17"/>
  <c r="BH58" i="17"/>
  <c r="BI58" i="17"/>
  <c r="BJ58" i="17"/>
  <c r="BK58" i="17"/>
  <c r="BL58" i="17"/>
  <c r="BM58" i="17"/>
  <c r="BN58" i="17"/>
  <c r="BO58" i="17"/>
  <c r="BP58" i="17"/>
  <c r="BQ58" i="17"/>
  <c r="BR58" i="17"/>
  <c r="BS58" i="17"/>
  <c r="BT58" i="17"/>
  <c r="BU58" i="17"/>
  <c r="BV58" i="17"/>
  <c r="BW58" i="17"/>
  <c r="BX58" i="17"/>
  <c r="BY58" i="17"/>
  <c r="BZ58" i="17"/>
  <c r="CA58" i="17"/>
  <c r="CB58" i="17"/>
  <c r="CC58" i="17"/>
  <c r="CD58" i="17"/>
  <c r="CE58" i="17"/>
  <c r="CF58" i="17"/>
  <c r="CG58" i="17"/>
  <c r="CH58" i="17"/>
  <c r="CI58" i="17"/>
  <c r="CJ58" i="17"/>
  <c r="CK58" i="17"/>
  <c r="CL58" i="17"/>
  <c r="CM58" i="17"/>
  <c r="CN58" i="17"/>
  <c r="CO58" i="17"/>
  <c r="CP58" i="17"/>
  <c r="CQ58" i="17"/>
  <c r="CR58" i="17"/>
  <c r="CS58" i="17"/>
  <c r="CT58" i="17"/>
  <c r="BH59" i="17"/>
  <c r="BI59" i="17"/>
  <c r="BJ59" i="17"/>
  <c r="BK59" i="17"/>
  <c r="BL59" i="17"/>
  <c r="BM59" i="17"/>
  <c r="BN59" i="17"/>
  <c r="BO59" i="17"/>
  <c r="BP59" i="17"/>
  <c r="BQ59" i="17"/>
  <c r="BR59" i="17"/>
  <c r="BS59" i="17"/>
  <c r="BT59" i="17"/>
  <c r="BU59" i="17"/>
  <c r="BV59" i="17"/>
  <c r="BW59" i="17"/>
  <c r="BX59" i="17"/>
  <c r="BY59" i="17"/>
  <c r="BZ59" i="17"/>
  <c r="CA59" i="17"/>
  <c r="CB59" i="17"/>
  <c r="CC59" i="17"/>
  <c r="CD59" i="17"/>
  <c r="CE59" i="17"/>
  <c r="CF59" i="17"/>
  <c r="CG59" i="17"/>
  <c r="CH59" i="17"/>
  <c r="CI59" i="17"/>
  <c r="CJ59" i="17"/>
  <c r="CK59" i="17"/>
  <c r="CL59" i="17"/>
  <c r="CM59" i="17"/>
  <c r="CN59" i="17"/>
  <c r="CO59" i="17"/>
  <c r="CP59" i="17"/>
  <c r="CQ59" i="17"/>
  <c r="CR59" i="17"/>
  <c r="CS59" i="17"/>
  <c r="CT59" i="17"/>
  <c r="BH60" i="17"/>
  <c r="BI60" i="17"/>
  <c r="BJ60" i="17"/>
  <c r="BK60" i="17"/>
  <c r="BL60" i="17"/>
  <c r="BM60" i="17"/>
  <c r="BN60" i="17"/>
  <c r="BO60" i="17"/>
  <c r="BP60" i="17"/>
  <c r="BQ60" i="17"/>
  <c r="BR60" i="17"/>
  <c r="BS60" i="17"/>
  <c r="BT60" i="17"/>
  <c r="BU60" i="17"/>
  <c r="BV60" i="17"/>
  <c r="BW60" i="17"/>
  <c r="BX60" i="17"/>
  <c r="BY60" i="17"/>
  <c r="BZ60" i="17"/>
  <c r="CA60" i="17"/>
  <c r="CB60" i="17"/>
  <c r="CC60" i="17"/>
  <c r="CD60" i="17"/>
  <c r="CE60" i="17"/>
  <c r="CF60" i="17"/>
  <c r="CG60" i="17"/>
  <c r="CH60" i="17"/>
  <c r="CI60" i="17"/>
  <c r="CJ60" i="17"/>
  <c r="CK60" i="17"/>
  <c r="CL60" i="17"/>
  <c r="CM60" i="17"/>
  <c r="CN60" i="17"/>
  <c r="CO60" i="17"/>
  <c r="CP60" i="17"/>
  <c r="CQ60" i="17"/>
  <c r="CR60" i="17"/>
  <c r="CS60" i="17"/>
  <c r="CT60" i="17"/>
  <c r="BH61" i="17"/>
  <c r="BI61" i="17"/>
  <c r="BJ61" i="17"/>
  <c r="BK61" i="17"/>
  <c r="BL61" i="17"/>
  <c r="BM61" i="17"/>
  <c r="BN61" i="17"/>
  <c r="BO61" i="17"/>
  <c r="BP61" i="17"/>
  <c r="BQ61" i="17"/>
  <c r="BR61" i="17"/>
  <c r="BS61" i="17"/>
  <c r="BT61" i="17"/>
  <c r="BU61" i="17"/>
  <c r="BV61" i="17"/>
  <c r="BW61" i="17"/>
  <c r="BX61" i="17"/>
  <c r="BY61" i="17"/>
  <c r="BZ61" i="17"/>
  <c r="CA61" i="17"/>
  <c r="CB61" i="17"/>
  <c r="CC61" i="17"/>
  <c r="CD61" i="17"/>
  <c r="CE61" i="17"/>
  <c r="CF61" i="17"/>
  <c r="CG61" i="17"/>
  <c r="CH61" i="17"/>
  <c r="CI61" i="17"/>
  <c r="CJ61" i="17"/>
  <c r="CK61" i="17"/>
  <c r="CL61" i="17"/>
  <c r="CM61" i="17"/>
  <c r="CN61" i="17"/>
  <c r="CO61" i="17"/>
  <c r="CP61" i="17"/>
  <c r="CQ61" i="17"/>
  <c r="CR61" i="17"/>
  <c r="CS61" i="17"/>
  <c r="CT61" i="17"/>
  <c r="BH62" i="17"/>
  <c r="BI62" i="17"/>
  <c r="BJ62" i="17"/>
  <c r="BK62" i="17"/>
  <c r="BL62" i="17"/>
  <c r="BM62" i="17"/>
  <c r="BN62" i="17"/>
  <c r="BO62" i="17"/>
  <c r="BP62" i="17"/>
  <c r="BQ62" i="17"/>
  <c r="BR62" i="17"/>
  <c r="BS62" i="17"/>
  <c r="BT62" i="17"/>
  <c r="BU62" i="17"/>
  <c r="BV62" i="17"/>
  <c r="BW62" i="17"/>
  <c r="BX62" i="17"/>
  <c r="BY62" i="17"/>
  <c r="BZ62" i="17"/>
  <c r="CA62" i="17"/>
  <c r="CB62" i="17"/>
  <c r="CC62" i="17"/>
  <c r="CD62" i="17"/>
  <c r="CE62" i="17"/>
  <c r="CF62" i="17"/>
  <c r="CG62" i="17"/>
  <c r="CH62" i="17"/>
  <c r="CI62" i="17"/>
  <c r="CJ62" i="17"/>
  <c r="CK62" i="17"/>
  <c r="CL62" i="17"/>
  <c r="CM62" i="17"/>
  <c r="CN62" i="17"/>
  <c r="CO62" i="17"/>
  <c r="CP62" i="17"/>
  <c r="CQ62" i="17"/>
  <c r="CR62" i="17"/>
  <c r="CS62" i="17"/>
  <c r="CT62" i="17"/>
  <c r="BH63" i="17"/>
  <c r="BI63" i="17"/>
  <c r="BJ63" i="17"/>
  <c r="BK63" i="17"/>
  <c r="BL63" i="17"/>
  <c r="BM63" i="17"/>
  <c r="BN63" i="17"/>
  <c r="BO63" i="17"/>
  <c r="BP63" i="17"/>
  <c r="BQ63" i="17"/>
  <c r="BR63" i="17"/>
  <c r="BS63" i="17"/>
  <c r="BT63" i="17"/>
  <c r="BU63" i="17"/>
  <c r="BV63" i="17"/>
  <c r="BW63" i="17"/>
  <c r="BX63" i="17"/>
  <c r="BY63" i="17"/>
  <c r="BZ63" i="17"/>
  <c r="CA63" i="17"/>
  <c r="CB63" i="17"/>
  <c r="CC63" i="17"/>
  <c r="CD63" i="17"/>
  <c r="CE63" i="17"/>
  <c r="CF63" i="17"/>
  <c r="CG63" i="17"/>
  <c r="CH63" i="17"/>
  <c r="CI63" i="17"/>
  <c r="CJ63" i="17"/>
  <c r="CK63" i="17"/>
  <c r="CL63" i="17"/>
  <c r="CM63" i="17"/>
  <c r="CN63" i="17"/>
  <c r="CO63" i="17"/>
  <c r="CP63" i="17"/>
  <c r="CQ63" i="17"/>
  <c r="CR63" i="17"/>
  <c r="CS63" i="17"/>
  <c r="CT63" i="17"/>
  <c r="BH64" i="17"/>
  <c r="BI64" i="17"/>
  <c r="BJ64" i="17"/>
  <c r="BK64" i="17"/>
  <c r="BL64" i="17"/>
  <c r="BM64" i="17"/>
  <c r="BN64" i="17"/>
  <c r="BO64" i="17"/>
  <c r="BP64" i="17"/>
  <c r="BQ64" i="17"/>
  <c r="BR64" i="17"/>
  <c r="BS64" i="17"/>
  <c r="BT64" i="17"/>
  <c r="BU64" i="17"/>
  <c r="BV64" i="17"/>
  <c r="BW64" i="17"/>
  <c r="BX64" i="17"/>
  <c r="BY64" i="17"/>
  <c r="BZ64" i="17"/>
  <c r="CA64" i="17"/>
  <c r="CB64" i="17"/>
  <c r="CC64" i="17"/>
  <c r="CD64" i="17"/>
  <c r="CE64" i="17"/>
  <c r="CF64" i="17"/>
  <c r="CG64" i="17"/>
  <c r="CH64" i="17"/>
  <c r="CI64" i="17"/>
  <c r="CJ64" i="17"/>
  <c r="CK64" i="17"/>
  <c r="CL64" i="17"/>
  <c r="CM64" i="17"/>
  <c r="CN64" i="17"/>
  <c r="CO64" i="17"/>
  <c r="CP64" i="17"/>
  <c r="CQ64" i="17"/>
  <c r="CR64" i="17"/>
  <c r="CS64" i="17"/>
  <c r="CT64" i="17"/>
  <c r="BH65" i="17"/>
  <c r="BI65" i="17"/>
  <c r="BJ65" i="17"/>
  <c r="BK65" i="17"/>
  <c r="BL65" i="17"/>
  <c r="BM65" i="17"/>
  <c r="BN65" i="17"/>
  <c r="BO65" i="17"/>
  <c r="BP65" i="17"/>
  <c r="BQ65" i="17"/>
  <c r="BR65" i="17"/>
  <c r="BS65" i="17"/>
  <c r="BT65" i="17"/>
  <c r="BU65" i="17"/>
  <c r="BV65" i="17"/>
  <c r="BW65" i="17"/>
  <c r="BX65" i="17"/>
  <c r="BY65" i="17"/>
  <c r="BZ65" i="17"/>
  <c r="CA65" i="17"/>
  <c r="CB65" i="17"/>
  <c r="CC65" i="17"/>
  <c r="CD65" i="17"/>
  <c r="CE65" i="17"/>
  <c r="CF65" i="17"/>
  <c r="CG65" i="17"/>
  <c r="CH65" i="17"/>
  <c r="CI65" i="17"/>
  <c r="CJ65" i="17"/>
  <c r="CK65" i="17"/>
  <c r="CL65" i="17"/>
  <c r="CM65" i="17"/>
  <c r="CN65" i="17"/>
  <c r="CO65" i="17"/>
  <c r="CP65" i="17"/>
  <c r="CQ65" i="17"/>
  <c r="CR65" i="17"/>
  <c r="CS65" i="17"/>
  <c r="CT65" i="17"/>
  <c r="BH66" i="17"/>
  <c r="BI66" i="17"/>
  <c r="BJ66" i="17"/>
  <c r="BK66" i="17"/>
  <c r="BL66" i="17"/>
  <c r="BM66" i="17"/>
  <c r="BN66" i="17"/>
  <c r="BO66" i="17"/>
  <c r="BP66" i="17"/>
  <c r="BQ66" i="17"/>
  <c r="BR66" i="17"/>
  <c r="BS66" i="17"/>
  <c r="BT66" i="17"/>
  <c r="BU66" i="17"/>
  <c r="BV66" i="17"/>
  <c r="BW66" i="17"/>
  <c r="BX66" i="17"/>
  <c r="BY66" i="17"/>
  <c r="BZ66" i="17"/>
  <c r="CA66" i="17"/>
  <c r="CB66" i="17"/>
  <c r="CC66" i="17"/>
  <c r="CD66" i="17"/>
  <c r="CE66" i="17"/>
  <c r="CF66" i="17"/>
  <c r="CG66" i="17"/>
  <c r="CH66" i="17"/>
  <c r="CI66" i="17"/>
  <c r="CJ66" i="17"/>
  <c r="CK66" i="17"/>
  <c r="CL66" i="17"/>
  <c r="CM66" i="17"/>
  <c r="CN66" i="17"/>
  <c r="CO66" i="17"/>
  <c r="CP66" i="17"/>
  <c r="CQ66" i="17"/>
  <c r="CR66" i="17"/>
  <c r="CS66" i="17"/>
  <c r="CT66" i="17"/>
  <c r="BH67" i="17"/>
  <c r="BI67" i="17"/>
  <c r="BJ67" i="17"/>
  <c r="BK67" i="17"/>
  <c r="BL67" i="17"/>
  <c r="BM67" i="17"/>
  <c r="BN67" i="17"/>
  <c r="BO67" i="17"/>
  <c r="BP67" i="17"/>
  <c r="BQ67" i="17"/>
  <c r="BR67" i="17"/>
  <c r="BS67" i="17"/>
  <c r="BT67" i="17"/>
  <c r="BU67" i="17"/>
  <c r="BV67" i="17"/>
  <c r="BW67" i="17"/>
  <c r="BX67" i="17"/>
  <c r="BY67" i="17"/>
  <c r="BZ67" i="17"/>
  <c r="CA67" i="17"/>
  <c r="CB67" i="17"/>
  <c r="CC67" i="17"/>
  <c r="CD67" i="17"/>
  <c r="CE67" i="17"/>
  <c r="CF67" i="17"/>
  <c r="CG67" i="17"/>
  <c r="CH67" i="17"/>
  <c r="CI67" i="17"/>
  <c r="CJ67" i="17"/>
  <c r="CK67" i="17"/>
  <c r="CL67" i="17"/>
  <c r="CM67" i="17"/>
  <c r="CN67" i="17"/>
  <c r="CO67" i="17"/>
  <c r="CP67" i="17"/>
  <c r="CQ67" i="17"/>
  <c r="CR67" i="17"/>
  <c r="CS67" i="17"/>
  <c r="CT67" i="17"/>
  <c r="BH44" i="17"/>
  <c r="BI44" i="17"/>
  <c r="BJ44" i="17"/>
  <c r="BK44" i="17"/>
  <c r="BL44" i="17"/>
  <c r="BM44" i="17"/>
  <c r="BN44" i="17"/>
  <c r="BO44" i="17"/>
  <c r="BP44" i="17"/>
  <c r="BQ44" i="17"/>
  <c r="BR44" i="17"/>
  <c r="BS44" i="17"/>
  <c r="BT44" i="17"/>
  <c r="BU44" i="17"/>
  <c r="BV44" i="17"/>
  <c r="BW44" i="17"/>
  <c r="BX44" i="17"/>
  <c r="BY44" i="17"/>
  <c r="BZ44" i="17"/>
  <c r="CA44" i="17"/>
  <c r="CB44" i="17"/>
  <c r="CC44" i="17"/>
  <c r="CD44" i="17"/>
  <c r="CE44" i="17"/>
  <c r="CF44" i="17"/>
  <c r="CG44" i="17"/>
  <c r="CH44" i="17"/>
  <c r="CI44" i="17"/>
  <c r="CJ44" i="17"/>
  <c r="CK44" i="17"/>
  <c r="CL44" i="17"/>
  <c r="CM44" i="17"/>
  <c r="CN44" i="17"/>
  <c r="CO44" i="17"/>
  <c r="CP44" i="17"/>
  <c r="CQ44" i="17"/>
  <c r="CR44" i="17"/>
  <c r="CS44" i="17"/>
  <c r="CT44" i="17"/>
  <c r="BH45" i="17"/>
  <c r="BI45" i="17"/>
  <c r="BJ45" i="17"/>
  <c r="BK45" i="17"/>
  <c r="BL45" i="17"/>
  <c r="BM45" i="17"/>
  <c r="BN45" i="17"/>
  <c r="BO45" i="17"/>
  <c r="BP45" i="17"/>
  <c r="BQ45" i="17"/>
  <c r="BR45" i="17"/>
  <c r="BS45" i="17"/>
  <c r="BT45" i="17"/>
  <c r="BU45" i="17"/>
  <c r="BV45" i="17"/>
  <c r="BW45" i="17"/>
  <c r="BX45" i="17"/>
  <c r="BY45" i="17"/>
  <c r="BZ45" i="17"/>
  <c r="CA45" i="17"/>
  <c r="CB45" i="17"/>
  <c r="CC45" i="17"/>
  <c r="CD45" i="17"/>
  <c r="CE45" i="17"/>
  <c r="CF45" i="17"/>
  <c r="CG45" i="17"/>
  <c r="CH45" i="17"/>
  <c r="CI45" i="17"/>
  <c r="CJ45" i="17"/>
  <c r="CK45" i="17"/>
  <c r="CL45" i="17"/>
  <c r="CM45" i="17"/>
  <c r="CN45" i="17"/>
  <c r="CO45" i="17"/>
  <c r="CP45" i="17"/>
  <c r="CQ45" i="17"/>
  <c r="CR45" i="17"/>
  <c r="CS45" i="17"/>
  <c r="CT45" i="17"/>
  <c r="BH46" i="17"/>
  <c r="BI46" i="17"/>
  <c r="BJ46" i="17"/>
  <c r="BK46" i="17"/>
  <c r="BL46" i="17"/>
  <c r="BM46" i="17"/>
  <c r="BN46" i="17"/>
  <c r="BO46" i="17"/>
  <c r="BP46" i="17"/>
  <c r="BQ46" i="17"/>
  <c r="BR46" i="17"/>
  <c r="BS46" i="17"/>
  <c r="BT46" i="17"/>
  <c r="BU46" i="17"/>
  <c r="BV46" i="17"/>
  <c r="BW46" i="17"/>
  <c r="BX46" i="17"/>
  <c r="BY46" i="17"/>
  <c r="BZ46" i="17"/>
  <c r="CA46" i="17"/>
  <c r="CB46" i="17"/>
  <c r="CC46" i="17"/>
  <c r="CD46" i="17"/>
  <c r="CE46" i="17"/>
  <c r="CF46" i="17"/>
  <c r="CG46" i="17"/>
  <c r="CH46" i="17"/>
  <c r="CI46" i="17"/>
  <c r="CJ46" i="17"/>
  <c r="CK46" i="17"/>
  <c r="CL46" i="17"/>
  <c r="CM46" i="17"/>
  <c r="CN46" i="17"/>
  <c r="CO46" i="17"/>
  <c r="CP46" i="17"/>
  <c r="CQ46" i="17"/>
  <c r="CR46" i="17"/>
  <c r="CS46" i="17"/>
  <c r="CT46" i="17"/>
  <c r="BH47" i="17"/>
  <c r="BI47" i="17"/>
  <c r="BJ47" i="17"/>
  <c r="BK47" i="17"/>
  <c r="BL47" i="17"/>
  <c r="BM47" i="17"/>
  <c r="BN47" i="17"/>
  <c r="BO47" i="17"/>
  <c r="BP47" i="17"/>
  <c r="BQ47" i="17"/>
  <c r="BR47" i="17"/>
  <c r="BS47" i="17"/>
  <c r="BT47" i="17"/>
  <c r="BU47" i="17"/>
  <c r="BV47" i="17"/>
  <c r="BW47" i="17"/>
  <c r="BX47" i="17"/>
  <c r="BY47" i="17"/>
  <c r="BZ47" i="17"/>
  <c r="CA47" i="17"/>
  <c r="CB47" i="17"/>
  <c r="CC47" i="17"/>
  <c r="CD47" i="17"/>
  <c r="CE47" i="17"/>
  <c r="CF47" i="17"/>
  <c r="CG47" i="17"/>
  <c r="CH47" i="17"/>
  <c r="CI47" i="17"/>
  <c r="CJ47" i="17"/>
  <c r="CK47" i="17"/>
  <c r="CL47" i="17"/>
  <c r="CM47" i="17"/>
  <c r="CN47" i="17"/>
  <c r="CO47" i="17"/>
  <c r="CP47" i="17"/>
  <c r="CQ47" i="17"/>
  <c r="CR47" i="17"/>
  <c r="CS47" i="17"/>
  <c r="CT47" i="17"/>
  <c r="BH48" i="17"/>
  <c r="BI48" i="17"/>
  <c r="BJ48" i="17"/>
  <c r="BK48" i="17"/>
  <c r="BL48" i="17"/>
  <c r="BM48" i="17"/>
  <c r="BN48" i="17"/>
  <c r="BO48" i="17"/>
  <c r="BP48" i="17"/>
  <c r="BQ48" i="17"/>
  <c r="BR48" i="17"/>
  <c r="BS48" i="17"/>
  <c r="BT48" i="17"/>
  <c r="BU48" i="17"/>
  <c r="BV48" i="17"/>
  <c r="BW48" i="17"/>
  <c r="BX48" i="17"/>
  <c r="BY48" i="17"/>
  <c r="BZ48" i="17"/>
  <c r="CA48" i="17"/>
  <c r="CB48" i="17"/>
  <c r="CC48" i="17"/>
  <c r="CD48" i="17"/>
  <c r="CE48" i="17"/>
  <c r="CF48" i="17"/>
  <c r="CG48" i="17"/>
  <c r="CH48" i="17"/>
  <c r="CI48" i="17"/>
  <c r="CJ48" i="17"/>
  <c r="CK48" i="17"/>
  <c r="CL48" i="17"/>
  <c r="CM48" i="17"/>
  <c r="CN48" i="17"/>
  <c r="CO48" i="17"/>
  <c r="CP48" i="17"/>
  <c r="CQ48" i="17"/>
  <c r="CR48" i="17"/>
  <c r="CS48" i="17"/>
  <c r="CT48" i="17"/>
  <c r="BH49" i="17"/>
  <c r="BI49" i="17"/>
  <c r="BJ49" i="17"/>
  <c r="BK49" i="17"/>
  <c r="BL49" i="17"/>
  <c r="BM49" i="17"/>
  <c r="BN49" i="17"/>
  <c r="BO49" i="17"/>
  <c r="BP49" i="17"/>
  <c r="BQ49" i="17"/>
  <c r="BR49" i="17"/>
  <c r="BS49" i="17"/>
  <c r="BT49" i="17"/>
  <c r="BU49" i="17"/>
  <c r="BV49" i="17"/>
  <c r="BW49" i="17"/>
  <c r="BX49" i="17"/>
  <c r="BY49" i="17"/>
  <c r="BZ49" i="17"/>
  <c r="CA49" i="17"/>
  <c r="CB49" i="17"/>
  <c r="CC49" i="17"/>
  <c r="CD49" i="17"/>
  <c r="CE49" i="17"/>
  <c r="CF49" i="17"/>
  <c r="CG49" i="17"/>
  <c r="CH49" i="17"/>
  <c r="CI49" i="17"/>
  <c r="CJ49" i="17"/>
  <c r="CK49" i="17"/>
  <c r="CL49" i="17"/>
  <c r="CM49" i="17"/>
  <c r="CN49" i="17"/>
  <c r="CO49" i="17"/>
  <c r="CP49" i="17"/>
  <c r="CQ49" i="17"/>
  <c r="CR49" i="17"/>
  <c r="CS49" i="17"/>
  <c r="CT49" i="17"/>
  <c r="BH50" i="17"/>
  <c r="BI50" i="17"/>
  <c r="BJ50" i="17"/>
  <c r="BK50" i="17"/>
  <c r="BL50" i="17"/>
  <c r="BM50" i="17"/>
  <c r="BN50" i="17"/>
  <c r="BO50" i="17"/>
  <c r="BP50" i="17"/>
  <c r="BQ50" i="17"/>
  <c r="BR50" i="17"/>
  <c r="BS50" i="17"/>
  <c r="BT50" i="17"/>
  <c r="BU50" i="17"/>
  <c r="BV50" i="17"/>
  <c r="BW50" i="17"/>
  <c r="BX50" i="17"/>
  <c r="BY50" i="17"/>
  <c r="BZ50" i="17"/>
  <c r="CA50" i="17"/>
  <c r="CB50" i="17"/>
  <c r="CC50" i="17"/>
  <c r="CD50" i="17"/>
  <c r="CE50" i="17"/>
  <c r="CF50" i="17"/>
  <c r="CG50" i="17"/>
  <c r="CH50" i="17"/>
  <c r="CI50" i="17"/>
  <c r="CJ50" i="17"/>
  <c r="CK50" i="17"/>
  <c r="CL50" i="17"/>
  <c r="CM50" i="17"/>
  <c r="CN50" i="17"/>
  <c r="CO50" i="17"/>
  <c r="CP50" i="17"/>
  <c r="CQ50" i="17"/>
  <c r="CR50" i="17"/>
  <c r="CS50" i="17"/>
  <c r="CT50" i="17"/>
  <c r="BH51" i="17"/>
  <c r="BI51" i="17"/>
  <c r="BJ51" i="17"/>
  <c r="BK51" i="17"/>
  <c r="BL51" i="17"/>
  <c r="BM51" i="17"/>
  <c r="BN51" i="17"/>
  <c r="BO51" i="17"/>
  <c r="BP51" i="17"/>
  <c r="BQ51" i="17"/>
  <c r="BR51" i="17"/>
  <c r="BS51" i="17"/>
  <c r="BT51" i="17"/>
  <c r="BU51" i="17"/>
  <c r="BV51" i="17"/>
  <c r="BW51" i="17"/>
  <c r="BX51" i="17"/>
  <c r="BY51" i="17"/>
  <c r="BZ51" i="17"/>
  <c r="CA51" i="17"/>
  <c r="CB51" i="17"/>
  <c r="CC51" i="17"/>
  <c r="CD51" i="17"/>
  <c r="CE51" i="17"/>
  <c r="CF51" i="17"/>
  <c r="CG51" i="17"/>
  <c r="CH51" i="17"/>
  <c r="CI51" i="17"/>
  <c r="CJ51" i="17"/>
  <c r="CK51" i="17"/>
  <c r="CL51" i="17"/>
  <c r="CM51" i="17"/>
  <c r="CN51" i="17"/>
  <c r="CO51" i="17"/>
  <c r="CP51" i="17"/>
  <c r="CQ51" i="17"/>
  <c r="CR51" i="17"/>
  <c r="CS51" i="17"/>
  <c r="CT51" i="17"/>
  <c r="BH52" i="17"/>
  <c r="BI52" i="17"/>
  <c r="BJ52" i="17"/>
  <c r="BK52" i="17"/>
  <c r="BL52" i="17"/>
  <c r="BM52" i="17"/>
  <c r="BN52" i="17"/>
  <c r="BO52" i="17"/>
  <c r="BP52" i="17"/>
  <c r="BQ52" i="17"/>
  <c r="BR52" i="17"/>
  <c r="BS52" i="17"/>
  <c r="BT52" i="17"/>
  <c r="BU52" i="17"/>
  <c r="BV52" i="17"/>
  <c r="BW52" i="17"/>
  <c r="BX52" i="17"/>
  <c r="BY52" i="17"/>
  <c r="BZ52" i="17"/>
  <c r="CA52" i="17"/>
  <c r="CB52" i="17"/>
  <c r="CC52" i="17"/>
  <c r="CD52" i="17"/>
  <c r="CE52" i="17"/>
  <c r="CF52" i="17"/>
  <c r="CG52" i="17"/>
  <c r="CH52" i="17"/>
  <c r="CI52" i="17"/>
  <c r="CJ52" i="17"/>
  <c r="CK52" i="17"/>
  <c r="CL52" i="17"/>
  <c r="CM52" i="17"/>
  <c r="CN52" i="17"/>
  <c r="CO52" i="17"/>
  <c r="CP52" i="17"/>
  <c r="CQ52" i="17"/>
  <c r="CR52" i="17"/>
  <c r="CS52" i="17"/>
  <c r="CT52" i="17"/>
  <c r="BH53" i="17"/>
  <c r="BI53" i="17"/>
  <c r="BJ53" i="17"/>
  <c r="BK53" i="17"/>
  <c r="BL53" i="17"/>
  <c r="BM53" i="17"/>
  <c r="BN53" i="17"/>
  <c r="BO53" i="17"/>
  <c r="BP53" i="17"/>
  <c r="BQ53" i="17"/>
  <c r="BR53" i="17"/>
  <c r="BS53" i="17"/>
  <c r="BT53" i="17"/>
  <c r="BU53" i="17"/>
  <c r="BV53" i="17"/>
  <c r="BW53" i="17"/>
  <c r="BX53" i="17"/>
  <c r="BY53" i="17"/>
  <c r="BZ53" i="17"/>
  <c r="CA53" i="17"/>
  <c r="CB53" i="17"/>
  <c r="CC53" i="17"/>
  <c r="CD53" i="17"/>
  <c r="CE53" i="17"/>
  <c r="CF53" i="17"/>
  <c r="CG53" i="17"/>
  <c r="CH53" i="17"/>
  <c r="CI53" i="17"/>
  <c r="CJ53" i="17"/>
  <c r="CK53" i="17"/>
  <c r="CL53" i="17"/>
  <c r="CM53" i="17"/>
  <c r="CN53" i="17"/>
  <c r="CO53" i="17"/>
  <c r="CP53" i="17"/>
  <c r="CQ53" i="17"/>
  <c r="CR53" i="17"/>
  <c r="CS53" i="17"/>
  <c r="CT53" i="17"/>
  <c r="BI5" i="17"/>
  <c r="BJ5" i="17"/>
  <c r="BK5" i="17"/>
  <c r="BL5" i="17"/>
  <c r="BM5" i="17"/>
  <c r="BN5" i="17"/>
  <c r="BO5" i="17"/>
  <c r="BP5" i="17"/>
  <c r="BQ5" i="17"/>
  <c r="BS5" i="17"/>
  <c r="BT5" i="17"/>
  <c r="BU5" i="17"/>
  <c r="BV5" i="17"/>
  <c r="BW5" i="17"/>
  <c r="BX5" i="17"/>
  <c r="BY5" i="17"/>
  <c r="BZ5" i="17"/>
  <c r="CA5" i="17"/>
  <c r="CC5" i="17"/>
  <c r="CD5" i="17"/>
  <c r="CE5" i="17"/>
  <c r="CF5" i="17"/>
  <c r="CG5" i="17"/>
  <c r="CH5" i="17"/>
  <c r="CI5" i="17"/>
  <c r="CJ5" i="17"/>
  <c r="CK5" i="17"/>
  <c r="CM5" i="17"/>
  <c r="CN5" i="17"/>
  <c r="CO5" i="17"/>
  <c r="CP5" i="17"/>
  <c r="CQ5" i="17"/>
  <c r="CR5" i="17"/>
  <c r="CS5" i="17"/>
  <c r="CT5" i="17"/>
  <c r="BH6" i="17"/>
  <c r="BI6" i="17"/>
  <c r="BJ6" i="17"/>
  <c r="BK6" i="17"/>
  <c r="BL6" i="17"/>
  <c r="BM6" i="17"/>
  <c r="BN6" i="17"/>
  <c r="BO6" i="17"/>
  <c r="BP6" i="17"/>
  <c r="BQ6" i="17"/>
  <c r="BR6" i="17"/>
  <c r="BS6" i="17"/>
  <c r="BT6" i="17"/>
  <c r="BU6" i="17"/>
  <c r="BV6" i="17"/>
  <c r="BW6" i="17"/>
  <c r="BX6" i="17"/>
  <c r="BY6" i="17"/>
  <c r="BZ6" i="17"/>
  <c r="CA6" i="17"/>
  <c r="CB6" i="17"/>
  <c r="CC6" i="17"/>
  <c r="CD6" i="17"/>
  <c r="CE6" i="17"/>
  <c r="CF6" i="17"/>
  <c r="CG6" i="17"/>
  <c r="CH6" i="17"/>
  <c r="CI6" i="17"/>
  <c r="CJ6" i="17"/>
  <c r="CK6" i="17"/>
  <c r="CL6" i="17"/>
  <c r="CM6" i="17"/>
  <c r="CN6" i="17"/>
  <c r="CO6" i="17"/>
  <c r="CP6" i="17"/>
  <c r="CQ6" i="17"/>
  <c r="CR6" i="17"/>
  <c r="CS6" i="17"/>
  <c r="CT6" i="17"/>
  <c r="BH7" i="17"/>
  <c r="BI7" i="17"/>
  <c r="BJ7" i="17"/>
  <c r="BK7" i="17"/>
  <c r="BL7" i="17"/>
  <c r="BM7" i="17"/>
  <c r="BN7" i="17"/>
  <c r="BO7" i="17"/>
  <c r="BP7" i="17"/>
  <c r="BQ7" i="17"/>
  <c r="BR7" i="17"/>
  <c r="BS7" i="17"/>
  <c r="BT7" i="17"/>
  <c r="BU7" i="17"/>
  <c r="BV7" i="17"/>
  <c r="BW7" i="17"/>
  <c r="BX7" i="17"/>
  <c r="BY7" i="17"/>
  <c r="BZ7" i="17"/>
  <c r="CA7" i="17"/>
  <c r="CB7" i="17"/>
  <c r="CC7" i="17"/>
  <c r="CD7" i="17"/>
  <c r="CE7" i="17"/>
  <c r="CF7" i="17"/>
  <c r="CG7" i="17"/>
  <c r="CH7" i="17"/>
  <c r="CI7" i="17"/>
  <c r="CJ7" i="17"/>
  <c r="CK7" i="17"/>
  <c r="CL7" i="17"/>
  <c r="CM7" i="17"/>
  <c r="CN7" i="17"/>
  <c r="CO7" i="17"/>
  <c r="CP7" i="17"/>
  <c r="CQ7" i="17"/>
  <c r="CR7" i="17"/>
  <c r="CS7" i="17"/>
  <c r="CT7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BH9" i="17"/>
  <c r="BI9" i="17"/>
  <c r="BJ9" i="17"/>
  <c r="BK9" i="17"/>
  <c r="BL9" i="17"/>
  <c r="BM9" i="17"/>
  <c r="BN9" i="17"/>
  <c r="BO9" i="17"/>
  <c r="BP9" i="17"/>
  <c r="BQ9" i="17"/>
  <c r="BR9" i="17"/>
  <c r="BS9" i="17"/>
  <c r="BT9" i="17"/>
  <c r="BU9" i="17"/>
  <c r="BV9" i="17"/>
  <c r="BW9" i="17"/>
  <c r="BX9" i="17"/>
  <c r="BY9" i="17"/>
  <c r="BZ9" i="17"/>
  <c r="CA9" i="17"/>
  <c r="CB9" i="17"/>
  <c r="CC9" i="17"/>
  <c r="CD9" i="17"/>
  <c r="CE9" i="17"/>
  <c r="CF9" i="17"/>
  <c r="CG9" i="17"/>
  <c r="CH9" i="17"/>
  <c r="CI9" i="17"/>
  <c r="CJ9" i="17"/>
  <c r="CK9" i="17"/>
  <c r="CL9" i="17"/>
  <c r="CM9" i="17"/>
  <c r="CN9" i="17"/>
  <c r="CO9" i="17"/>
  <c r="CP9" i="17"/>
  <c r="CQ9" i="17"/>
  <c r="CR9" i="17"/>
  <c r="CS9" i="17"/>
  <c r="CT9" i="17"/>
  <c r="BH10" i="17"/>
  <c r="BI10" i="17"/>
  <c r="BJ10" i="17"/>
  <c r="BK10" i="17"/>
  <c r="BL10" i="17"/>
  <c r="BM10" i="17"/>
  <c r="BN10" i="17"/>
  <c r="BO10" i="17"/>
  <c r="BP10" i="17"/>
  <c r="BQ10" i="17"/>
  <c r="BR10" i="17"/>
  <c r="BS10" i="17"/>
  <c r="BT10" i="17"/>
  <c r="BU10" i="17"/>
  <c r="BV10" i="17"/>
  <c r="BW10" i="17"/>
  <c r="BX10" i="17"/>
  <c r="BY10" i="17"/>
  <c r="BZ10" i="17"/>
  <c r="CA10" i="17"/>
  <c r="CB10" i="17"/>
  <c r="CC10" i="17"/>
  <c r="CD10" i="17"/>
  <c r="CE10" i="17"/>
  <c r="CF10" i="17"/>
  <c r="CG10" i="17"/>
  <c r="CH10" i="17"/>
  <c r="CI10" i="17"/>
  <c r="CJ10" i="17"/>
  <c r="CK10" i="17"/>
  <c r="CL10" i="17"/>
  <c r="CM10" i="17"/>
  <c r="CN10" i="17"/>
  <c r="CO10" i="17"/>
  <c r="CP10" i="17"/>
  <c r="CQ10" i="17"/>
  <c r="CR10" i="17"/>
  <c r="CS10" i="17"/>
  <c r="CT10" i="17"/>
  <c r="BH11" i="17"/>
  <c r="BI11" i="17"/>
  <c r="BJ11" i="17"/>
  <c r="BK11" i="17"/>
  <c r="BL11" i="17"/>
  <c r="BM11" i="17"/>
  <c r="BN11" i="17"/>
  <c r="BO11" i="17"/>
  <c r="BP11" i="17"/>
  <c r="BQ11" i="17"/>
  <c r="BR11" i="17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CF11" i="17"/>
  <c r="CG11" i="17"/>
  <c r="CH11" i="17"/>
  <c r="CI11" i="17"/>
  <c r="CJ11" i="17"/>
  <c r="CK11" i="17"/>
  <c r="CL11" i="17"/>
  <c r="CM11" i="17"/>
  <c r="CN11" i="17"/>
  <c r="CO11" i="17"/>
  <c r="CP11" i="17"/>
  <c r="CQ11" i="17"/>
  <c r="CR11" i="17"/>
  <c r="CS11" i="17"/>
  <c r="CT11" i="17"/>
  <c r="BH12" i="17"/>
  <c r="BI12" i="17"/>
  <c r="BJ12" i="17"/>
  <c r="BK12" i="17"/>
  <c r="BL12" i="17"/>
  <c r="BM12" i="17"/>
  <c r="BN12" i="17"/>
  <c r="BO12" i="17"/>
  <c r="BP12" i="17"/>
  <c r="BQ12" i="17"/>
  <c r="BR12" i="17"/>
  <c r="BS12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CF12" i="17"/>
  <c r="CG12" i="17"/>
  <c r="CH12" i="17"/>
  <c r="CI12" i="17"/>
  <c r="CJ12" i="17"/>
  <c r="CK12" i="17"/>
  <c r="CL12" i="17"/>
  <c r="CM12" i="17"/>
  <c r="CN12" i="17"/>
  <c r="CO12" i="17"/>
  <c r="CP12" i="17"/>
  <c r="CQ12" i="17"/>
  <c r="CR12" i="17"/>
  <c r="CS12" i="17"/>
  <c r="CT12" i="17"/>
  <c r="BH13" i="17"/>
  <c r="BI13" i="17"/>
  <c r="BJ13" i="17"/>
  <c r="BK13" i="17"/>
  <c r="BL13" i="17"/>
  <c r="BM13" i="17"/>
  <c r="BN13" i="17"/>
  <c r="BO13" i="17"/>
  <c r="BP13" i="17"/>
  <c r="BQ13" i="17"/>
  <c r="BR13" i="17"/>
  <c r="BS13" i="17"/>
  <c r="BT13" i="17"/>
  <c r="BU13" i="17"/>
  <c r="BV13" i="17"/>
  <c r="BW13" i="17"/>
  <c r="BX13" i="17"/>
  <c r="BY13" i="17"/>
  <c r="BZ13" i="17"/>
  <c r="CA13" i="17"/>
  <c r="CB13" i="17"/>
  <c r="CC13" i="17"/>
  <c r="CD13" i="17"/>
  <c r="CE13" i="17"/>
  <c r="CF13" i="17"/>
  <c r="CG13" i="17"/>
  <c r="CH13" i="17"/>
  <c r="CI13" i="17"/>
  <c r="CJ13" i="17"/>
  <c r="CK13" i="17"/>
  <c r="CL13" i="17"/>
  <c r="CM13" i="17"/>
  <c r="CN13" i="17"/>
  <c r="CO13" i="17"/>
  <c r="CP13" i="17"/>
  <c r="CQ13" i="17"/>
  <c r="CR13" i="17"/>
  <c r="CS13" i="17"/>
  <c r="CT13" i="17"/>
  <c r="BH14" i="17"/>
  <c r="BI14" i="17"/>
  <c r="BJ14" i="17"/>
  <c r="BK14" i="17"/>
  <c r="BL14" i="17"/>
  <c r="BM14" i="17"/>
  <c r="BN14" i="17"/>
  <c r="BO14" i="17"/>
  <c r="BP14" i="17"/>
  <c r="BQ14" i="17"/>
  <c r="BR14" i="17"/>
  <c r="BS14" i="17"/>
  <c r="BT14" i="17"/>
  <c r="BU14" i="17"/>
  <c r="BV14" i="17"/>
  <c r="BW14" i="17"/>
  <c r="BX14" i="17"/>
  <c r="BY14" i="17"/>
  <c r="BZ14" i="17"/>
  <c r="CA14" i="17"/>
  <c r="CB14" i="17"/>
  <c r="CC14" i="17"/>
  <c r="CD14" i="17"/>
  <c r="CE14" i="17"/>
  <c r="CF14" i="17"/>
  <c r="CG14" i="17"/>
  <c r="CH14" i="17"/>
  <c r="CI14" i="17"/>
  <c r="CJ14" i="17"/>
  <c r="CK14" i="17"/>
  <c r="CL14" i="17"/>
  <c r="CM14" i="17"/>
  <c r="CN14" i="17"/>
  <c r="CO14" i="17"/>
  <c r="CP14" i="17"/>
  <c r="CQ14" i="17"/>
  <c r="CR14" i="17"/>
  <c r="CS14" i="17"/>
  <c r="CT14" i="17"/>
  <c r="BH15" i="17"/>
  <c r="BI15" i="17"/>
  <c r="BJ15" i="17"/>
  <c r="BK15" i="17"/>
  <c r="BL15" i="17"/>
  <c r="BM15" i="17"/>
  <c r="BN15" i="17"/>
  <c r="BO15" i="17"/>
  <c r="BP15" i="17"/>
  <c r="BQ15" i="17"/>
  <c r="BR15" i="17"/>
  <c r="BS15" i="17"/>
  <c r="BT15" i="17"/>
  <c r="BU15" i="17"/>
  <c r="BV15" i="17"/>
  <c r="BW15" i="17"/>
  <c r="BX15" i="17"/>
  <c r="BY15" i="17"/>
  <c r="BZ15" i="17"/>
  <c r="CA15" i="17"/>
  <c r="CB15" i="17"/>
  <c r="CC15" i="17"/>
  <c r="CD15" i="17"/>
  <c r="CE15" i="17"/>
  <c r="CF15" i="17"/>
  <c r="CG15" i="17"/>
  <c r="CH15" i="17"/>
  <c r="CI15" i="17"/>
  <c r="CJ15" i="17"/>
  <c r="CK15" i="17"/>
  <c r="CL15" i="17"/>
  <c r="CM15" i="17"/>
  <c r="CN15" i="17"/>
  <c r="CO15" i="17"/>
  <c r="CP15" i="17"/>
  <c r="CQ15" i="17"/>
  <c r="CR15" i="17"/>
  <c r="CS15" i="17"/>
  <c r="CT15" i="17"/>
  <c r="BH16" i="17"/>
  <c r="BI16" i="17"/>
  <c r="BJ16" i="17"/>
  <c r="BK16" i="17"/>
  <c r="BL16" i="17"/>
  <c r="BM16" i="17"/>
  <c r="BN16" i="17"/>
  <c r="BO16" i="17"/>
  <c r="BP16" i="17"/>
  <c r="BQ16" i="17"/>
  <c r="BR16" i="17"/>
  <c r="BS16" i="17"/>
  <c r="BT16" i="17"/>
  <c r="BU16" i="17"/>
  <c r="BV16" i="17"/>
  <c r="BW16" i="17"/>
  <c r="BX16" i="17"/>
  <c r="BY16" i="17"/>
  <c r="BZ16" i="17"/>
  <c r="CA16" i="17"/>
  <c r="CB16" i="17"/>
  <c r="CC16" i="17"/>
  <c r="CD16" i="17"/>
  <c r="CE16" i="17"/>
  <c r="CF16" i="17"/>
  <c r="CG16" i="17"/>
  <c r="CH16" i="17"/>
  <c r="CI16" i="17"/>
  <c r="CJ16" i="17"/>
  <c r="CK16" i="17"/>
  <c r="CL16" i="17"/>
  <c r="CM16" i="17"/>
  <c r="CN16" i="17"/>
  <c r="CO16" i="17"/>
  <c r="CP16" i="17"/>
  <c r="CQ16" i="17"/>
  <c r="CR16" i="17"/>
  <c r="CS16" i="17"/>
  <c r="CT16" i="17"/>
  <c r="BH17" i="17"/>
  <c r="BI17" i="17"/>
  <c r="BJ17" i="17"/>
  <c r="BK17" i="17"/>
  <c r="BL17" i="17"/>
  <c r="BM17" i="17"/>
  <c r="BN17" i="17"/>
  <c r="BO17" i="17"/>
  <c r="BP17" i="17"/>
  <c r="BQ17" i="17"/>
  <c r="BR17" i="17"/>
  <c r="BS17" i="17"/>
  <c r="BT17" i="17"/>
  <c r="BU17" i="17"/>
  <c r="BV17" i="17"/>
  <c r="BW17" i="17"/>
  <c r="BX17" i="17"/>
  <c r="BY17" i="17"/>
  <c r="BZ17" i="17"/>
  <c r="CA17" i="17"/>
  <c r="CB17" i="17"/>
  <c r="CC17" i="17"/>
  <c r="CD17" i="17"/>
  <c r="CE17" i="17"/>
  <c r="CF17" i="17"/>
  <c r="CG17" i="17"/>
  <c r="CH17" i="17"/>
  <c r="CI17" i="17"/>
  <c r="CJ17" i="17"/>
  <c r="CK17" i="17"/>
  <c r="CL17" i="17"/>
  <c r="CM17" i="17"/>
  <c r="CN17" i="17"/>
  <c r="CO17" i="17"/>
  <c r="CP17" i="17"/>
  <c r="CQ17" i="17"/>
  <c r="CR17" i="17"/>
  <c r="CS17" i="17"/>
  <c r="CT17" i="17"/>
  <c r="BH18" i="17"/>
  <c r="BI18" i="17"/>
  <c r="BJ18" i="17"/>
  <c r="BK18" i="17"/>
  <c r="BL18" i="17"/>
  <c r="BM18" i="17"/>
  <c r="BN18" i="17"/>
  <c r="BO18" i="17"/>
  <c r="BP18" i="17"/>
  <c r="BQ18" i="17"/>
  <c r="BR18" i="17"/>
  <c r="BS18" i="17"/>
  <c r="BT18" i="17"/>
  <c r="BU18" i="17"/>
  <c r="BV18" i="17"/>
  <c r="BW18" i="17"/>
  <c r="BX18" i="17"/>
  <c r="BY18" i="17"/>
  <c r="BZ18" i="17"/>
  <c r="CA18" i="17"/>
  <c r="CB18" i="17"/>
  <c r="CC18" i="17"/>
  <c r="CD18" i="17"/>
  <c r="CE18" i="17"/>
  <c r="CF18" i="17"/>
  <c r="CG18" i="17"/>
  <c r="CH18" i="17"/>
  <c r="CI18" i="17"/>
  <c r="CJ18" i="17"/>
  <c r="CK18" i="17"/>
  <c r="CL18" i="17"/>
  <c r="CM18" i="17"/>
  <c r="CN18" i="17"/>
  <c r="CO18" i="17"/>
  <c r="CP18" i="17"/>
  <c r="CQ18" i="17"/>
  <c r="CR18" i="17"/>
  <c r="CS18" i="17"/>
  <c r="CT18" i="17"/>
  <c r="BH19" i="17"/>
  <c r="BI19" i="17"/>
  <c r="BJ19" i="17"/>
  <c r="BK19" i="17"/>
  <c r="BL19" i="17"/>
  <c r="BM19" i="17"/>
  <c r="BN19" i="17"/>
  <c r="BO19" i="17"/>
  <c r="BP19" i="17"/>
  <c r="BQ19" i="17"/>
  <c r="BR19" i="17"/>
  <c r="BS19" i="17"/>
  <c r="BT19" i="17"/>
  <c r="BU19" i="17"/>
  <c r="BV19" i="17"/>
  <c r="BW19" i="17"/>
  <c r="BX19" i="17"/>
  <c r="BY19" i="17"/>
  <c r="BZ19" i="17"/>
  <c r="CA19" i="17"/>
  <c r="CB19" i="17"/>
  <c r="CC19" i="17"/>
  <c r="CD19" i="17"/>
  <c r="CE19" i="17"/>
  <c r="CF19" i="17"/>
  <c r="CG19" i="17"/>
  <c r="CH19" i="17"/>
  <c r="CI19" i="17"/>
  <c r="CJ19" i="17"/>
  <c r="CK19" i="17"/>
  <c r="CL19" i="17"/>
  <c r="CM19" i="17"/>
  <c r="CN19" i="17"/>
  <c r="CO19" i="17"/>
  <c r="CP19" i="17"/>
  <c r="CQ19" i="17"/>
  <c r="CR19" i="17"/>
  <c r="CS19" i="17"/>
  <c r="CT19" i="17"/>
  <c r="BH20" i="17"/>
  <c r="BI20" i="17"/>
  <c r="BJ20" i="17"/>
  <c r="BK20" i="17"/>
  <c r="BL20" i="17"/>
  <c r="BM20" i="17"/>
  <c r="BN20" i="17"/>
  <c r="BO20" i="17"/>
  <c r="BP20" i="17"/>
  <c r="BQ20" i="17"/>
  <c r="BR20" i="17"/>
  <c r="BS20" i="17"/>
  <c r="BT20" i="17"/>
  <c r="BU20" i="17"/>
  <c r="BV20" i="17"/>
  <c r="BW20" i="17"/>
  <c r="BX20" i="17"/>
  <c r="BY20" i="17"/>
  <c r="BZ20" i="17"/>
  <c r="CA20" i="17"/>
  <c r="CB20" i="17"/>
  <c r="CC20" i="17"/>
  <c r="CD20" i="17"/>
  <c r="CE20" i="17"/>
  <c r="CF20" i="17"/>
  <c r="CG20" i="17"/>
  <c r="CH20" i="17"/>
  <c r="CI20" i="17"/>
  <c r="CJ20" i="17"/>
  <c r="CK20" i="17"/>
  <c r="CL20" i="17"/>
  <c r="CM20" i="17"/>
  <c r="CN20" i="17"/>
  <c r="CO20" i="17"/>
  <c r="CP20" i="17"/>
  <c r="CQ20" i="17"/>
  <c r="CR20" i="17"/>
  <c r="CS20" i="17"/>
  <c r="CT20" i="17"/>
  <c r="BH21" i="17"/>
  <c r="BI21" i="17"/>
  <c r="BJ21" i="17"/>
  <c r="BK21" i="17"/>
  <c r="BL21" i="17"/>
  <c r="BM21" i="17"/>
  <c r="BN21" i="17"/>
  <c r="BO21" i="17"/>
  <c r="BP21" i="17"/>
  <c r="BQ21" i="17"/>
  <c r="BR21" i="17"/>
  <c r="BS21" i="17"/>
  <c r="BT21" i="17"/>
  <c r="BU21" i="17"/>
  <c r="BV21" i="17"/>
  <c r="BW21" i="17"/>
  <c r="BX21" i="17"/>
  <c r="BY21" i="17"/>
  <c r="BZ21" i="17"/>
  <c r="CA21" i="17"/>
  <c r="CB21" i="17"/>
  <c r="CC21" i="17"/>
  <c r="CD21" i="17"/>
  <c r="CE21" i="17"/>
  <c r="CF21" i="17"/>
  <c r="CG21" i="17"/>
  <c r="CH21" i="17"/>
  <c r="CI21" i="17"/>
  <c r="CJ21" i="17"/>
  <c r="CK21" i="17"/>
  <c r="CL21" i="17"/>
  <c r="CM21" i="17"/>
  <c r="CN21" i="17"/>
  <c r="CO21" i="17"/>
  <c r="CP21" i="17"/>
  <c r="CQ21" i="17"/>
  <c r="CR21" i="17"/>
  <c r="CS21" i="17"/>
  <c r="CT21" i="17"/>
  <c r="BH22" i="17"/>
  <c r="BI22" i="17"/>
  <c r="BJ22" i="17"/>
  <c r="BK22" i="17"/>
  <c r="BL22" i="17"/>
  <c r="BM22" i="17"/>
  <c r="BN22" i="17"/>
  <c r="BO22" i="17"/>
  <c r="BP22" i="17"/>
  <c r="BQ22" i="17"/>
  <c r="BR22" i="17"/>
  <c r="BS22" i="17"/>
  <c r="BT22" i="17"/>
  <c r="BU22" i="17"/>
  <c r="BV22" i="17"/>
  <c r="BW22" i="17"/>
  <c r="BX22" i="17"/>
  <c r="BY22" i="17"/>
  <c r="BZ22" i="17"/>
  <c r="CA22" i="17"/>
  <c r="CB22" i="17"/>
  <c r="CC22" i="17"/>
  <c r="CD22" i="17"/>
  <c r="CE22" i="17"/>
  <c r="CF22" i="17"/>
  <c r="CG22" i="17"/>
  <c r="CH22" i="17"/>
  <c r="CI22" i="17"/>
  <c r="CJ22" i="17"/>
  <c r="CK22" i="17"/>
  <c r="CL22" i="17"/>
  <c r="CM22" i="17"/>
  <c r="CN22" i="17"/>
  <c r="CO22" i="17"/>
  <c r="CP22" i="17"/>
  <c r="CQ22" i="17"/>
  <c r="CR22" i="17"/>
  <c r="CS22" i="17"/>
  <c r="CT22" i="17"/>
  <c r="BH23" i="17"/>
  <c r="BI23" i="17"/>
  <c r="BJ23" i="17"/>
  <c r="BK23" i="17"/>
  <c r="BL23" i="17"/>
  <c r="BM23" i="17"/>
  <c r="BN23" i="17"/>
  <c r="BO23" i="17"/>
  <c r="BP23" i="17"/>
  <c r="BQ23" i="17"/>
  <c r="BR23" i="17"/>
  <c r="BS23" i="17"/>
  <c r="BT23" i="17"/>
  <c r="BU23" i="17"/>
  <c r="BV23" i="17"/>
  <c r="BW23" i="17"/>
  <c r="BX23" i="17"/>
  <c r="BY23" i="17"/>
  <c r="BZ23" i="17"/>
  <c r="CA23" i="17"/>
  <c r="CB23" i="17"/>
  <c r="CC23" i="17"/>
  <c r="CD23" i="17"/>
  <c r="CE23" i="17"/>
  <c r="CF23" i="17"/>
  <c r="CG23" i="17"/>
  <c r="CH23" i="17"/>
  <c r="CI23" i="17"/>
  <c r="CJ23" i="17"/>
  <c r="CK23" i="17"/>
  <c r="CL23" i="17"/>
  <c r="CM23" i="17"/>
  <c r="CN23" i="17"/>
  <c r="CO23" i="17"/>
  <c r="CP23" i="17"/>
  <c r="CQ23" i="17"/>
  <c r="CR23" i="17"/>
  <c r="CS23" i="17"/>
  <c r="CT23" i="17"/>
  <c r="BH24" i="17"/>
  <c r="BI24" i="17"/>
  <c r="BJ24" i="17"/>
  <c r="BK24" i="17"/>
  <c r="BL24" i="17"/>
  <c r="BM24" i="17"/>
  <c r="BN24" i="17"/>
  <c r="BO24" i="17"/>
  <c r="BP24" i="17"/>
  <c r="BQ24" i="17"/>
  <c r="BR24" i="17"/>
  <c r="BS24" i="17"/>
  <c r="BT24" i="17"/>
  <c r="BU24" i="17"/>
  <c r="BV24" i="17"/>
  <c r="BW24" i="17"/>
  <c r="BX24" i="17"/>
  <c r="BY24" i="17"/>
  <c r="BZ24" i="17"/>
  <c r="CA24" i="17"/>
  <c r="CB24" i="17"/>
  <c r="CC24" i="17"/>
  <c r="CD24" i="17"/>
  <c r="CE24" i="17"/>
  <c r="CF24" i="17"/>
  <c r="CG24" i="17"/>
  <c r="CH24" i="17"/>
  <c r="CI24" i="17"/>
  <c r="CJ24" i="17"/>
  <c r="CK24" i="17"/>
  <c r="CL24" i="17"/>
  <c r="CM24" i="17"/>
  <c r="CN24" i="17"/>
  <c r="CO24" i="17"/>
  <c r="CP24" i="17"/>
  <c r="CQ24" i="17"/>
  <c r="CR24" i="17"/>
  <c r="CS24" i="17"/>
  <c r="CT24" i="17"/>
  <c r="BH25" i="17"/>
  <c r="BI25" i="17"/>
  <c r="BJ25" i="17"/>
  <c r="BK25" i="17"/>
  <c r="BL25" i="17"/>
  <c r="BM25" i="17"/>
  <c r="BN25" i="17"/>
  <c r="BO25" i="17"/>
  <c r="BP25" i="17"/>
  <c r="BQ25" i="17"/>
  <c r="BR25" i="17"/>
  <c r="BS25" i="17"/>
  <c r="BT25" i="17"/>
  <c r="BU25" i="17"/>
  <c r="BV25" i="17"/>
  <c r="BW25" i="17"/>
  <c r="BX25" i="17"/>
  <c r="BY25" i="17"/>
  <c r="BZ25" i="17"/>
  <c r="CA25" i="17"/>
  <c r="CB25" i="17"/>
  <c r="CC25" i="17"/>
  <c r="CD25" i="17"/>
  <c r="CE25" i="17"/>
  <c r="CF25" i="17"/>
  <c r="CG25" i="17"/>
  <c r="CH25" i="17"/>
  <c r="CI25" i="17"/>
  <c r="CJ25" i="17"/>
  <c r="CK25" i="17"/>
  <c r="CL25" i="17"/>
  <c r="CM25" i="17"/>
  <c r="CN25" i="17"/>
  <c r="CO25" i="17"/>
  <c r="CP25" i="17"/>
  <c r="CQ25" i="17"/>
  <c r="CR25" i="17"/>
  <c r="CS25" i="17"/>
  <c r="CT25" i="17"/>
  <c r="BH26" i="17"/>
  <c r="BI26" i="17"/>
  <c r="BJ26" i="17"/>
  <c r="BK26" i="17"/>
  <c r="BL26" i="17"/>
  <c r="BM26" i="17"/>
  <c r="BN26" i="17"/>
  <c r="BO26" i="17"/>
  <c r="BP26" i="17"/>
  <c r="BQ26" i="17"/>
  <c r="BR26" i="17"/>
  <c r="BS26" i="17"/>
  <c r="BT26" i="17"/>
  <c r="BU26" i="17"/>
  <c r="BV26" i="17"/>
  <c r="BW26" i="17"/>
  <c r="BX26" i="17"/>
  <c r="BY26" i="17"/>
  <c r="BZ26" i="17"/>
  <c r="CA26" i="17"/>
  <c r="CB26" i="17"/>
  <c r="CC26" i="17"/>
  <c r="CD26" i="17"/>
  <c r="CE26" i="17"/>
  <c r="CF26" i="17"/>
  <c r="CG26" i="17"/>
  <c r="CH26" i="17"/>
  <c r="CI26" i="17"/>
  <c r="CJ26" i="17"/>
  <c r="CK26" i="17"/>
  <c r="CL26" i="17"/>
  <c r="CM26" i="17"/>
  <c r="CN26" i="17"/>
  <c r="CO26" i="17"/>
  <c r="CP26" i="17"/>
  <c r="CQ26" i="17"/>
  <c r="CR26" i="17"/>
  <c r="CS26" i="17"/>
  <c r="CT26" i="17"/>
  <c r="BH27" i="17"/>
  <c r="BI27" i="17"/>
  <c r="BJ27" i="17"/>
  <c r="BK27" i="17"/>
  <c r="BL27" i="17"/>
  <c r="BM27" i="17"/>
  <c r="BN27" i="17"/>
  <c r="BO27" i="17"/>
  <c r="BP27" i="17"/>
  <c r="BQ27" i="17"/>
  <c r="BR27" i="17"/>
  <c r="BS27" i="17"/>
  <c r="BT27" i="17"/>
  <c r="BU27" i="17"/>
  <c r="BV27" i="17"/>
  <c r="BW27" i="17"/>
  <c r="BX27" i="17"/>
  <c r="BY27" i="17"/>
  <c r="BZ27" i="17"/>
  <c r="CA27" i="17"/>
  <c r="CB27" i="17"/>
  <c r="CC27" i="17"/>
  <c r="CD27" i="17"/>
  <c r="CE27" i="17"/>
  <c r="CF27" i="17"/>
  <c r="CG27" i="17"/>
  <c r="CH27" i="17"/>
  <c r="CI27" i="17"/>
  <c r="CJ27" i="17"/>
  <c r="CK27" i="17"/>
  <c r="CL27" i="17"/>
  <c r="CM27" i="17"/>
  <c r="CN27" i="17"/>
  <c r="CO27" i="17"/>
  <c r="CP27" i="17"/>
  <c r="CQ27" i="17"/>
  <c r="CR27" i="17"/>
  <c r="CS27" i="17"/>
  <c r="CT27" i="17"/>
  <c r="BH28" i="17"/>
  <c r="BI28" i="17"/>
  <c r="BJ28" i="17"/>
  <c r="BK28" i="17"/>
  <c r="BL28" i="17"/>
  <c r="BM28" i="17"/>
  <c r="BN28" i="17"/>
  <c r="BO28" i="17"/>
  <c r="BP28" i="17"/>
  <c r="BQ28" i="17"/>
  <c r="BR28" i="17"/>
  <c r="BS28" i="17"/>
  <c r="BT28" i="17"/>
  <c r="BU28" i="17"/>
  <c r="BV28" i="17"/>
  <c r="BW28" i="17"/>
  <c r="BX28" i="17"/>
  <c r="BY28" i="17"/>
  <c r="BZ28" i="17"/>
  <c r="CA28" i="17"/>
  <c r="CB28" i="17"/>
  <c r="CC28" i="17"/>
  <c r="CD28" i="17"/>
  <c r="CE28" i="17"/>
  <c r="CF28" i="17"/>
  <c r="CG28" i="17"/>
  <c r="CH28" i="17"/>
  <c r="CI28" i="17"/>
  <c r="CJ28" i="17"/>
  <c r="CK28" i="17"/>
  <c r="CL28" i="17"/>
  <c r="CM28" i="17"/>
  <c r="CN28" i="17"/>
  <c r="CO28" i="17"/>
  <c r="CP28" i="17"/>
  <c r="CQ28" i="17"/>
  <c r="CR28" i="17"/>
  <c r="CS28" i="17"/>
  <c r="CT28" i="17"/>
  <c r="BH29" i="17"/>
  <c r="BI29" i="17"/>
  <c r="BJ29" i="17"/>
  <c r="BK29" i="17"/>
  <c r="BL29" i="17"/>
  <c r="BM29" i="17"/>
  <c r="BN29" i="17"/>
  <c r="BO29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CH29" i="17"/>
  <c r="CI29" i="17"/>
  <c r="CJ29" i="17"/>
  <c r="CK29" i="17"/>
  <c r="CL29" i="17"/>
  <c r="CM29" i="17"/>
  <c r="CN29" i="17"/>
  <c r="CO29" i="17"/>
  <c r="CP29" i="17"/>
  <c r="CQ29" i="17"/>
  <c r="CR29" i="17"/>
  <c r="CS29" i="17"/>
  <c r="CT29" i="17"/>
  <c r="BH30" i="17"/>
  <c r="BI30" i="17"/>
  <c r="BJ30" i="17"/>
  <c r="BK30" i="17"/>
  <c r="BL30" i="17"/>
  <c r="BM30" i="17"/>
  <c r="BN30" i="17"/>
  <c r="BO30" i="17"/>
  <c r="BQ30" i="17"/>
  <c r="BR30" i="17"/>
  <c r="BS30" i="17"/>
  <c r="BT30" i="17"/>
  <c r="BU30" i="17"/>
  <c r="BV30" i="17"/>
  <c r="BW30" i="17"/>
  <c r="BX30" i="17"/>
  <c r="BY30" i="17"/>
  <c r="CA30" i="17"/>
  <c r="CB30" i="17"/>
  <c r="CC30" i="17"/>
  <c r="CD30" i="17"/>
  <c r="CE30" i="17"/>
  <c r="CF30" i="17"/>
  <c r="CG30" i="17"/>
  <c r="CH30" i="17"/>
  <c r="CI30" i="17"/>
  <c r="CK30" i="17"/>
  <c r="CL30" i="17"/>
  <c r="CM30" i="17"/>
  <c r="CN30" i="17"/>
  <c r="CO30" i="17"/>
  <c r="CP30" i="17"/>
  <c r="CQ30" i="17"/>
  <c r="CR30" i="17"/>
  <c r="CS30" i="17"/>
  <c r="BH31" i="17"/>
  <c r="BI31" i="17"/>
  <c r="BJ31" i="17"/>
  <c r="BK31" i="17"/>
  <c r="BL31" i="17"/>
  <c r="BM31" i="17"/>
  <c r="BN31" i="17"/>
  <c r="BO31" i="17"/>
  <c r="BP31" i="17"/>
  <c r="BQ31" i="17"/>
  <c r="BR31" i="17"/>
  <c r="BS31" i="17"/>
  <c r="BT31" i="17"/>
  <c r="BU31" i="17"/>
  <c r="BV31" i="17"/>
  <c r="BW31" i="17"/>
  <c r="BX31" i="17"/>
  <c r="BY31" i="17"/>
  <c r="BZ31" i="17"/>
  <c r="CA31" i="17"/>
  <c r="CB31" i="17"/>
  <c r="CC31" i="17"/>
  <c r="CD31" i="17"/>
  <c r="CE31" i="17"/>
  <c r="CF31" i="17"/>
  <c r="CG31" i="17"/>
  <c r="CH31" i="17"/>
  <c r="CI31" i="17"/>
  <c r="CJ31" i="17"/>
  <c r="CK31" i="17"/>
  <c r="CL31" i="17"/>
  <c r="CM31" i="17"/>
  <c r="CN31" i="17"/>
  <c r="CO31" i="17"/>
  <c r="CP31" i="17"/>
  <c r="CQ31" i="17"/>
  <c r="CR31" i="17"/>
  <c r="CS31" i="17"/>
  <c r="CT31" i="17"/>
  <c r="BH32" i="17"/>
  <c r="BI32" i="17"/>
  <c r="BJ32" i="17"/>
  <c r="BK32" i="17"/>
  <c r="BL32" i="17"/>
  <c r="BM32" i="17"/>
  <c r="BN32" i="17"/>
  <c r="BO32" i="17"/>
  <c r="BQ32" i="17"/>
  <c r="BR32" i="17"/>
  <c r="BS32" i="17"/>
  <c r="BT32" i="17"/>
  <c r="BU32" i="17"/>
  <c r="BV32" i="17"/>
  <c r="BW32" i="17"/>
  <c r="BX32" i="17"/>
  <c r="BY32" i="17"/>
  <c r="CA32" i="17"/>
  <c r="CB32" i="17"/>
  <c r="CC32" i="17"/>
  <c r="CD32" i="17"/>
  <c r="CE32" i="17"/>
  <c r="CF32" i="17"/>
  <c r="CG32" i="17"/>
  <c r="CH32" i="17"/>
  <c r="CI32" i="17"/>
  <c r="CK32" i="17"/>
  <c r="CL32" i="17"/>
  <c r="CM32" i="17"/>
  <c r="CN32" i="17"/>
  <c r="CO32" i="17"/>
  <c r="CP32" i="17"/>
  <c r="CQ32" i="17"/>
  <c r="CR32" i="17"/>
  <c r="CS32" i="17"/>
  <c r="BH33" i="17"/>
  <c r="BI33" i="17"/>
  <c r="BJ33" i="17"/>
  <c r="BK33" i="17"/>
  <c r="BL33" i="17"/>
  <c r="BM33" i="17"/>
  <c r="BN33" i="17"/>
  <c r="BO33" i="17"/>
  <c r="BP33" i="17"/>
  <c r="BQ33" i="17"/>
  <c r="BR33" i="17"/>
  <c r="BS33" i="17"/>
  <c r="BT33" i="17"/>
  <c r="BU33" i="17"/>
  <c r="BV33" i="17"/>
  <c r="BW33" i="17"/>
  <c r="BX33" i="17"/>
  <c r="BY33" i="17"/>
  <c r="BZ33" i="17"/>
  <c r="CA33" i="17"/>
  <c r="CB33" i="17"/>
  <c r="CC33" i="17"/>
  <c r="CD33" i="17"/>
  <c r="CE33" i="17"/>
  <c r="CF33" i="17"/>
  <c r="CG33" i="17"/>
  <c r="CH33" i="17"/>
  <c r="CI33" i="17"/>
  <c r="CJ33" i="17"/>
  <c r="CK33" i="17"/>
  <c r="CL33" i="17"/>
  <c r="CM33" i="17"/>
  <c r="CN33" i="17"/>
  <c r="CO33" i="17"/>
  <c r="CP33" i="17"/>
  <c r="CQ33" i="17"/>
  <c r="CR33" i="17"/>
  <c r="CS33" i="17"/>
  <c r="CT33" i="17"/>
  <c r="BH34" i="17"/>
  <c r="BI34" i="17"/>
  <c r="BJ34" i="17"/>
  <c r="BK34" i="17"/>
  <c r="BL34" i="17"/>
  <c r="BM34" i="17"/>
  <c r="BN34" i="17"/>
  <c r="BO34" i="17"/>
  <c r="BP34" i="17"/>
  <c r="BQ34" i="17"/>
  <c r="BR34" i="17"/>
  <c r="BS34" i="17"/>
  <c r="BT34" i="17"/>
  <c r="BU34" i="17"/>
  <c r="BV34" i="17"/>
  <c r="BW34" i="17"/>
  <c r="BX34" i="17"/>
  <c r="BY34" i="17"/>
  <c r="BZ34" i="17"/>
  <c r="CA34" i="17"/>
  <c r="CB34" i="17"/>
  <c r="CC34" i="17"/>
  <c r="CD34" i="17"/>
  <c r="CE34" i="17"/>
  <c r="CF34" i="17"/>
  <c r="CG34" i="17"/>
  <c r="CH34" i="17"/>
  <c r="CI34" i="17"/>
  <c r="CJ34" i="17"/>
  <c r="CK34" i="17"/>
  <c r="CL34" i="17"/>
  <c r="CM34" i="17"/>
  <c r="CN34" i="17"/>
  <c r="CO34" i="17"/>
  <c r="CP34" i="17"/>
  <c r="CQ34" i="17"/>
  <c r="CR34" i="17"/>
  <c r="CS34" i="17"/>
  <c r="CT34" i="17"/>
  <c r="BH35" i="17"/>
  <c r="BI35" i="17"/>
  <c r="BJ35" i="17"/>
  <c r="BK35" i="17"/>
  <c r="BL35" i="17"/>
  <c r="BM35" i="17"/>
  <c r="BN35" i="17"/>
  <c r="BO35" i="17"/>
  <c r="BP35" i="17"/>
  <c r="BQ35" i="17"/>
  <c r="BR35" i="17"/>
  <c r="BS35" i="17"/>
  <c r="BT35" i="17"/>
  <c r="BU35" i="17"/>
  <c r="BV35" i="17"/>
  <c r="BW35" i="17"/>
  <c r="BX35" i="17"/>
  <c r="BY35" i="17"/>
  <c r="BZ35" i="17"/>
  <c r="CA35" i="17"/>
  <c r="CB35" i="17"/>
  <c r="CC35" i="17"/>
  <c r="CD35" i="17"/>
  <c r="CE35" i="17"/>
  <c r="CF35" i="17"/>
  <c r="CG35" i="17"/>
  <c r="CH35" i="17"/>
  <c r="CI35" i="17"/>
  <c r="CJ35" i="17"/>
  <c r="CK35" i="17"/>
  <c r="CL35" i="17"/>
  <c r="CM35" i="17"/>
  <c r="CN35" i="17"/>
  <c r="CO35" i="17"/>
  <c r="CP35" i="17"/>
  <c r="CQ35" i="17"/>
  <c r="CR35" i="17"/>
  <c r="CS35" i="17"/>
  <c r="CT35" i="17"/>
  <c r="BH36" i="17"/>
  <c r="BI36" i="17"/>
  <c r="BJ36" i="17"/>
  <c r="BK36" i="17"/>
  <c r="BL36" i="17"/>
  <c r="BM36" i="17"/>
  <c r="BN36" i="17"/>
  <c r="BO36" i="17"/>
  <c r="BP36" i="17"/>
  <c r="BQ36" i="17"/>
  <c r="BR36" i="17"/>
  <c r="BS36" i="17"/>
  <c r="BT36" i="17"/>
  <c r="BU36" i="17"/>
  <c r="BV36" i="17"/>
  <c r="BW36" i="17"/>
  <c r="BX36" i="17"/>
  <c r="BY36" i="17"/>
  <c r="BZ36" i="17"/>
  <c r="CA36" i="17"/>
  <c r="CB36" i="17"/>
  <c r="CC36" i="17"/>
  <c r="CD36" i="17"/>
  <c r="CE36" i="17"/>
  <c r="CF36" i="17"/>
  <c r="CG36" i="17"/>
  <c r="CH36" i="17"/>
  <c r="CI36" i="17"/>
  <c r="CJ36" i="17"/>
  <c r="CK36" i="17"/>
  <c r="CL36" i="17"/>
  <c r="CM36" i="17"/>
  <c r="CN36" i="17"/>
  <c r="CO36" i="17"/>
  <c r="CP36" i="17"/>
  <c r="CQ36" i="17"/>
  <c r="CR36" i="17"/>
  <c r="CS36" i="17"/>
  <c r="CT36" i="17"/>
  <c r="BH37" i="17"/>
  <c r="BI37" i="17"/>
  <c r="BJ37" i="17"/>
  <c r="BK37" i="17"/>
  <c r="BL37" i="17"/>
  <c r="BM37" i="17"/>
  <c r="BN37" i="17"/>
  <c r="BO37" i="17"/>
  <c r="BP37" i="17"/>
  <c r="BQ37" i="17"/>
  <c r="BR37" i="17"/>
  <c r="BS37" i="17"/>
  <c r="BT37" i="17"/>
  <c r="BU37" i="17"/>
  <c r="BV37" i="17"/>
  <c r="BW37" i="17"/>
  <c r="BX37" i="17"/>
  <c r="BY37" i="17"/>
  <c r="BZ37" i="17"/>
  <c r="CA37" i="17"/>
  <c r="CB37" i="17"/>
  <c r="CC37" i="17"/>
  <c r="CD37" i="17"/>
  <c r="CE37" i="17"/>
  <c r="CF37" i="17"/>
  <c r="CG37" i="17"/>
  <c r="CH37" i="17"/>
  <c r="CI37" i="17"/>
  <c r="CJ37" i="17"/>
  <c r="CK37" i="17"/>
  <c r="CL37" i="17"/>
  <c r="CM37" i="17"/>
  <c r="CN37" i="17"/>
  <c r="CO37" i="17"/>
  <c r="CP37" i="17"/>
  <c r="CQ37" i="17"/>
  <c r="CR37" i="17"/>
  <c r="CS37" i="17"/>
  <c r="CT37" i="17"/>
  <c r="BH38" i="17"/>
  <c r="BI38" i="17"/>
  <c r="BJ38" i="17"/>
  <c r="BK38" i="17"/>
  <c r="BL38" i="17"/>
  <c r="BM38" i="17"/>
  <c r="BN38" i="17"/>
  <c r="BO38" i="17"/>
  <c r="BP38" i="17"/>
  <c r="BQ38" i="17"/>
  <c r="BR38" i="17"/>
  <c r="BS38" i="17"/>
  <c r="BT38" i="17"/>
  <c r="BU38" i="17"/>
  <c r="BV38" i="17"/>
  <c r="BW38" i="17"/>
  <c r="BX38" i="17"/>
  <c r="BY38" i="17"/>
  <c r="BZ38" i="17"/>
  <c r="CA38" i="17"/>
  <c r="CB38" i="17"/>
  <c r="CC38" i="17"/>
  <c r="CD38" i="17"/>
  <c r="CE38" i="17"/>
  <c r="CF38" i="17"/>
  <c r="CG38" i="17"/>
  <c r="CH38" i="17"/>
  <c r="CI38" i="17"/>
  <c r="CJ38" i="17"/>
  <c r="CK38" i="17"/>
  <c r="CL38" i="17"/>
  <c r="CM38" i="17"/>
  <c r="CN38" i="17"/>
  <c r="CO38" i="17"/>
  <c r="CP38" i="17"/>
  <c r="CQ38" i="17"/>
  <c r="CR38" i="17"/>
  <c r="CS38" i="17"/>
  <c r="CT38" i="17"/>
  <c r="BH39" i="17"/>
  <c r="BI39" i="17"/>
  <c r="BJ39" i="17"/>
  <c r="BK39" i="17"/>
  <c r="BL39" i="17"/>
  <c r="BM39" i="17"/>
  <c r="BN39" i="17"/>
  <c r="BO39" i="17"/>
  <c r="BP39" i="17"/>
  <c r="BQ39" i="17"/>
  <c r="BR39" i="17"/>
  <c r="BS39" i="17"/>
  <c r="BT39" i="17"/>
  <c r="BU39" i="17"/>
  <c r="BV39" i="17"/>
  <c r="BW39" i="17"/>
  <c r="BX39" i="17"/>
  <c r="BY39" i="17"/>
  <c r="BZ39" i="17"/>
  <c r="CA39" i="17"/>
  <c r="CB39" i="17"/>
  <c r="CC39" i="17"/>
  <c r="CD39" i="17"/>
  <c r="CE39" i="17"/>
  <c r="CF39" i="17"/>
  <c r="CG39" i="17"/>
  <c r="CH39" i="17"/>
  <c r="CI39" i="17"/>
  <c r="CJ39" i="17"/>
  <c r="CK39" i="17"/>
  <c r="CL39" i="17"/>
  <c r="CM39" i="17"/>
  <c r="CN39" i="17"/>
  <c r="CO39" i="17"/>
  <c r="CP39" i="17"/>
  <c r="CQ39" i="17"/>
  <c r="CR39" i="17"/>
  <c r="CS39" i="17"/>
  <c r="CT39" i="17"/>
  <c r="BH40" i="17"/>
  <c r="BI40" i="17"/>
  <c r="BJ40" i="17"/>
  <c r="BK40" i="17"/>
  <c r="BL40" i="17"/>
  <c r="BM40" i="17"/>
  <c r="BN40" i="17"/>
  <c r="BO40" i="17"/>
  <c r="BP40" i="17"/>
  <c r="BQ40" i="17"/>
  <c r="BR40" i="17"/>
  <c r="BS40" i="17"/>
  <c r="BT40" i="17"/>
  <c r="BU40" i="17"/>
  <c r="BV40" i="17"/>
  <c r="BW40" i="17"/>
  <c r="BX40" i="17"/>
  <c r="BY40" i="17"/>
  <c r="BZ40" i="17"/>
  <c r="CA40" i="17"/>
  <c r="CB40" i="17"/>
  <c r="CC40" i="17"/>
  <c r="CD40" i="17"/>
  <c r="CE40" i="17"/>
  <c r="CF40" i="17"/>
  <c r="CG40" i="17"/>
  <c r="CH40" i="17"/>
  <c r="CI40" i="17"/>
  <c r="CJ40" i="17"/>
  <c r="CK40" i="17"/>
  <c r="CL40" i="17"/>
  <c r="CM40" i="17"/>
  <c r="CN40" i="17"/>
  <c r="CO40" i="17"/>
  <c r="CP40" i="17"/>
  <c r="CQ40" i="17"/>
  <c r="CR40" i="17"/>
  <c r="CS40" i="17"/>
  <c r="CT40" i="17"/>
  <c r="BH41" i="17"/>
  <c r="BI41" i="17"/>
  <c r="BJ41" i="17"/>
  <c r="BK41" i="17"/>
  <c r="BL41" i="17"/>
  <c r="BM41" i="17"/>
  <c r="BN41" i="17"/>
  <c r="BO41" i="17"/>
  <c r="BP41" i="17"/>
  <c r="BQ41" i="17"/>
  <c r="BR41" i="17"/>
  <c r="BS41" i="17"/>
  <c r="BT41" i="17"/>
  <c r="BU41" i="17"/>
  <c r="BV41" i="17"/>
  <c r="BW41" i="17"/>
  <c r="BX41" i="17"/>
  <c r="BY41" i="17"/>
  <c r="BZ41" i="17"/>
  <c r="CA41" i="17"/>
  <c r="CB41" i="17"/>
  <c r="CC41" i="17"/>
  <c r="CD41" i="17"/>
  <c r="CE41" i="17"/>
  <c r="CF41" i="17"/>
  <c r="CG41" i="17"/>
  <c r="CH41" i="17"/>
  <c r="CI41" i="17"/>
  <c r="CJ41" i="17"/>
  <c r="CK41" i="17"/>
  <c r="CL41" i="17"/>
  <c r="CM41" i="17"/>
  <c r="CN41" i="17"/>
  <c r="CO41" i="17"/>
  <c r="CP41" i="17"/>
  <c r="CQ41" i="17"/>
  <c r="CR41" i="17"/>
  <c r="CS41" i="17"/>
  <c r="CT41" i="17"/>
  <c r="BH42" i="17"/>
  <c r="BI42" i="17"/>
  <c r="BJ42" i="17"/>
  <c r="BK42" i="17"/>
  <c r="BL42" i="17"/>
  <c r="BM42" i="17"/>
  <c r="BN42" i="17"/>
  <c r="BO42" i="17"/>
  <c r="BP42" i="17"/>
  <c r="BQ42" i="17"/>
  <c r="BR42" i="17"/>
  <c r="BS42" i="17"/>
  <c r="BT42" i="17"/>
  <c r="BU42" i="17"/>
  <c r="BV42" i="17"/>
  <c r="BW42" i="17"/>
  <c r="BX42" i="17"/>
  <c r="BY42" i="17"/>
  <c r="BZ42" i="17"/>
  <c r="CA42" i="17"/>
  <c r="CB42" i="17"/>
  <c r="CC42" i="17"/>
  <c r="CD42" i="17"/>
  <c r="CE42" i="17"/>
  <c r="CF42" i="17"/>
  <c r="CG42" i="17"/>
  <c r="CH42" i="17"/>
  <c r="CI42" i="17"/>
  <c r="CJ42" i="17"/>
  <c r="CK42" i="17"/>
  <c r="CL42" i="17"/>
  <c r="CM42" i="17"/>
  <c r="CN42" i="17"/>
  <c r="CO42" i="17"/>
  <c r="CP42" i="17"/>
  <c r="CQ42" i="17"/>
  <c r="CR42" i="17"/>
  <c r="CS42" i="17"/>
  <c r="CT42" i="17"/>
  <c r="BH43" i="17"/>
  <c r="BI43" i="17"/>
  <c r="BJ43" i="17"/>
  <c r="BK43" i="17"/>
  <c r="BL43" i="17"/>
  <c r="BM43" i="17"/>
  <c r="BN43" i="17"/>
  <c r="BO43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CH43" i="17"/>
  <c r="CI43" i="17"/>
  <c r="CJ43" i="17"/>
  <c r="CK43" i="17"/>
  <c r="CL43" i="17"/>
  <c r="CM43" i="17"/>
  <c r="CN43" i="17"/>
  <c r="CO43" i="17"/>
  <c r="CP43" i="17"/>
  <c r="CQ43" i="17"/>
  <c r="CR43" i="17"/>
  <c r="CS43" i="17"/>
  <c r="CT43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CH4" i="17"/>
  <c r="CI4" i="17"/>
  <c r="CJ4" i="17"/>
  <c r="CK4" i="17"/>
  <c r="CL4" i="17"/>
  <c r="CM4" i="17"/>
  <c r="CN4" i="17"/>
  <c r="CO4" i="17"/>
  <c r="CP4" i="17"/>
  <c r="CQ4" i="17"/>
  <c r="CR4" i="17"/>
  <c r="CS4" i="17"/>
  <c r="CT4" i="17"/>
  <c r="BH4" i="17"/>
  <c r="AV5" i="17"/>
  <c r="AW5" i="17"/>
  <c r="AX5" i="17"/>
  <c r="AY5" i="17"/>
  <c r="AZ5" i="17"/>
  <c r="BA5" i="17"/>
  <c r="BB5" i="17"/>
  <c r="BC5" i="17"/>
  <c r="BD5" i="17"/>
  <c r="BE5" i="17"/>
  <c r="AV6" i="17"/>
  <c r="AW6" i="17"/>
  <c r="AX6" i="17"/>
  <c r="AY6" i="17"/>
  <c r="AZ6" i="17"/>
  <c r="BA6" i="17"/>
  <c r="BB6" i="17"/>
  <c r="BC6" i="17"/>
  <c r="BD6" i="17"/>
  <c r="BE6" i="17"/>
  <c r="AV7" i="17"/>
  <c r="AW7" i="17"/>
  <c r="AX7" i="17"/>
  <c r="AY7" i="17"/>
  <c r="AZ7" i="17"/>
  <c r="BA7" i="17"/>
  <c r="BB7" i="17"/>
  <c r="BC7" i="17"/>
  <c r="BD7" i="17"/>
  <c r="BE7" i="17"/>
  <c r="AV8" i="17"/>
  <c r="AW8" i="17"/>
  <c r="AX8" i="17"/>
  <c r="AY8" i="17"/>
  <c r="AZ8" i="17"/>
  <c r="BA8" i="17"/>
  <c r="BB8" i="17"/>
  <c r="BC8" i="17"/>
  <c r="BD8" i="17"/>
  <c r="BE8" i="17"/>
  <c r="AV9" i="17"/>
  <c r="AW9" i="17"/>
  <c r="AX9" i="17"/>
  <c r="AY9" i="17"/>
  <c r="AZ9" i="17"/>
  <c r="BA9" i="17"/>
  <c r="BB9" i="17"/>
  <c r="BC9" i="17"/>
  <c r="BD9" i="17"/>
  <c r="BE9" i="17"/>
  <c r="AV10" i="17"/>
  <c r="AW10" i="17"/>
  <c r="AX10" i="17"/>
  <c r="AY10" i="17"/>
  <c r="AZ10" i="17"/>
  <c r="BA10" i="17"/>
  <c r="BB10" i="17"/>
  <c r="BC10" i="17"/>
  <c r="BD10" i="17"/>
  <c r="BE10" i="17"/>
  <c r="AV11" i="17"/>
  <c r="AW11" i="17"/>
  <c r="AX11" i="17"/>
  <c r="AY11" i="17"/>
  <c r="AZ11" i="17"/>
  <c r="BA11" i="17"/>
  <c r="BB11" i="17"/>
  <c r="BC11" i="17"/>
  <c r="BD11" i="17"/>
  <c r="BE11" i="17"/>
  <c r="AV12" i="17"/>
  <c r="AW12" i="17"/>
  <c r="AX12" i="17"/>
  <c r="AY12" i="17"/>
  <c r="AZ12" i="17"/>
  <c r="BA12" i="17"/>
  <c r="BB12" i="17"/>
  <c r="BC12" i="17"/>
  <c r="BD12" i="17"/>
  <c r="BE12" i="17"/>
  <c r="AV13" i="17"/>
  <c r="AW13" i="17"/>
  <c r="AX13" i="17"/>
  <c r="AY13" i="17"/>
  <c r="AZ13" i="17"/>
  <c r="BA13" i="17"/>
  <c r="BB13" i="17"/>
  <c r="BC13" i="17"/>
  <c r="BD13" i="17"/>
  <c r="BE13" i="17"/>
  <c r="AV14" i="17"/>
  <c r="AW14" i="17"/>
  <c r="AX14" i="17"/>
  <c r="AY14" i="17"/>
  <c r="AZ14" i="17"/>
  <c r="BA14" i="17"/>
  <c r="BB14" i="17"/>
  <c r="BC14" i="17"/>
  <c r="BD14" i="17"/>
  <c r="BE14" i="17"/>
  <c r="AV15" i="17"/>
  <c r="AW15" i="17"/>
  <c r="AX15" i="17"/>
  <c r="AY15" i="17"/>
  <c r="AZ15" i="17"/>
  <c r="BA15" i="17"/>
  <c r="BB15" i="17"/>
  <c r="BC15" i="17"/>
  <c r="BD15" i="17"/>
  <c r="BE15" i="17"/>
  <c r="AV16" i="17"/>
  <c r="AW16" i="17"/>
  <c r="AX16" i="17"/>
  <c r="AY16" i="17"/>
  <c r="AZ16" i="17"/>
  <c r="BA16" i="17"/>
  <c r="BB16" i="17"/>
  <c r="BC16" i="17"/>
  <c r="BD16" i="17"/>
  <c r="BE16" i="17"/>
  <c r="AV17" i="17"/>
  <c r="AW17" i="17"/>
  <c r="AX17" i="17"/>
  <c r="AY17" i="17"/>
  <c r="AZ17" i="17"/>
  <c r="BA17" i="17"/>
  <c r="BB17" i="17"/>
  <c r="BC17" i="17"/>
  <c r="BD17" i="17"/>
  <c r="BE17" i="17"/>
  <c r="AV18" i="17"/>
  <c r="AW18" i="17"/>
  <c r="AX18" i="17"/>
  <c r="AY18" i="17"/>
  <c r="AZ18" i="17"/>
  <c r="BA18" i="17"/>
  <c r="BB18" i="17"/>
  <c r="BC18" i="17"/>
  <c r="BD18" i="17"/>
  <c r="BE18" i="17"/>
  <c r="AV19" i="17"/>
  <c r="AW19" i="17"/>
  <c r="AX19" i="17"/>
  <c r="AY19" i="17"/>
  <c r="AZ19" i="17"/>
  <c r="BA19" i="17"/>
  <c r="BB19" i="17"/>
  <c r="BC19" i="17"/>
  <c r="BD19" i="17"/>
  <c r="BE19" i="17"/>
  <c r="AV20" i="17"/>
  <c r="AW20" i="17"/>
  <c r="AX20" i="17"/>
  <c r="AY20" i="17"/>
  <c r="AZ20" i="17"/>
  <c r="BA20" i="17"/>
  <c r="BB20" i="17"/>
  <c r="BC20" i="17"/>
  <c r="BD20" i="17"/>
  <c r="BE20" i="17"/>
  <c r="AV21" i="17"/>
  <c r="AW21" i="17"/>
  <c r="AX21" i="17"/>
  <c r="AY21" i="17"/>
  <c r="AZ21" i="17"/>
  <c r="BA21" i="17"/>
  <c r="BB21" i="17"/>
  <c r="BC21" i="17"/>
  <c r="BD21" i="17"/>
  <c r="BE21" i="17"/>
  <c r="AV22" i="17"/>
  <c r="AW22" i="17"/>
  <c r="AX22" i="17"/>
  <c r="AY22" i="17"/>
  <c r="AZ22" i="17"/>
  <c r="BA22" i="17"/>
  <c r="BB22" i="17"/>
  <c r="BC22" i="17"/>
  <c r="BD22" i="17"/>
  <c r="BE22" i="17"/>
  <c r="AV23" i="17"/>
  <c r="AW23" i="17"/>
  <c r="AX23" i="17"/>
  <c r="AY23" i="17"/>
  <c r="AZ23" i="17"/>
  <c r="BA23" i="17"/>
  <c r="BB23" i="17"/>
  <c r="BC23" i="17"/>
  <c r="BD23" i="17"/>
  <c r="BE23" i="17"/>
  <c r="AV24" i="17"/>
  <c r="AW24" i="17"/>
  <c r="AX24" i="17"/>
  <c r="AY24" i="17"/>
  <c r="AZ24" i="17"/>
  <c r="BA24" i="17"/>
  <c r="BB24" i="17"/>
  <c r="BC24" i="17"/>
  <c r="BD24" i="17"/>
  <c r="BE24" i="17"/>
  <c r="AV25" i="17"/>
  <c r="AX25" i="17"/>
  <c r="AZ25" i="17"/>
  <c r="BA25" i="17"/>
  <c r="BB25" i="17"/>
  <c r="BC25" i="17"/>
  <c r="BD25" i="17"/>
  <c r="BE25" i="17"/>
  <c r="AV26" i="17"/>
  <c r="AW26" i="17"/>
  <c r="AX26" i="17"/>
  <c r="AY26" i="17"/>
  <c r="AZ26" i="17"/>
  <c r="BA26" i="17"/>
  <c r="BB26" i="17"/>
  <c r="BC26" i="17"/>
  <c r="BD26" i="17"/>
  <c r="BE26" i="17"/>
  <c r="AV27" i="17"/>
  <c r="AW27" i="17"/>
  <c r="AX27" i="17"/>
  <c r="AY27" i="17"/>
  <c r="AZ27" i="17"/>
  <c r="BA27" i="17"/>
  <c r="BB27" i="17"/>
  <c r="BC27" i="17"/>
  <c r="BD27" i="17"/>
  <c r="BE27" i="17"/>
  <c r="AV28" i="17"/>
  <c r="AW28" i="17"/>
  <c r="AX28" i="17"/>
  <c r="AY28" i="17"/>
  <c r="AZ28" i="17"/>
  <c r="BA28" i="17"/>
  <c r="BB28" i="17"/>
  <c r="BC28" i="17"/>
  <c r="BD28" i="17"/>
  <c r="BE28" i="17"/>
  <c r="AV29" i="17"/>
  <c r="AW29" i="17"/>
  <c r="AX29" i="17"/>
  <c r="AY29" i="17"/>
  <c r="AZ29" i="17"/>
  <c r="BA29" i="17"/>
  <c r="BB29" i="17"/>
  <c r="BC29" i="17"/>
  <c r="BD29" i="17"/>
  <c r="BE29" i="17"/>
  <c r="AV30" i="17"/>
  <c r="AW30" i="17"/>
  <c r="AX30" i="17"/>
  <c r="AY30" i="17"/>
  <c r="AZ30" i="17"/>
  <c r="BA30" i="17"/>
  <c r="BB30" i="17"/>
  <c r="BC30" i="17"/>
  <c r="BD30" i="17"/>
  <c r="BE30" i="17"/>
  <c r="AV31" i="17"/>
  <c r="AW31" i="17"/>
  <c r="AX31" i="17"/>
  <c r="AY31" i="17"/>
  <c r="AZ31" i="17"/>
  <c r="BA31" i="17"/>
  <c r="BB31" i="17"/>
  <c r="BC31" i="17"/>
  <c r="BD31" i="17"/>
  <c r="BE31" i="17"/>
  <c r="AV32" i="17"/>
  <c r="AW32" i="17"/>
  <c r="AX32" i="17"/>
  <c r="AY32" i="17"/>
  <c r="AZ32" i="17"/>
  <c r="BA32" i="17"/>
  <c r="BB32" i="17"/>
  <c r="BC32" i="17"/>
  <c r="BD32" i="17"/>
  <c r="BE32" i="17"/>
  <c r="AV33" i="17"/>
  <c r="AW33" i="17"/>
  <c r="AX33" i="17"/>
  <c r="AY33" i="17"/>
  <c r="AZ33" i="17"/>
  <c r="BA33" i="17"/>
  <c r="BB33" i="17"/>
  <c r="BC33" i="17"/>
  <c r="BD33" i="17"/>
  <c r="BE33" i="17"/>
  <c r="AV34" i="17"/>
  <c r="AW34" i="17"/>
  <c r="AX34" i="17"/>
  <c r="AY34" i="17"/>
  <c r="AZ34" i="17"/>
  <c r="BA34" i="17"/>
  <c r="BB34" i="17"/>
  <c r="BC34" i="17"/>
  <c r="BD34" i="17"/>
  <c r="BE34" i="17"/>
  <c r="AV35" i="17"/>
  <c r="AW35" i="17"/>
  <c r="AX35" i="17"/>
  <c r="AY35" i="17"/>
  <c r="AZ35" i="17"/>
  <c r="BA35" i="17"/>
  <c r="BB35" i="17"/>
  <c r="BC35" i="17"/>
  <c r="BD35" i="17"/>
  <c r="BE35" i="17"/>
  <c r="AV36" i="17"/>
  <c r="AW36" i="17"/>
  <c r="AX36" i="17"/>
  <c r="AY36" i="17"/>
  <c r="AZ36" i="17"/>
  <c r="BA36" i="17"/>
  <c r="BB36" i="17"/>
  <c r="BC36" i="17"/>
  <c r="BD36" i="17"/>
  <c r="BE36" i="17"/>
  <c r="AW4" i="17"/>
  <c r="AX4" i="17"/>
  <c r="AY4" i="17"/>
  <c r="AZ4" i="17"/>
  <c r="BA4" i="17"/>
  <c r="BB4" i="17"/>
  <c r="BC4" i="17"/>
  <c r="BD4" i="17"/>
  <c r="BE4" i="17"/>
  <c r="AV4" i="17"/>
  <c r="AD5" i="17"/>
  <c r="AE5" i="17"/>
  <c r="AF5" i="17"/>
  <c r="AG5" i="17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D16" i="17"/>
  <c r="AE16" i="17"/>
  <c r="AF16" i="17"/>
  <c r="AG16" i="17"/>
  <c r="AH16" i="17"/>
  <c r="AI16" i="17"/>
  <c r="AK16" i="17"/>
  <c r="AL16" i="17"/>
  <c r="AM16" i="17"/>
  <c r="AN16" i="17"/>
  <c r="AO16" i="17"/>
  <c r="AP16" i="17"/>
  <c r="AQ16" i="17"/>
  <c r="AS16" i="17"/>
  <c r="AT16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D21" i="17"/>
  <c r="AE21" i="17"/>
  <c r="AF21" i="17"/>
  <c r="AG21" i="17"/>
  <c r="AH21" i="17"/>
  <c r="AI21" i="17"/>
  <c r="AK21" i="17"/>
  <c r="AL21" i="17"/>
  <c r="AM21" i="17"/>
  <c r="AN21" i="17"/>
  <c r="AO21" i="17"/>
  <c r="AP21" i="17"/>
  <c r="AQ21" i="17"/>
  <c r="AS21" i="17"/>
  <c r="AT21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D66" i="17"/>
  <c r="AE66" i="17"/>
  <c r="AF66" i="17"/>
  <c r="AG66" i="17"/>
  <c r="AH66" i="17"/>
  <c r="AI66" i="17"/>
  <c r="AK66" i="17"/>
  <c r="AL66" i="17"/>
  <c r="AM66" i="17"/>
  <c r="AN66" i="17"/>
  <c r="AO66" i="17"/>
  <c r="AP66" i="17"/>
  <c r="AQ66" i="17"/>
  <c r="AR66" i="17"/>
  <c r="AS66" i="17"/>
  <c r="AT66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D71" i="17"/>
  <c r="AE71" i="17"/>
  <c r="AF71" i="17"/>
  <c r="AG71" i="17"/>
  <c r="AH71" i="17"/>
  <c r="AI71" i="17"/>
  <c r="AK71" i="17"/>
  <c r="AL71" i="17"/>
  <c r="AM71" i="17"/>
  <c r="AN71" i="17"/>
  <c r="AO71" i="17"/>
  <c r="AP71" i="17"/>
  <c r="AQ71" i="17"/>
  <c r="AR71" i="17"/>
  <c r="AS71" i="17"/>
  <c r="AT71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D151" i="17"/>
  <c r="AE151" i="17"/>
  <c r="AF151" i="17"/>
  <c r="AG151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D152" i="17"/>
  <c r="AE152" i="17"/>
  <c r="AF152" i="17"/>
  <c r="AG152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D153" i="17"/>
  <c r="AE153" i="17"/>
  <c r="AF153" i="17"/>
  <c r="AG153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D154" i="17"/>
  <c r="AE154" i="17"/>
  <c r="AF154" i="17"/>
  <c r="AG154" i="17"/>
  <c r="AH154" i="17"/>
  <c r="AI154" i="17"/>
  <c r="AJ154" i="17"/>
  <c r="AK154" i="17"/>
  <c r="AL154" i="17"/>
  <c r="AM154" i="17"/>
  <c r="AN154" i="17"/>
  <c r="AO154" i="17"/>
  <c r="AP154" i="17"/>
  <c r="AQ154" i="17"/>
  <c r="AR154" i="17"/>
  <c r="AS154" i="17"/>
  <c r="AT154" i="17"/>
  <c r="AD155" i="17"/>
  <c r="AE155" i="17"/>
  <c r="AF155" i="17"/>
  <c r="AG155" i="17"/>
  <c r="AH155" i="17"/>
  <c r="AI155" i="17"/>
  <c r="AJ155" i="17"/>
  <c r="AK155" i="17"/>
  <c r="AL155" i="17"/>
  <c r="AM155" i="17"/>
  <c r="AN155" i="17"/>
  <c r="AO155" i="17"/>
  <c r="AP155" i="17"/>
  <c r="AQ155" i="17"/>
  <c r="AR155" i="17"/>
  <c r="AS155" i="17"/>
  <c r="AT155" i="17"/>
  <c r="AD156" i="17"/>
  <c r="AE156" i="17"/>
  <c r="AF156" i="17"/>
  <c r="AG156" i="17"/>
  <c r="AH156" i="17"/>
  <c r="AI156" i="17"/>
  <c r="AJ156" i="17"/>
  <c r="AK156" i="17"/>
  <c r="AL156" i="17"/>
  <c r="AM156" i="17"/>
  <c r="AN156" i="17"/>
  <c r="AO156" i="17"/>
  <c r="AP156" i="17"/>
  <c r="AQ156" i="17"/>
  <c r="AR156" i="17"/>
  <c r="AS156" i="17"/>
  <c r="AT156" i="17"/>
  <c r="AD157" i="17"/>
  <c r="AE157" i="17"/>
  <c r="AF157" i="17"/>
  <c r="AG157" i="17"/>
  <c r="AH157" i="17"/>
  <c r="AI157" i="17"/>
  <c r="AJ157" i="17"/>
  <c r="AK157" i="17"/>
  <c r="AL157" i="17"/>
  <c r="AM157" i="17"/>
  <c r="AN157" i="17"/>
  <c r="AO157" i="17"/>
  <c r="AP157" i="17"/>
  <c r="AQ157" i="17"/>
  <c r="AR157" i="17"/>
  <c r="AS157" i="17"/>
  <c r="AT157" i="17"/>
  <c r="AD158" i="17"/>
  <c r="AE158" i="17"/>
  <c r="AF158" i="17"/>
  <c r="AG158" i="17"/>
  <c r="AH158" i="17"/>
  <c r="AI158" i="17"/>
  <c r="AJ158" i="17"/>
  <c r="AK158" i="17"/>
  <c r="AL158" i="17"/>
  <c r="AM158" i="17"/>
  <c r="AN158" i="17"/>
  <c r="AO158" i="17"/>
  <c r="AP158" i="17"/>
  <c r="AQ158" i="17"/>
  <c r="AR158" i="17"/>
  <c r="AS158" i="17"/>
  <c r="AT158" i="17"/>
  <c r="AD159" i="17"/>
  <c r="AE159" i="17"/>
  <c r="AF159" i="17"/>
  <c r="AG159" i="17"/>
  <c r="AH159" i="17"/>
  <c r="AI159" i="17"/>
  <c r="AJ159" i="17"/>
  <c r="AK159" i="17"/>
  <c r="AL159" i="17"/>
  <c r="AM159" i="17"/>
  <c r="AN159" i="17"/>
  <c r="AO159" i="17"/>
  <c r="AP159" i="17"/>
  <c r="AQ159" i="17"/>
  <c r="AR159" i="17"/>
  <c r="AS159" i="17"/>
  <c r="AT159" i="17"/>
  <c r="AD160" i="17"/>
  <c r="AE160" i="17"/>
  <c r="AF160" i="17"/>
  <c r="AG160" i="17"/>
  <c r="AH160" i="17"/>
  <c r="AI160" i="17"/>
  <c r="AJ160" i="17"/>
  <c r="AK160" i="17"/>
  <c r="AL160" i="17"/>
  <c r="AM160" i="17"/>
  <c r="AN160" i="17"/>
  <c r="AO160" i="17"/>
  <c r="AP160" i="17"/>
  <c r="AQ160" i="17"/>
  <c r="AR160" i="17"/>
  <c r="AS160" i="17"/>
  <c r="AT160" i="17"/>
  <c r="AD161" i="17"/>
  <c r="AE161" i="17"/>
  <c r="AF161" i="17"/>
  <c r="AG161" i="17"/>
  <c r="AH161" i="17"/>
  <c r="AI161" i="17"/>
  <c r="AJ161" i="17"/>
  <c r="AK161" i="17"/>
  <c r="AL161" i="17"/>
  <c r="AM161" i="17"/>
  <c r="AN161" i="17"/>
  <c r="AO161" i="17"/>
  <c r="AP161" i="17"/>
  <c r="AQ161" i="17"/>
  <c r="AR161" i="17"/>
  <c r="AS161" i="17"/>
  <c r="AT161" i="17"/>
  <c r="AD162" i="17"/>
  <c r="AE162" i="17"/>
  <c r="AF162" i="17"/>
  <c r="AG162" i="17"/>
  <c r="AH162" i="17"/>
  <c r="AI162" i="17"/>
  <c r="AJ162" i="17"/>
  <c r="AK162" i="17"/>
  <c r="AL162" i="17"/>
  <c r="AM162" i="17"/>
  <c r="AN162" i="17"/>
  <c r="AO162" i="17"/>
  <c r="AP162" i="17"/>
  <c r="AQ162" i="17"/>
  <c r="AR162" i="17"/>
  <c r="AS162" i="17"/>
  <c r="AT162" i="17"/>
  <c r="AD163" i="17"/>
  <c r="AE163" i="17"/>
  <c r="AF163" i="17"/>
  <c r="AG163" i="17"/>
  <c r="AH163" i="17"/>
  <c r="AI163" i="17"/>
  <c r="AJ163" i="17"/>
  <c r="AK163" i="17"/>
  <c r="AL163" i="17"/>
  <c r="AM163" i="17"/>
  <c r="AN163" i="17"/>
  <c r="AO163" i="17"/>
  <c r="AP163" i="17"/>
  <c r="AQ163" i="17"/>
  <c r="AR163" i="17"/>
  <c r="AS163" i="17"/>
  <c r="AT163" i="17"/>
  <c r="AD164" i="17"/>
  <c r="AE164" i="17"/>
  <c r="AF164" i="17"/>
  <c r="AG164" i="17"/>
  <c r="AH164" i="17"/>
  <c r="AI164" i="17"/>
  <c r="AJ164" i="17"/>
  <c r="AK164" i="17"/>
  <c r="AL164" i="17"/>
  <c r="AM164" i="17"/>
  <c r="AN164" i="17"/>
  <c r="AO164" i="17"/>
  <c r="AP164" i="17"/>
  <c r="AQ164" i="17"/>
  <c r="AR164" i="17"/>
  <c r="AS164" i="17"/>
  <c r="AT164" i="17"/>
  <c r="AD165" i="17"/>
  <c r="AE165" i="17"/>
  <c r="AF165" i="17"/>
  <c r="AG165" i="17"/>
  <c r="AH165" i="17"/>
  <c r="AI165" i="17"/>
  <c r="AJ165" i="17"/>
  <c r="AK165" i="17"/>
  <c r="AL165" i="17"/>
  <c r="AM165" i="17"/>
  <c r="AN165" i="17"/>
  <c r="AO165" i="17"/>
  <c r="AP165" i="17"/>
  <c r="AQ165" i="17"/>
  <c r="AR165" i="17"/>
  <c r="AS165" i="17"/>
  <c r="AT165" i="17"/>
  <c r="AD166" i="17"/>
  <c r="AE166" i="17"/>
  <c r="AF166" i="17"/>
  <c r="AG166" i="17"/>
  <c r="AH166" i="17"/>
  <c r="AI166" i="17"/>
  <c r="AJ166" i="17"/>
  <c r="AK166" i="17"/>
  <c r="AL166" i="17"/>
  <c r="AM166" i="17"/>
  <c r="AN166" i="17"/>
  <c r="AO166" i="17"/>
  <c r="AP166" i="17"/>
  <c r="AQ166" i="17"/>
  <c r="AR166" i="17"/>
  <c r="AS166" i="17"/>
  <c r="AT166" i="17"/>
  <c r="AD167" i="17"/>
  <c r="AE167" i="17"/>
  <c r="AF167" i="17"/>
  <c r="AG167" i="17"/>
  <c r="AH167" i="17"/>
  <c r="AI167" i="17"/>
  <c r="AJ167" i="17"/>
  <c r="AK167" i="17"/>
  <c r="AL167" i="17"/>
  <c r="AM167" i="17"/>
  <c r="AN167" i="17"/>
  <c r="AO167" i="17"/>
  <c r="AP167" i="17"/>
  <c r="AQ167" i="17"/>
  <c r="AR167" i="17"/>
  <c r="AS167" i="17"/>
  <c r="AT167" i="17"/>
  <c r="AD168" i="17"/>
  <c r="AE168" i="17"/>
  <c r="AF168" i="17"/>
  <c r="AG168" i="17"/>
  <c r="AH168" i="17"/>
  <c r="AI168" i="17"/>
  <c r="AJ168" i="17"/>
  <c r="AK168" i="17"/>
  <c r="AL168" i="17"/>
  <c r="AM168" i="17"/>
  <c r="AN168" i="17"/>
  <c r="AO168" i="17"/>
  <c r="AP168" i="17"/>
  <c r="AQ168" i="17"/>
  <c r="AR168" i="17"/>
  <c r="AS168" i="17"/>
  <c r="AT168" i="17"/>
  <c r="AD169" i="17"/>
  <c r="AE169" i="17"/>
  <c r="AF169" i="17"/>
  <c r="AG169" i="17"/>
  <c r="AH169" i="17"/>
  <c r="AI169" i="17"/>
  <c r="AJ169" i="17"/>
  <c r="AK169" i="17"/>
  <c r="AL169" i="17"/>
  <c r="AM169" i="17"/>
  <c r="AN169" i="17"/>
  <c r="AO169" i="17"/>
  <c r="AP169" i="17"/>
  <c r="AQ169" i="17"/>
  <c r="AR169" i="17"/>
  <c r="AS169" i="17"/>
  <c r="AT169" i="17"/>
  <c r="AD170" i="17"/>
  <c r="AE170" i="17"/>
  <c r="AF170" i="17"/>
  <c r="AG170" i="17"/>
  <c r="AH170" i="17"/>
  <c r="AI170" i="17"/>
  <c r="AJ170" i="17"/>
  <c r="AK170" i="17"/>
  <c r="AL170" i="17"/>
  <c r="AM170" i="17"/>
  <c r="AN170" i="17"/>
  <c r="AO170" i="17"/>
  <c r="AP170" i="17"/>
  <c r="AQ170" i="17"/>
  <c r="AR170" i="17"/>
  <c r="AS170" i="17"/>
  <c r="AT170" i="17"/>
  <c r="AD171" i="17"/>
  <c r="AE171" i="17"/>
  <c r="AF171" i="17"/>
  <c r="AG171" i="17"/>
  <c r="AH171" i="17"/>
  <c r="AI171" i="17"/>
  <c r="AJ171" i="17"/>
  <c r="AK171" i="17"/>
  <c r="AL171" i="17"/>
  <c r="AM171" i="17"/>
  <c r="AN171" i="17"/>
  <c r="AO171" i="17"/>
  <c r="AP171" i="17"/>
  <c r="AQ171" i="17"/>
  <c r="AR171" i="17"/>
  <c r="AS171" i="17"/>
  <c r="AT171" i="17"/>
  <c r="AD172" i="17"/>
  <c r="AE172" i="17"/>
  <c r="AF172" i="17"/>
  <c r="AG172" i="17"/>
  <c r="AH172" i="17"/>
  <c r="AI172" i="17"/>
  <c r="AJ172" i="17"/>
  <c r="AK172" i="17"/>
  <c r="AL172" i="17"/>
  <c r="AM172" i="17"/>
  <c r="AN172" i="17"/>
  <c r="AO172" i="17"/>
  <c r="AP172" i="17"/>
  <c r="AQ172" i="17"/>
  <c r="AR172" i="17"/>
  <c r="AS172" i="17"/>
  <c r="AT172" i="17"/>
  <c r="AD173" i="17"/>
  <c r="AE173" i="17"/>
  <c r="AF173" i="17"/>
  <c r="AG173" i="17"/>
  <c r="AH173" i="17"/>
  <c r="AI173" i="17"/>
  <c r="AJ173" i="17"/>
  <c r="AK173" i="17"/>
  <c r="AL173" i="17"/>
  <c r="AM173" i="17"/>
  <c r="AN173" i="17"/>
  <c r="AO173" i="17"/>
  <c r="AP173" i="17"/>
  <c r="AQ173" i="17"/>
  <c r="AR173" i="17"/>
  <c r="AS173" i="17"/>
  <c r="AT173" i="17"/>
  <c r="AD174" i="17"/>
  <c r="AE174" i="17"/>
  <c r="AF174" i="17"/>
  <c r="AG174" i="17"/>
  <c r="AH174" i="17"/>
  <c r="AI174" i="17"/>
  <c r="AJ174" i="17"/>
  <c r="AK174" i="17"/>
  <c r="AL174" i="17"/>
  <c r="AM174" i="17"/>
  <c r="AN174" i="17"/>
  <c r="AO174" i="17"/>
  <c r="AP174" i="17"/>
  <c r="AQ174" i="17"/>
  <c r="AR174" i="17"/>
  <c r="AS174" i="17"/>
  <c r="AT174" i="17"/>
  <c r="AD175" i="17"/>
  <c r="AE175" i="17"/>
  <c r="AF175" i="17"/>
  <c r="AG175" i="17"/>
  <c r="AH175" i="17"/>
  <c r="AI175" i="17"/>
  <c r="AJ175" i="17"/>
  <c r="AK175" i="17"/>
  <c r="AL175" i="17"/>
  <c r="AM175" i="17"/>
  <c r="AN175" i="17"/>
  <c r="AO175" i="17"/>
  <c r="AP175" i="17"/>
  <c r="AQ175" i="17"/>
  <c r="AR175" i="17"/>
  <c r="AS175" i="17"/>
  <c r="AT175" i="17"/>
  <c r="AD176" i="17"/>
  <c r="AE176" i="17"/>
  <c r="AF176" i="17"/>
  <c r="AG176" i="17"/>
  <c r="AH176" i="17"/>
  <c r="AI176" i="17"/>
  <c r="AJ176" i="17"/>
  <c r="AK176" i="17"/>
  <c r="AL176" i="17"/>
  <c r="AM176" i="17"/>
  <c r="AN176" i="17"/>
  <c r="AO176" i="17"/>
  <c r="AP176" i="17"/>
  <c r="AQ176" i="17"/>
  <c r="AR176" i="17"/>
  <c r="AS176" i="17"/>
  <c r="AT176" i="17"/>
  <c r="AD177" i="17"/>
  <c r="AE177" i="17"/>
  <c r="AF177" i="17"/>
  <c r="AG177" i="17"/>
  <c r="AH177" i="17"/>
  <c r="AI177" i="17"/>
  <c r="AJ177" i="17"/>
  <c r="AK177" i="17"/>
  <c r="AL177" i="17"/>
  <c r="AM177" i="17"/>
  <c r="AN177" i="17"/>
  <c r="AO177" i="17"/>
  <c r="AP177" i="17"/>
  <c r="AQ177" i="17"/>
  <c r="AR177" i="17"/>
  <c r="AS177" i="17"/>
  <c r="AT177" i="17"/>
  <c r="AD178" i="17"/>
  <c r="AE178" i="17"/>
  <c r="AF178" i="17"/>
  <c r="AG178" i="17"/>
  <c r="AH178" i="17"/>
  <c r="AI178" i="17"/>
  <c r="AJ178" i="17"/>
  <c r="AK178" i="17"/>
  <c r="AL178" i="17"/>
  <c r="AM178" i="17"/>
  <c r="AN178" i="17"/>
  <c r="AO178" i="17"/>
  <c r="AP178" i="17"/>
  <c r="AQ178" i="17"/>
  <c r="AR178" i="17"/>
  <c r="AS178" i="17"/>
  <c r="AT178" i="17"/>
  <c r="AD179" i="17"/>
  <c r="AE179" i="17"/>
  <c r="AF179" i="17"/>
  <c r="AG179" i="17"/>
  <c r="AH179" i="17"/>
  <c r="AI179" i="17"/>
  <c r="AJ179" i="17"/>
  <c r="AK179" i="17"/>
  <c r="AL179" i="17"/>
  <c r="AM179" i="17"/>
  <c r="AN179" i="17"/>
  <c r="AO179" i="17"/>
  <c r="AP179" i="17"/>
  <c r="AQ179" i="17"/>
  <c r="AR179" i="17"/>
  <c r="AS179" i="17"/>
  <c r="AT179" i="17"/>
  <c r="AD180" i="17"/>
  <c r="AE180" i="17"/>
  <c r="AF180" i="17"/>
  <c r="AG180" i="17"/>
  <c r="AH180" i="17"/>
  <c r="AI180" i="17"/>
  <c r="AJ180" i="17"/>
  <c r="AK180" i="17"/>
  <c r="AL180" i="17"/>
  <c r="AM180" i="17"/>
  <c r="AN180" i="17"/>
  <c r="AO180" i="17"/>
  <c r="AP180" i="17"/>
  <c r="AQ180" i="17"/>
  <c r="AR180" i="17"/>
  <c r="AS180" i="17"/>
  <c r="AT180" i="17"/>
  <c r="AD181" i="17"/>
  <c r="AE181" i="17"/>
  <c r="AF181" i="17"/>
  <c r="AG181" i="17"/>
  <c r="AH181" i="17"/>
  <c r="AI181" i="17"/>
  <c r="AJ181" i="17"/>
  <c r="AK181" i="17"/>
  <c r="AL181" i="17"/>
  <c r="AM181" i="17"/>
  <c r="AN181" i="17"/>
  <c r="AO181" i="17"/>
  <c r="AP181" i="17"/>
  <c r="AQ181" i="17"/>
  <c r="AR181" i="17"/>
  <c r="AS181" i="17"/>
  <c r="AT181" i="17"/>
  <c r="AD182" i="17"/>
  <c r="AE182" i="17"/>
  <c r="AF182" i="17"/>
  <c r="AG182" i="17"/>
  <c r="AH182" i="17"/>
  <c r="AI182" i="17"/>
  <c r="AJ182" i="17"/>
  <c r="AK182" i="17"/>
  <c r="AL182" i="17"/>
  <c r="AM182" i="17"/>
  <c r="AN182" i="17"/>
  <c r="AO182" i="17"/>
  <c r="AP182" i="17"/>
  <c r="AQ182" i="17"/>
  <c r="AR182" i="17"/>
  <c r="AS182" i="17"/>
  <c r="AT182" i="17"/>
  <c r="AD183" i="17"/>
  <c r="AE183" i="17"/>
  <c r="AF183" i="17"/>
  <c r="AG183" i="17"/>
  <c r="AH183" i="17"/>
  <c r="AI183" i="17"/>
  <c r="AJ183" i="17"/>
  <c r="AK183" i="17"/>
  <c r="AL183" i="17"/>
  <c r="AM183" i="17"/>
  <c r="AN183" i="17"/>
  <c r="AO183" i="17"/>
  <c r="AP183" i="17"/>
  <c r="AQ183" i="17"/>
  <c r="AR183" i="17"/>
  <c r="AS183" i="17"/>
  <c r="AT183" i="17"/>
  <c r="AD184" i="17"/>
  <c r="AE184" i="17"/>
  <c r="AF184" i="17"/>
  <c r="AG184" i="17"/>
  <c r="AH184" i="17"/>
  <c r="AI184" i="17"/>
  <c r="AJ184" i="17"/>
  <c r="AK184" i="17"/>
  <c r="AL184" i="17"/>
  <c r="AM184" i="17"/>
  <c r="AN184" i="17"/>
  <c r="AO184" i="17"/>
  <c r="AP184" i="17"/>
  <c r="AQ184" i="17"/>
  <c r="AR184" i="17"/>
  <c r="AS184" i="17"/>
  <c r="AT184" i="17"/>
  <c r="AD185" i="17"/>
  <c r="AE185" i="17"/>
  <c r="AF185" i="17"/>
  <c r="AG185" i="17"/>
  <c r="AH185" i="17"/>
  <c r="AI185" i="17"/>
  <c r="AJ185" i="17"/>
  <c r="AK185" i="17"/>
  <c r="AL185" i="17"/>
  <c r="AM185" i="17"/>
  <c r="AN185" i="17"/>
  <c r="AO185" i="17"/>
  <c r="AP185" i="17"/>
  <c r="AQ185" i="17"/>
  <c r="AR185" i="17"/>
  <c r="AS185" i="17"/>
  <c r="AT185" i="17"/>
  <c r="AD186" i="17"/>
  <c r="AE186" i="17"/>
  <c r="AF186" i="17"/>
  <c r="AG186" i="17"/>
  <c r="AH186" i="17"/>
  <c r="AI186" i="17"/>
  <c r="AJ186" i="17"/>
  <c r="AK186" i="17"/>
  <c r="AL186" i="17"/>
  <c r="AM186" i="17"/>
  <c r="AN186" i="17"/>
  <c r="AO186" i="17"/>
  <c r="AP186" i="17"/>
  <c r="AQ186" i="17"/>
  <c r="AR186" i="17"/>
  <c r="AS186" i="17"/>
  <c r="AT186" i="17"/>
  <c r="AD187" i="17"/>
  <c r="AE187" i="17"/>
  <c r="AF187" i="17"/>
  <c r="AG187" i="17"/>
  <c r="AH187" i="17"/>
  <c r="AI187" i="17"/>
  <c r="AJ187" i="17"/>
  <c r="AK187" i="17"/>
  <c r="AL187" i="17"/>
  <c r="AM187" i="17"/>
  <c r="AN187" i="17"/>
  <c r="AO187" i="17"/>
  <c r="AP187" i="17"/>
  <c r="AQ187" i="17"/>
  <c r="AR187" i="17"/>
  <c r="AS187" i="17"/>
  <c r="AT187" i="17"/>
  <c r="AD188" i="17"/>
  <c r="AE188" i="17"/>
  <c r="AF188" i="17"/>
  <c r="AG188" i="17"/>
  <c r="AH188" i="17"/>
  <c r="AI188" i="17"/>
  <c r="AJ188" i="17"/>
  <c r="AK188" i="17"/>
  <c r="AL188" i="17"/>
  <c r="AM188" i="17"/>
  <c r="AN188" i="17"/>
  <c r="AO188" i="17"/>
  <c r="AP188" i="17"/>
  <c r="AQ188" i="17"/>
  <c r="AR188" i="17"/>
  <c r="AS188" i="17"/>
  <c r="AT188" i="17"/>
  <c r="AD189" i="17"/>
  <c r="AE189" i="17"/>
  <c r="AF189" i="17"/>
  <c r="AG189" i="17"/>
  <c r="AH189" i="17"/>
  <c r="AI189" i="17"/>
  <c r="AJ189" i="17"/>
  <c r="AK189" i="17"/>
  <c r="AL189" i="17"/>
  <c r="AM189" i="17"/>
  <c r="AN189" i="17"/>
  <c r="AO189" i="17"/>
  <c r="AP189" i="17"/>
  <c r="AQ189" i="17"/>
  <c r="AR189" i="17"/>
  <c r="AS189" i="17"/>
  <c r="AT189" i="17"/>
  <c r="AD190" i="17"/>
  <c r="AE190" i="17"/>
  <c r="AF190" i="17"/>
  <c r="AG190" i="17"/>
  <c r="AH190" i="17"/>
  <c r="AI190" i="17"/>
  <c r="AJ190" i="17"/>
  <c r="AK190" i="17"/>
  <c r="AL190" i="17"/>
  <c r="AM190" i="17"/>
  <c r="AN190" i="17"/>
  <c r="AO190" i="17"/>
  <c r="AP190" i="17"/>
  <c r="AQ190" i="17"/>
  <c r="AR190" i="17"/>
  <c r="AS190" i="17"/>
  <c r="AT190" i="17"/>
  <c r="AD191" i="17"/>
  <c r="AE191" i="17"/>
  <c r="AF191" i="17"/>
  <c r="AG191" i="17"/>
  <c r="AH191" i="17"/>
  <c r="AI191" i="17"/>
  <c r="AJ191" i="17"/>
  <c r="AK191" i="17"/>
  <c r="AL191" i="17"/>
  <c r="AM191" i="17"/>
  <c r="AN191" i="17"/>
  <c r="AO191" i="17"/>
  <c r="AP191" i="17"/>
  <c r="AQ191" i="17"/>
  <c r="AR191" i="17"/>
  <c r="AS191" i="17"/>
  <c r="AT191" i="17"/>
  <c r="AD192" i="17"/>
  <c r="AE192" i="17"/>
  <c r="AF192" i="17"/>
  <c r="AG192" i="17"/>
  <c r="AH192" i="17"/>
  <c r="AI192" i="17"/>
  <c r="AJ192" i="17"/>
  <c r="AK192" i="17"/>
  <c r="AL192" i="17"/>
  <c r="AM192" i="17"/>
  <c r="AN192" i="17"/>
  <c r="AO192" i="17"/>
  <c r="AP192" i="17"/>
  <c r="AQ192" i="17"/>
  <c r="AR192" i="17"/>
  <c r="AS192" i="17"/>
  <c r="AT192" i="17"/>
  <c r="AD193" i="17"/>
  <c r="AE193" i="17"/>
  <c r="AF193" i="17"/>
  <c r="AG193" i="17"/>
  <c r="AH193" i="17"/>
  <c r="AI193" i="17"/>
  <c r="AJ193" i="17"/>
  <c r="AK193" i="17"/>
  <c r="AL193" i="17"/>
  <c r="AM193" i="17"/>
  <c r="AN193" i="17"/>
  <c r="AO193" i="17"/>
  <c r="AP193" i="17"/>
  <c r="AQ193" i="17"/>
  <c r="AR193" i="17"/>
  <c r="AS193" i="17"/>
  <c r="AT193" i="17"/>
  <c r="AD194" i="17"/>
  <c r="AE194" i="17"/>
  <c r="AF194" i="17"/>
  <c r="AG194" i="17"/>
  <c r="AH194" i="17"/>
  <c r="AI194" i="17"/>
  <c r="AJ194" i="17"/>
  <c r="AK194" i="17"/>
  <c r="AL194" i="17"/>
  <c r="AM194" i="17"/>
  <c r="AN194" i="17"/>
  <c r="AO194" i="17"/>
  <c r="AP194" i="17"/>
  <c r="AQ194" i="17"/>
  <c r="AR194" i="17"/>
  <c r="AS194" i="17"/>
  <c r="AT194" i="17"/>
  <c r="AD195" i="17"/>
  <c r="AE195" i="17"/>
  <c r="AF195" i="17"/>
  <c r="AG195" i="17"/>
  <c r="AH195" i="17"/>
  <c r="AI195" i="17"/>
  <c r="AJ195" i="17"/>
  <c r="AK195" i="17"/>
  <c r="AL195" i="17"/>
  <c r="AM195" i="17"/>
  <c r="AN195" i="17"/>
  <c r="AO195" i="17"/>
  <c r="AP195" i="17"/>
  <c r="AQ195" i="17"/>
  <c r="AR195" i="17"/>
  <c r="AS195" i="17"/>
  <c r="AT195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AQ196" i="17"/>
  <c r="AR196" i="17"/>
  <c r="AS196" i="17"/>
  <c r="AT196" i="17"/>
  <c r="AD197" i="17"/>
  <c r="AE197" i="17"/>
  <c r="AF197" i="17"/>
  <c r="AG197" i="17"/>
  <c r="AH197" i="17"/>
  <c r="AI197" i="17"/>
  <c r="AJ197" i="17"/>
  <c r="AK197" i="17"/>
  <c r="AL197" i="17"/>
  <c r="AM197" i="17"/>
  <c r="AN197" i="17"/>
  <c r="AO197" i="17"/>
  <c r="AP197" i="17"/>
  <c r="AQ197" i="17"/>
  <c r="AR197" i="17"/>
  <c r="AS197" i="17"/>
  <c r="AT197" i="17"/>
  <c r="AD198" i="17"/>
  <c r="AE198" i="17"/>
  <c r="AF198" i="17"/>
  <c r="AG198" i="17"/>
  <c r="AH198" i="17"/>
  <c r="AI198" i="17"/>
  <c r="AJ198" i="17"/>
  <c r="AK198" i="17"/>
  <c r="AL198" i="17"/>
  <c r="AM198" i="17"/>
  <c r="AN198" i="17"/>
  <c r="AO198" i="17"/>
  <c r="AP198" i="17"/>
  <c r="AQ198" i="17"/>
  <c r="AR198" i="17"/>
  <c r="AS198" i="17"/>
  <c r="AT198" i="17"/>
  <c r="AD199" i="17"/>
  <c r="AE199" i="17"/>
  <c r="AF199" i="17"/>
  <c r="AG199" i="17"/>
  <c r="AH199" i="17"/>
  <c r="AI199" i="17"/>
  <c r="AJ199" i="17"/>
  <c r="AK199" i="17"/>
  <c r="AL199" i="17"/>
  <c r="AM199" i="17"/>
  <c r="AN199" i="17"/>
  <c r="AO199" i="17"/>
  <c r="AP199" i="17"/>
  <c r="AQ199" i="17"/>
  <c r="AR199" i="17"/>
  <c r="AS199" i="17"/>
  <c r="AT199" i="17"/>
  <c r="AD200" i="17"/>
  <c r="AE200" i="17"/>
  <c r="AF200" i="17"/>
  <c r="AG200" i="17"/>
  <c r="AH200" i="17"/>
  <c r="AI200" i="17"/>
  <c r="AJ200" i="17"/>
  <c r="AK200" i="17"/>
  <c r="AL200" i="17"/>
  <c r="AM200" i="17"/>
  <c r="AN200" i="17"/>
  <c r="AO200" i="17"/>
  <c r="AP200" i="17"/>
  <c r="AQ200" i="17"/>
  <c r="AR200" i="17"/>
  <c r="AS200" i="17"/>
  <c r="AT200" i="17"/>
  <c r="AD201" i="17"/>
  <c r="AE201" i="17"/>
  <c r="AF201" i="17"/>
  <c r="AG201" i="17"/>
  <c r="AH201" i="17"/>
  <c r="AI201" i="17"/>
  <c r="AJ201" i="17"/>
  <c r="AK201" i="17"/>
  <c r="AL201" i="17"/>
  <c r="AM201" i="17"/>
  <c r="AN201" i="17"/>
  <c r="AO201" i="17"/>
  <c r="AP201" i="17"/>
  <c r="AQ201" i="17"/>
  <c r="AR201" i="17"/>
  <c r="AS201" i="17"/>
  <c r="AT201" i="17"/>
  <c r="AD202" i="17"/>
  <c r="AE202" i="17"/>
  <c r="AF202" i="17"/>
  <c r="AG202" i="17"/>
  <c r="AH202" i="17"/>
  <c r="AI202" i="17"/>
  <c r="AJ202" i="17"/>
  <c r="AK202" i="17"/>
  <c r="AL202" i="17"/>
  <c r="AM202" i="17"/>
  <c r="AN202" i="17"/>
  <c r="AO202" i="17"/>
  <c r="AP202" i="17"/>
  <c r="AQ202" i="17"/>
  <c r="AR202" i="17"/>
  <c r="AS202" i="17"/>
  <c r="AT202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D4" i="17"/>
  <c r="W5" i="17"/>
  <c r="X5" i="17"/>
  <c r="Y5" i="17"/>
  <c r="Z5" i="17"/>
  <c r="AA5" i="17"/>
  <c r="AB5" i="17"/>
  <c r="W6" i="17"/>
  <c r="X6" i="17"/>
  <c r="Y6" i="17"/>
  <c r="Z6" i="17"/>
  <c r="AA6" i="17"/>
  <c r="AB6" i="17"/>
  <c r="W7" i="17"/>
  <c r="X7" i="17"/>
  <c r="Y7" i="17"/>
  <c r="Z7" i="17"/>
  <c r="AA7" i="17"/>
  <c r="AB7" i="17"/>
  <c r="W8" i="17"/>
  <c r="X8" i="17"/>
  <c r="Y8" i="17"/>
  <c r="Z8" i="17"/>
  <c r="AA8" i="17"/>
  <c r="AB8" i="17"/>
  <c r="W9" i="17"/>
  <c r="X9" i="17"/>
  <c r="Y9" i="17"/>
  <c r="Z9" i="17"/>
  <c r="AA9" i="17"/>
  <c r="AB9" i="17"/>
  <c r="W10" i="17"/>
  <c r="X10" i="17"/>
  <c r="Y10" i="17"/>
  <c r="Z10" i="17"/>
  <c r="AA10" i="17"/>
  <c r="AB10" i="17"/>
  <c r="W11" i="17"/>
  <c r="X11" i="17"/>
  <c r="Y11" i="17"/>
  <c r="Z11" i="17"/>
  <c r="AA11" i="17"/>
  <c r="AB11" i="17"/>
  <c r="W12" i="17"/>
  <c r="X12" i="17"/>
  <c r="Y12" i="17"/>
  <c r="Z12" i="17"/>
  <c r="AA12" i="17"/>
  <c r="AB12" i="17"/>
  <c r="W13" i="17"/>
  <c r="X13" i="17"/>
  <c r="Y13" i="17"/>
  <c r="Z13" i="17"/>
  <c r="AA13" i="17"/>
  <c r="AB13" i="17"/>
  <c r="W14" i="17"/>
  <c r="X14" i="17"/>
  <c r="Y14" i="17"/>
  <c r="Z14" i="17"/>
  <c r="AA14" i="17"/>
  <c r="AB14" i="17"/>
  <c r="W15" i="17"/>
  <c r="X15" i="17"/>
  <c r="Y15" i="17"/>
  <c r="Z15" i="17"/>
  <c r="AA15" i="17"/>
  <c r="AB15" i="17"/>
  <c r="W16" i="17"/>
  <c r="X16" i="17"/>
  <c r="Y16" i="17"/>
  <c r="Z16" i="17"/>
  <c r="AA16" i="17"/>
  <c r="AB16" i="17"/>
  <c r="W17" i="17"/>
  <c r="X17" i="17"/>
  <c r="Y17" i="17"/>
  <c r="Z17" i="17"/>
  <c r="AA17" i="17"/>
  <c r="AB17" i="17"/>
  <c r="W18" i="17"/>
  <c r="X18" i="17"/>
  <c r="Y18" i="17"/>
  <c r="Z18" i="17"/>
  <c r="AA18" i="17"/>
  <c r="AB18" i="17"/>
  <c r="W19" i="17"/>
  <c r="X19" i="17"/>
  <c r="Y19" i="17"/>
  <c r="Z19" i="17"/>
  <c r="AA19" i="17"/>
  <c r="AB19" i="17"/>
  <c r="W20" i="17"/>
  <c r="X20" i="17"/>
  <c r="Y20" i="17"/>
  <c r="Z20" i="17"/>
  <c r="AA20" i="17"/>
  <c r="AB20" i="17"/>
  <c r="W21" i="17"/>
  <c r="X21" i="17"/>
  <c r="Y21" i="17"/>
  <c r="Z21" i="17"/>
  <c r="AA21" i="17"/>
  <c r="AB21" i="17"/>
  <c r="W22" i="17"/>
  <c r="X22" i="17"/>
  <c r="Y22" i="17"/>
  <c r="Z22" i="17"/>
  <c r="AA22" i="17"/>
  <c r="AB22" i="17"/>
  <c r="W23" i="17"/>
  <c r="X23" i="17"/>
  <c r="Y23" i="17"/>
  <c r="Z23" i="17"/>
  <c r="AA23" i="17"/>
  <c r="AB23" i="17"/>
  <c r="W24" i="17"/>
  <c r="X24" i="17"/>
  <c r="Y24" i="17"/>
  <c r="Z24" i="17"/>
  <c r="AA24" i="17"/>
  <c r="AB24" i="17"/>
  <c r="W25" i="17"/>
  <c r="X25" i="17"/>
  <c r="Y25" i="17"/>
  <c r="Z25" i="17"/>
  <c r="AA25" i="17"/>
  <c r="AB25" i="17"/>
  <c r="W26" i="17"/>
  <c r="X26" i="17"/>
  <c r="Y26" i="17"/>
  <c r="Z26" i="17"/>
  <c r="AA26" i="17"/>
  <c r="AB26" i="17"/>
  <c r="W27" i="17"/>
  <c r="X27" i="17"/>
  <c r="Y27" i="17"/>
  <c r="Z27" i="17"/>
  <c r="AA27" i="17"/>
  <c r="AB27" i="17"/>
  <c r="W28" i="17"/>
  <c r="X28" i="17"/>
  <c r="Y28" i="17"/>
  <c r="Z28" i="17"/>
  <c r="AA28" i="17"/>
  <c r="AB28" i="17"/>
  <c r="W29" i="17"/>
  <c r="X29" i="17"/>
  <c r="Y29" i="17"/>
  <c r="Z29" i="17"/>
  <c r="AA29" i="17"/>
  <c r="AB29" i="17"/>
  <c r="W30" i="17"/>
  <c r="Y30" i="17"/>
  <c r="AA30" i="17"/>
  <c r="AB30" i="17"/>
  <c r="W31" i="17"/>
  <c r="X31" i="17"/>
  <c r="Y31" i="17"/>
  <c r="Z31" i="17"/>
  <c r="AA31" i="17"/>
  <c r="AB31" i="17"/>
  <c r="W32" i="17"/>
  <c r="X32" i="17"/>
  <c r="Y32" i="17"/>
  <c r="Z32" i="17"/>
  <c r="AA32" i="17"/>
  <c r="AB32" i="17"/>
  <c r="W33" i="17"/>
  <c r="X33" i="17"/>
  <c r="Y33" i="17"/>
  <c r="Z33" i="17"/>
  <c r="AA33" i="17"/>
  <c r="AB33" i="17"/>
  <c r="W34" i="17"/>
  <c r="X34" i="17"/>
  <c r="Y34" i="17"/>
  <c r="Z34" i="17"/>
  <c r="AA34" i="17"/>
  <c r="AB34" i="17"/>
  <c r="W35" i="17"/>
  <c r="X35" i="17"/>
  <c r="Y35" i="17"/>
  <c r="Z35" i="17"/>
  <c r="AA35" i="17"/>
  <c r="AB35" i="17"/>
  <c r="W36" i="17"/>
  <c r="X36" i="17"/>
  <c r="Y36" i="17"/>
  <c r="Z36" i="17"/>
  <c r="AA36" i="17"/>
  <c r="AB36" i="17"/>
  <c r="W37" i="17"/>
  <c r="X37" i="17"/>
  <c r="Y37" i="17"/>
  <c r="Z37" i="17"/>
  <c r="AA37" i="17"/>
  <c r="AB37" i="17"/>
  <c r="W38" i="17"/>
  <c r="Y38" i="17"/>
  <c r="AA38" i="17"/>
  <c r="AB38" i="17"/>
  <c r="W39" i="17"/>
  <c r="X39" i="17"/>
  <c r="Y39" i="17"/>
  <c r="Z39" i="17"/>
  <c r="AA39" i="17"/>
  <c r="AB39" i="17"/>
  <c r="W40" i="17"/>
  <c r="X40" i="17"/>
  <c r="Y40" i="17"/>
  <c r="Z40" i="17"/>
  <c r="AA40" i="17"/>
  <c r="AB40" i="17"/>
  <c r="W41" i="17"/>
  <c r="X41" i="17"/>
  <c r="Y41" i="17"/>
  <c r="Z41" i="17"/>
  <c r="AA41" i="17"/>
  <c r="AB41" i="17"/>
  <c r="W42" i="17"/>
  <c r="X42" i="17"/>
  <c r="Y42" i="17"/>
  <c r="Z42" i="17"/>
  <c r="AA42" i="17"/>
  <c r="AB42" i="17"/>
  <c r="W43" i="17"/>
  <c r="X43" i="17"/>
  <c r="Y43" i="17"/>
  <c r="Z43" i="17"/>
  <c r="AA43" i="17"/>
  <c r="AB43" i="17"/>
  <c r="W44" i="17"/>
  <c r="X44" i="17"/>
  <c r="Y44" i="17"/>
  <c r="Z44" i="17"/>
  <c r="AA44" i="17"/>
  <c r="AB44" i="17"/>
  <c r="W45" i="17"/>
  <c r="X45" i="17"/>
  <c r="Z45" i="17"/>
  <c r="AA45" i="17"/>
  <c r="AB45" i="17"/>
  <c r="W46" i="17"/>
  <c r="X46" i="17"/>
  <c r="Z46" i="17"/>
  <c r="AA46" i="17"/>
  <c r="AB46" i="17"/>
  <c r="X4" i="17"/>
  <c r="Y4" i="17"/>
  <c r="Z4" i="17"/>
  <c r="AA4" i="17"/>
  <c r="AB4" i="17"/>
  <c r="W4" i="17"/>
  <c r="G11" i="14" l="1"/>
  <c r="G12" i="14"/>
  <c r="G13" i="14"/>
  <c r="E13" i="14"/>
  <c r="E10" i="14"/>
  <c r="D13" i="14"/>
  <c r="I13" i="14" s="1"/>
  <c r="C13" i="14"/>
  <c r="F9" i="3"/>
  <c r="F8" i="3"/>
  <c r="D12" i="14" s="1"/>
  <c r="F7" i="3"/>
  <c r="D11" i="14" s="1"/>
  <c r="F6" i="3"/>
  <c r="D10" i="14" s="1"/>
  <c r="D9" i="3"/>
  <c r="D8" i="3"/>
  <c r="C12" i="14" s="1"/>
  <c r="D7" i="3"/>
  <c r="C11" i="14" s="1"/>
  <c r="D6" i="3"/>
  <c r="C10" i="14" s="1"/>
  <c r="C9" i="3"/>
  <c r="B13" i="14" s="1"/>
  <c r="C8" i="3"/>
  <c r="B12" i="14" s="1"/>
  <c r="C7" i="3"/>
  <c r="B11" i="14" s="1"/>
  <c r="Y3" i="30"/>
  <c r="Y2" i="30"/>
  <c r="Y1" i="30"/>
  <c r="C13" i="3"/>
  <c r="C12" i="3"/>
  <c r="C11" i="3"/>
  <c r="C25" i="3"/>
  <c r="C24" i="3"/>
  <c r="C23" i="3"/>
  <c r="C22" i="3"/>
  <c r="C21" i="3"/>
  <c r="C20" i="3"/>
  <c r="C19" i="3"/>
  <c r="C18" i="3"/>
  <c r="C17" i="3"/>
  <c r="C16" i="3"/>
  <c r="C15" i="3"/>
  <c r="C14" i="3"/>
  <c r="F11" i="3"/>
  <c r="F10" i="3"/>
  <c r="C10" i="3"/>
  <c r="G9" i="3"/>
  <c r="G8" i="3"/>
  <c r="E12" i="14" s="1"/>
  <c r="G7" i="3"/>
  <c r="E11" i="14" s="1"/>
  <c r="C6" i="3"/>
  <c r="B10" i="14" s="1"/>
  <c r="H13" i="14" l="1"/>
  <c r="DN5" i="7"/>
  <c r="DR5" i="7" s="1"/>
  <c r="DN6" i="7"/>
  <c r="DR6" i="7" s="1"/>
  <c r="DN7" i="7"/>
  <c r="DR7" i="7" s="1"/>
  <c r="DN8" i="7"/>
  <c r="DR8" i="7" s="1"/>
  <c r="DN9" i="7"/>
  <c r="DR9" i="7" s="1"/>
  <c r="DN10" i="7"/>
  <c r="DR10" i="7" s="1"/>
  <c r="DN11" i="7"/>
  <c r="DR11" i="7" s="1"/>
  <c r="DN12" i="7"/>
  <c r="DR12" i="7" s="1"/>
  <c r="DN13" i="7"/>
  <c r="DR13" i="7" s="1"/>
  <c r="DN14" i="7"/>
  <c r="DR14" i="7" s="1"/>
  <c r="DN15" i="7"/>
  <c r="DR15" i="7" s="1"/>
  <c r="DN16" i="7"/>
  <c r="DR16" i="7" s="1"/>
  <c r="DN17" i="7"/>
  <c r="DR17" i="7" s="1"/>
  <c r="DN18" i="7"/>
  <c r="DR18" i="7" s="1"/>
  <c r="DN19" i="7"/>
  <c r="DR19" i="7" s="1"/>
  <c r="DN20" i="7"/>
  <c r="DR20" i="7" s="1"/>
  <c r="DN21" i="7"/>
  <c r="DR21" i="7" s="1"/>
  <c r="DN22" i="7"/>
  <c r="DR22" i="7" s="1"/>
  <c r="DN4" i="7"/>
  <c r="DR4" i="7" s="1"/>
  <c r="DM5" i="7"/>
  <c r="DQ5" i="7" s="1"/>
  <c r="DM6" i="7"/>
  <c r="DQ6" i="7" s="1"/>
  <c r="DM7" i="7"/>
  <c r="DQ7" i="7" s="1"/>
  <c r="DM8" i="7"/>
  <c r="DQ8" i="7" s="1"/>
  <c r="DM9" i="7"/>
  <c r="DQ9" i="7" s="1"/>
  <c r="DM10" i="7"/>
  <c r="DQ10" i="7" s="1"/>
  <c r="DM11" i="7"/>
  <c r="DQ11" i="7" s="1"/>
  <c r="DM12" i="7"/>
  <c r="DQ12" i="7" s="1"/>
  <c r="DM13" i="7"/>
  <c r="DQ13" i="7" s="1"/>
  <c r="DM14" i="7"/>
  <c r="DQ14" i="7" s="1"/>
  <c r="DM15" i="7"/>
  <c r="DQ15" i="7" s="1"/>
  <c r="DM16" i="7"/>
  <c r="DQ16" i="7" s="1"/>
  <c r="DM17" i="7"/>
  <c r="DQ17" i="7" s="1"/>
  <c r="DM18" i="7"/>
  <c r="DQ18" i="7" s="1"/>
  <c r="DM19" i="7"/>
  <c r="DQ19" i="7" s="1"/>
  <c r="DM20" i="7"/>
  <c r="DQ20" i="7" s="1"/>
  <c r="DM21" i="7"/>
  <c r="DQ21" i="7" s="1"/>
  <c r="DM22" i="7"/>
  <c r="DQ22" i="7" s="1"/>
  <c r="DM4" i="7"/>
  <c r="DQ4" i="7" s="1"/>
  <c r="DL5" i="7"/>
  <c r="DP5" i="7" s="1"/>
  <c r="DL6" i="7"/>
  <c r="DP6" i="7" s="1"/>
  <c r="DL7" i="7"/>
  <c r="DP7" i="7" s="1"/>
  <c r="DL8" i="7"/>
  <c r="DP8" i="7" s="1"/>
  <c r="DL9" i="7"/>
  <c r="DP9" i="7" s="1"/>
  <c r="DL10" i="7"/>
  <c r="DP10" i="7" s="1"/>
  <c r="DL11" i="7"/>
  <c r="DP11" i="7" s="1"/>
  <c r="DL12" i="7"/>
  <c r="DP12" i="7" s="1"/>
  <c r="DL13" i="7"/>
  <c r="DP13" i="7" s="1"/>
  <c r="DL14" i="7"/>
  <c r="DP14" i="7" s="1"/>
  <c r="DL15" i="7"/>
  <c r="DP15" i="7" s="1"/>
  <c r="DL16" i="7"/>
  <c r="DP16" i="7" s="1"/>
  <c r="DL17" i="7"/>
  <c r="DP17" i="7" s="1"/>
  <c r="DL18" i="7"/>
  <c r="DP18" i="7" s="1"/>
  <c r="DL19" i="7"/>
  <c r="DP19" i="7" s="1"/>
  <c r="DL20" i="7"/>
  <c r="DP20" i="7" s="1"/>
  <c r="DL21" i="7"/>
  <c r="DP21" i="7" s="1"/>
  <c r="DL22" i="7"/>
  <c r="DP22" i="7" s="1"/>
  <c r="DL4" i="7"/>
  <c r="DP4" i="7" s="1"/>
  <c r="DK5" i="7"/>
  <c r="DO5" i="7" s="1"/>
  <c r="DK6" i="7"/>
  <c r="DO6" i="7" s="1"/>
  <c r="DK7" i="7"/>
  <c r="DO7" i="7" s="1"/>
  <c r="DK8" i="7"/>
  <c r="DO8" i="7" s="1"/>
  <c r="DK9" i="7"/>
  <c r="DO9" i="7" s="1"/>
  <c r="DK10" i="7"/>
  <c r="DO10" i="7" s="1"/>
  <c r="DK11" i="7"/>
  <c r="DO11" i="7" s="1"/>
  <c r="DK12" i="7"/>
  <c r="DO12" i="7" s="1"/>
  <c r="DK13" i="7"/>
  <c r="DO13" i="7" s="1"/>
  <c r="DK14" i="7"/>
  <c r="DO14" i="7" s="1"/>
  <c r="DK15" i="7"/>
  <c r="DO15" i="7" s="1"/>
  <c r="DK16" i="7"/>
  <c r="DO16" i="7" s="1"/>
  <c r="DK17" i="7"/>
  <c r="DO17" i="7" s="1"/>
  <c r="DK18" i="7"/>
  <c r="DO18" i="7" s="1"/>
  <c r="DK19" i="7"/>
  <c r="DO19" i="7" s="1"/>
  <c r="DK20" i="7"/>
  <c r="DO20" i="7" s="1"/>
  <c r="DK21" i="7"/>
  <c r="DO21" i="7" s="1"/>
  <c r="DK22" i="7"/>
  <c r="DO22" i="7" s="1"/>
  <c r="DK4" i="7"/>
  <c r="DO4" i="7" s="1"/>
  <c r="DJ5" i="7"/>
  <c r="DJ6" i="7"/>
  <c r="DJ7" i="7"/>
  <c r="DJ8" i="7"/>
  <c r="DJ9" i="7"/>
  <c r="DJ10" i="7"/>
  <c r="DJ11" i="7"/>
  <c r="DJ12" i="7"/>
  <c r="DJ13" i="7"/>
  <c r="DJ14" i="7"/>
  <c r="DJ15" i="7"/>
  <c r="DJ16" i="7"/>
  <c r="DJ17" i="7"/>
  <c r="DJ18" i="7"/>
  <c r="DJ19" i="7"/>
  <c r="DJ20" i="7"/>
  <c r="DJ21" i="7"/>
  <c r="DJ22" i="7"/>
  <c r="DJ4" i="7"/>
  <c r="DI5" i="7"/>
  <c r="DI6" i="7"/>
  <c r="DI7" i="7"/>
  <c r="DI8" i="7"/>
  <c r="DI9" i="7"/>
  <c r="DI10" i="7"/>
  <c r="DI11" i="7"/>
  <c r="DI12" i="7"/>
  <c r="DI13" i="7"/>
  <c r="DI14" i="7"/>
  <c r="DI15" i="7"/>
  <c r="DI16" i="7"/>
  <c r="DI17" i="7"/>
  <c r="DI18" i="7"/>
  <c r="DI19" i="7"/>
  <c r="DI20" i="7"/>
  <c r="DI21" i="7"/>
  <c r="DI22" i="7"/>
  <c r="DI4" i="7"/>
  <c r="D46" i="26"/>
  <c r="D45" i="26"/>
  <c r="E38" i="26"/>
  <c r="C38" i="26"/>
  <c r="E30" i="26"/>
  <c r="C30" i="26"/>
  <c r="H54" i="1"/>
  <c r="AQ4" i="29"/>
  <c r="AQ3" i="29"/>
  <c r="AQ2" i="29"/>
  <c r="AP2" i="29"/>
  <c r="AQ1" i="29"/>
  <c r="AP1" i="29"/>
  <c r="AQ5" i="29"/>
  <c r="O4" i="28"/>
  <c r="O3" i="28"/>
  <c r="O2" i="28"/>
  <c r="O1" i="28"/>
  <c r="O13" i="28"/>
  <c r="O12" i="28"/>
  <c r="O11" i="28"/>
  <c r="O10" i="28"/>
  <c r="O9" i="28"/>
  <c r="O8" i="28"/>
  <c r="O7" i="28"/>
  <c r="O6" i="28"/>
  <c r="O5" i="28"/>
  <c r="P16" i="27"/>
  <c r="AR16" i="17" s="1"/>
  <c r="H16" i="27"/>
  <c r="AJ16" i="17" s="1"/>
  <c r="U11" i="27"/>
  <c r="U10" i="27"/>
  <c r="U9" i="27"/>
  <c r="T9" i="27"/>
  <c r="U8" i="27"/>
  <c r="T8" i="27"/>
  <c r="U7" i="27"/>
  <c r="T7" i="27"/>
  <c r="U6" i="27"/>
  <c r="T6" i="27"/>
  <c r="U5" i="27"/>
  <c r="T5" i="27"/>
  <c r="U4" i="27"/>
  <c r="T4" i="27"/>
  <c r="U3" i="27"/>
  <c r="T3" i="27"/>
  <c r="U2" i="27"/>
  <c r="T2" i="27"/>
  <c r="U1" i="27"/>
  <c r="T1" i="27"/>
  <c r="H66" i="27"/>
  <c r="AJ66" i="17" s="1"/>
  <c r="I10" i="26"/>
  <c r="I9" i="26"/>
  <c r="I8" i="26"/>
  <c r="I7" i="26"/>
  <c r="I6" i="26"/>
  <c r="I5" i="26"/>
  <c r="I4" i="26"/>
  <c r="I3" i="26"/>
  <c r="I2" i="26"/>
  <c r="I1" i="26"/>
  <c r="S2" i="27"/>
  <c r="S3" i="27"/>
  <c r="S4" i="27"/>
  <c r="S5" i="27"/>
  <c r="S6" i="27"/>
  <c r="S7" i="27"/>
  <c r="S8" i="27"/>
  <c r="S9" i="27"/>
  <c r="S10" i="27"/>
  <c r="S11" i="27"/>
  <c r="S12" i="27"/>
  <c r="S1" i="27"/>
  <c r="E25" i="28"/>
  <c r="AY25" i="17" s="1"/>
  <c r="C25" i="28"/>
  <c r="AW25" i="17" s="1"/>
  <c r="H71" i="27"/>
  <c r="AJ71" i="17" s="1"/>
  <c r="P21" i="27"/>
  <c r="AR21" i="17" s="1"/>
  <c r="H21" i="27"/>
  <c r="AJ21" i="17" s="1"/>
  <c r="S4" i="1"/>
  <c r="T4" i="1"/>
  <c r="U4" i="1"/>
  <c r="V4" i="1"/>
  <c r="S5" i="1"/>
  <c r="T5" i="1"/>
  <c r="U5" i="1"/>
  <c r="V5" i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T3" i="1"/>
  <c r="U3" i="1"/>
  <c r="V3" i="1"/>
  <c r="K5" i="29" l="1"/>
  <c r="BR5" i="17" s="1"/>
  <c r="Z30" i="17"/>
  <c r="F14" i="3"/>
  <c r="Y46" i="17"/>
  <c r="U5" i="29"/>
  <c r="CB5" i="17" s="1"/>
  <c r="X38" i="17"/>
  <c r="R10" i="30"/>
  <c r="DM10" i="17" s="1"/>
  <c r="R14" i="30"/>
  <c r="DM14" i="17" s="1"/>
  <c r="R18" i="30"/>
  <c r="DM18" i="17" s="1"/>
  <c r="R22" i="30"/>
  <c r="DM22" i="17" s="1"/>
  <c r="R26" i="30"/>
  <c r="DM26" i="17" s="1"/>
  <c r="R11" i="30"/>
  <c r="DM11" i="17" s="1"/>
  <c r="R15" i="30"/>
  <c r="DM15" i="17" s="1"/>
  <c r="R19" i="30"/>
  <c r="DM19" i="17" s="1"/>
  <c r="R23" i="30"/>
  <c r="DM23" i="17" s="1"/>
  <c r="R27" i="30"/>
  <c r="DM27" i="17" s="1"/>
  <c r="R12" i="30"/>
  <c r="DM12" i="17" s="1"/>
  <c r="R16" i="30"/>
  <c r="DM16" i="17" s="1"/>
  <c r="R20" i="30"/>
  <c r="DM20" i="17" s="1"/>
  <c r="R24" i="30"/>
  <c r="DM24" i="17" s="1"/>
  <c r="R28" i="30"/>
  <c r="DM28" i="17" s="1"/>
  <c r="R17" i="30"/>
  <c r="DM17" i="17" s="1"/>
  <c r="R21" i="30"/>
  <c r="DM21" i="17" s="1"/>
  <c r="R25" i="30"/>
  <c r="DM25" i="17" s="1"/>
  <c r="R9" i="30"/>
  <c r="DM9" i="17" s="1"/>
  <c r="R13" i="30"/>
  <c r="DM13" i="17" s="1"/>
  <c r="C9" i="2"/>
  <c r="FW9" i="17" s="1"/>
  <c r="P54" i="17"/>
  <c r="AE5" i="29"/>
  <c r="CL5" i="17" s="1"/>
  <c r="Z38" i="17"/>
  <c r="A5" i="29"/>
  <c r="BH5" i="17" s="1"/>
  <c r="X30" i="17"/>
  <c r="F15" i="3"/>
  <c r="Y45" i="17"/>
  <c r="DV4" i="7"/>
  <c r="DV8" i="7" s="1"/>
  <c r="DS4" i="7"/>
  <c r="DS8" i="7" s="1"/>
  <c r="DT4" i="7"/>
  <c r="DT8" i="7" s="1"/>
  <c r="DU4" i="7"/>
  <c r="DU8" i="7" s="1"/>
  <c r="FI7" i="17" l="1"/>
  <c r="FJ8" i="17"/>
  <c r="FI8" i="17"/>
  <c r="FI10" i="17"/>
  <c r="FJ10" i="17"/>
  <c r="FI11" i="17"/>
  <c r="FJ11" i="17"/>
  <c r="FI12" i="17"/>
  <c r="FJ12" i="17"/>
  <c r="FI13" i="17"/>
  <c r="FJ13" i="17"/>
  <c r="FI14" i="17"/>
  <c r="FJ14" i="17"/>
  <c r="FK15" i="17"/>
  <c r="FH11" i="17"/>
  <c r="FH12" i="17"/>
  <c r="FH13" i="17"/>
  <c r="FH14" i="17"/>
  <c r="FH15" i="17"/>
  <c r="FH10" i="17"/>
  <c r="FB5" i="17"/>
  <c r="FB8" i="17"/>
  <c r="FC8" i="17"/>
  <c r="FB10" i="17"/>
  <c r="FB11" i="17"/>
  <c r="FB12" i="17"/>
  <c r="FB13" i="17"/>
  <c r="FB14" i="17"/>
  <c r="FB15" i="17"/>
  <c r="FD19" i="17"/>
  <c r="FB20" i="17"/>
  <c r="FC20" i="17"/>
  <c r="FD20" i="17"/>
  <c r="FE20" i="17"/>
  <c r="FF20" i="17"/>
  <c r="FG20" i="17"/>
  <c r="FH20" i="17"/>
  <c r="FI20" i="17"/>
  <c r="FJ20" i="17"/>
  <c r="FK20" i="17"/>
  <c r="FL20" i="17"/>
  <c r="FM20" i="17"/>
  <c r="FN20" i="17"/>
  <c r="FO20" i="17"/>
  <c r="FD21" i="17"/>
  <c r="FB22" i="17"/>
  <c r="FD22" i="17"/>
  <c r="FE22" i="17"/>
  <c r="FF22" i="17"/>
  <c r="FG22" i="17"/>
  <c r="FH22" i="17"/>
  <c r="FI22" i="17"/>
  <c r="FJ22" i="17"/>
  <c r="FK22" i="17"/>
  <c r="FL22" i="17"/>
  <c r="FM22" i="17"/>
  <c r="FN22" i="17"/>
  <c r="FO22" i="17"/>
  <c r="FB23" i="17"/>
  <c r="FD23" i="17"/>
  <c r="FE23" i="17"/>
  <c r="FF23" i="17"/>
  <c r="FG23" i="17"/>
  <c r="FH23" i="17"/>
  <c r="FI23" i="17"/>
  <c r="FJ23" i="17"/>
  <c r="FK23" i="17"/>
  <c r="FL23" i="17"/>
  <c r="FM23" i="17"/>
  <c r="FN23" i="17"/>
  <c r="FO23" i="17"/>
  <c r="FB24" i="17"/>
  <c r="FD24" i="17"/>
  <c r="FE24" i="17"/>
  <c r="FF24" i="17"/>
  <c r="FG24" i="17"/>
  <c r="FH24" i="17"/>
  <c r="FI24" i="17"/>
  <c r="FJ24" i="17"/>
  <c r="FK24" i="17"/>
  <c r="FL24" i="17"/>
  <c r="FM24" i="17"/>
  <c r="FN24" i="17"/>
  <c r="FO24" i="17"/>
  <c r="FB25" i="17"/>
  <c r="FD25" i="17"/>
  <c r="FE25" i="17"/>
  <c r="FF25" i="17"/>
  <c r="FG25" i="17"/>
  <c r="FH25" i="17"/>
  <c r="FI25" i="17"/>
  <c r="FJ25" i="17"/>
  <c r="FK25" i="17"/>
  <c r="FL25" i="17"/>
  <c r="FM25" i="17"/>
  <c r="FN25" i="17"/>
  <c r="FO25" i="17"/>
  <c r="FB26" i="17"/>
  <c r="FD26" i="17"/>
  <c r="FE26" i="17"/>
  <c r="FF26" i="17"/>
  <c r="FG26" i="17"/>
  <c r="FH26" i="17"/>
  <c r="FI26" i="17"/>
  <c r="FJ26" i="17"/>
  <c r="FK26" i="17"/>
  <c r="FL26" i="17"/>
  <c r="FM26" i="17"/>
  <c r="FN26" i="17"/>
  <c r="FO26" i="17"/>
  <c r="FB27" i="17"/>
  <c r="FC27" i="17"/>
  <c r="FP27" i="17"/>
  <c r="FC28" i="17"/>
  <c r="FD30" i="17"/>
  <c r="FB31" i="17"/>
  <c r="FC31" i="17"/>
  <c r="FD31" i="17"/>
  <c r="FE31" i="17"/>
  <c r="FF31" i="17"/>
  <c r="FG31" i="17"/>
  <c r="FH31" i="17"/>
  <c r="FI31" i="17"/>
  <c r="FJ31" i="17"/>
  <c r="FK31" i="17"/>
  <c r="FL31" i="17"/>
  <c r="FM31" i="17"/>
  <c r="FN31" i="17"/>
  <c r="FO31" i="17"/>
  <c r="FB33" i="17"/>
  <c r="FD33" i="17"/>
  <c r="FE33" i="17"/>
  <c r="FF33" i="17"/>
  <c r="FG33" i="17"/>
  <c r="FH33" i="17"/>
  <c r="FI33" i="17"/>
  <c r="FJ33" i="17"/>
  <c r="FK33" i="17"/>
  <c r="FL33" i="17"/>
  <c r="FM33" i="17"/>
  <c r="FN33" i="17"/>
  <c r="FO33" i="17"/>
  <c r="FB34" i="17"/>
  <c r="FD34" i="17"/>
  <c r="FE34" i="17"/>
  <c r="FF34" i="17"/>
  <c r="FG34" i="17"/>
  <c r="FH34" i="17"/>
  <c r="FI34" i="17"/>
  <c r="FJ34" i="17"/>
  <c r="FK34" i="17"/>
  <c r="FL34" i="17"/>
  <c r="FM34" i="17"/>
  <c r="FN34" i="17"/>
  <c r="FO34" i="17"/>
  <c r="FB35" i="17"/>
  <c r="FD35" i="17"/>
  <c r="FE35" i="17"/>
  <c r="FF35" i="17"/>
  <c r="FG35" i="17"/>
  <c r="FH35" i="17"/>
  <c r="FI35" i="17"/>
  <c r="FJ35" i="17"/>
  <c r="FK35" i="17"/>
  <c r="FL35" i="17"/>
  <c r="FM35" i="17"/>
  <c r="FN35" i="17"/>
  <c r="FO35" i="17"/>
  <c r="FB36" i="17"/>
  <c r="FD36" i="17"/>
  <c r="FE36" i="17"/>
  <c r="FF36" i="17"/>
  <c r="FG36" i="17"/>
  <c r="FH36" i="17"/>
  <c r="FI36" i="17"/>
  <c r="FJ36" i="17"/>
  <c r="FK36" i="17"/>
  <c r="FL36" i="17"/>
  <c r="FM36" i="17"/>
  <c r="FN36" i="17"/>
  <c r="FO36" i="17"/>
  <c r="FB37" i="17"/>
  <c r="FD37" i="17"/>
  <c r="FE37" i="17"/>
  <c r="FF37" i="17"/>
  <c r="FG37" i="17"/>
  <c r="FH37" i="17"/>
  <c r="FI37" i="17"/>
  <c r="FJ37" i="17"/>
  <c r="FK37" i="17"/>
  <c r="FL37" i="17"/>
  <c r="FM37" i="17"/>
  <c r="FN37" i="17"/>
  <c r="FO37" i="17"/>
  <c r="FB38" i="17"/>
  <c r="FP38" i="17"/>
  <c r="FC39" i="17"/>
  <c r="FD41" i="17"/>
  <c r="FE41" i="17"/>
  <c r="FF41" i="17"/>
  <c r="FG41" i="17"/>
  <c r="FH41" i="17"/>
  <c r="FI41" i="17"/>
  <c r="FJ41" i="17"/>
  <c r="FK41" i="17"/>
  <c r="FL41" i="17"/>
  <c r="FM41" i="17"/>
  <c r="FN41" i="17"/>
  <c r="FO41" i="17"/>
  <c r="FB42" i="17"/>
  <c r="FC42" i="17"/>
  <c r="FD42" i="17"/>
  <c r="FE42" i="17"/>
  <c r="FF42" i="17"/>
  <c r="FG42" i="17"/>
  <c r="FH42" i="17"/>
  <c r="FI42" i="17"/>
  <c r="FJ42" i="17"/>
  <c r="FK42" i="17"/>
  <c r="FL42" i="17"/>
  <c r="FM42" i="17"/>
  <c r="FN42" i="17"/>
  <c r="FO42" i="17"/>
  <c r="FB43" i="17"/>
  <c r="FC43" i="17"/>
  <c r="FB44" i="17"/>
  <c r="FD44" i="17"/>
  <c r="FE44" i="17"/>
  <c r="FF44" i="17"/>
  <c r="FG44" i="17"/>
  <c r="FH44" i="17"/>
  <c r="FI44" i="17"/>
  <c r="FJ44" i="17"/>
  <c r="FK44" i="17"/>
  <c r="FL44" i="17"/>
  <c r="FM44" i="17"/>
  <c r="FN44" i="17"/>
  <c r="FO44" i="17"/>
  <c r="FB45" i="17"/>
  <c r="FD45" i="17"/>
  <c r="FE45" i="17"/>
  <c r="FF45" i="17"/>
  <c r="FG45" i="17"/>
  <c r="FH45" i="17"/>
  <c r="FI45" i="17"/>
  <c r="FJ45" i="17"/>
  <c r="FK45" i="17"/>
  <c r="FL45" i="17"/>
  <c r="FM45" i="17"/>
  <c r="FN45" i="17"/>
  <c r="FO45" i="17"/>
  <c r="FB46" i="17"/>
  <c r="FD46" i="17"/>
  <c r="FE46" i="17"/>
  <c r="FF46" i="17"/>
  <c r="FG46" i="17"/>
  <c r="FH46" i="17"/>
  <c r="FI46" i="17"/>
  <c r="FJ46" i="17"/>
  <c r="FK46" i="17"/>
  <c r="FL46" i="17"/>
  <c r="FM46" i="17"/>
  <c r="FN46" i="17"/>
  <c r="FO46" i="17"/>
  <c r="FB47" i="17"/>
  <c r="FD47" i="17"/>
  <c r="FE47" i="17"/>
  <c r="FF47" i="17"/>
  <c r="FG47" i="17"/>
  <c r="FH47" i="17"/>
  <c r="FI47" i="17"/>
  <c r="FJ47" i="17"/>
  <c r="FK47" i="17"/>
  <c r="FL47" i="17"/>
  <c r="FM47" i="17"/>
  <c r="FN47" i="17"/>
  <c r="FO47" i="17"/>
  <c r="FB48" i="17"/>
  <c r="FD48" i="17"/>
  <c r="FE48" i="17"/>
  <c r="FF48" i="17"/>
  <c r="FG48" i="17"/>
  <c r="FH48" i="17"/>
  <c r="FI48" i="17"/>
  <c r="FJ48" i="17"/>
  <c r="FK48" i="17"/>
  <c r="FL48" i="17"/>
  <c r="FM48" i="17"/>
  <c r="FN48" i="17"/>
  <c r="FO48" i="17"/>
  <c r="FB49" i="17"/>
  <c r="FP49" i="17"/>
  <c r="FB50" i="17"/>
  <c r="FC50" i="17"/>
  <c r="FB4" i="17"/>
  <c r="EN6" i="17"/>
  <c r="EN7" i="17"/>
  <c r="EO7" i="17"/>
  <c r="EP7" i="17"/>
  <c r="EQ7" i="17"/>
  <c r="ER7" i="17"/>
  <c r="ES7" i="17"/>
  <c r="ET7" i="17"/>
  <c r="EU7" i="17"/>
  <c r="EV7" i="17"/>
  <c r="EW7" i="17"/>
  <c r="EX7" i="17"/>
  <c r="EY7" i="17"/>
  <c r="EM10" i="17"/>
  <c r="EN10" i="17"/>
  <c r="EO10" i="17"/>
  <c r="EP10" i="17"/>
  <c r="EQ10" i="17"/>
  <c r="ER10" i="17"/>
  <c r="ES10" i="17"/>
  <c r="ET10" i="17"/>
  <c r="EU10" i="17"/>
  <c r="EV10" i="17"/>
  <c r="EW10" i="17"/>
  <c r="EX10" i="17"/>
  <c r="EY10" i="17"/>
  <c r="EM11" i="17"/>
  <c r="EN11" i="17"/>
  <c r="EO11" i="17"/>
  <c r="EP11" i="17"/>
  <c r="EQ11" i="17"/>
  <c r="ER11" i="17"/>
  <c r="ES11" i="17"/>
  <c r="ET11" i="17"/>
  <c r="EU11" i="17"/>
  <c r="EV11" i="17"/>
  <c r="EW11" i="17"/>
  <c r="EX11" i="17"/>
  <c r="EY11" i="17"/>
  <c r="EM12" i="17"/>
  <c r="EN12" i="17"/>
  <c r="EO12" i="17"/>
  <c r="EP12" i="17"/>
  <c r="EQ12" i="17"/>
  <c r="ER12" i="17"/>
  <c r="ES12" i="17"/>
  <c r="ET12" i="17"/>
  <c r="EU12" i="17"/>
  <c r="EV12" i="17"/>
  <c r="EW12" i="17"/>
  <c r="EX12" i="17"/>
  <c r="EY12" i="17"/>
  <c r="EM13" i="17"/>
  <c r="EN13" i="17"/>
  <c r="EO13" i="17"/>
  <c r="EP13" i="17"/>
  <c r="EQ13" i="17"/>
  <c r="ER13" i="17"/>
  <c r="ES13" i="17"/>
  <c r="ET13" i="17"/>
  <c r="EU13" i="17"/>
  <c r="EV13" i="17"/>
  <c r="EW13" i="17"/>
  <c r="EX13" i="17"/>
  <c r="EY13" i="17"/>
  <c r="EM14" i="17"/>
  <c r="EN14" i="17"/>
  <c r="EO14" i="17"/>
  <c r="EP14" i="17"/>
  <c r="EQ14" i="17"/>
  <c r="ER14" i="17"/>
  <c r="ES14" i="17"/>
  <c r="ET14" i="17"/>
  <c r="EU14" i="17"/>
  <c r="EV14" i="17"/>
  <c r="EW14" i="17"/>
  <c r="EX14" i="17"/>
  <c r="EY14" i="17"/>
  <c r="EM15" i="17"/>
  <c r="EN15" i="17"/>
  <c r="EO15" i="17"/>
  <c r="EP15" i="17"/>
  <c r="EQ15" i="17"/>
  <c r="ER15" i="17"/>
  <c r="ES15" i="17"/>
  <c r="ET15" i="17"/>
  <c r="EU15" i="17"/>
  <c r="EV15" i="17"/>
  <c r="EW15" i="17"/>
  <c r="EX15" i="17"/>
  <c r="EY15" i="17"/>
  <c r="EM16" i="17"/>
  <c r="EN18" i="17"/>
  <c r="EN19" i="17"/>
  <c r="EO19" i="17"/>
  <c r="EP19" i="17"/>
  <c r="EQ19" i="17"/>
  <c r="ER19" i="17"/>
  <c r="ES19" i="17"/>
  <c r="ET19" i="17"/>
  <c r="EU19" i="17"/>
  <c r="EV19" i="17"/>
  <c r="EW19" i="17"/>
  <c r="EX19" i="17"/>
  <c r="EY19" i="17"/>
  <c r="EM22" i="17"/>
  <c r="EN22" i="17"/>
  <c r="EO22" i="17"/>
  <c r="EP22" i="17"/>
  <c r="EQ22" i="17"/>
  <c r="ER22" i="17"/>
  <c r="ES22" i="17"/>
  <c r="ET22" i="17"/>
  <c r="EU22" i="17"/>
  <c r="EV22" i="17"/>
  <c r="EW22" i="17"/>
  <c r="EX22" i="17"/>
  <c r="EY22" i="17"/>
  <c r="EM23" i="17"/>
  <c r="EN23" i="17"/>
  <c r="EO23" i="17"/>
  <c r="EP23" i="17"/>
  <c r="EQ23" i="17"/>
  <c r="ER23" i="17"/>
  <c r="ES23" i="17"/>
  <c r="ET23" i="17"/>
  <c r="EU23" i="17"/>
  <c r="EV23" i="17"/>
  <c r="EW23" i="17"/>
  <c r="EX23" i="17"/>
  <c r="EY23" i="17"/>
  <c r="EM24" i="17"/>
  <c r="EN24" i="17"/>
  <c r="EO24" i="17"/>
  <c r="EP24" i="17"/>
  <c r="EQ24" i="17"/>
  <c r="ER24" i="17"/>
  <c r="ES24" i="17"/>
  <c r="ET24" i="17"/>
  <c r="EU24" i="17"/>
  <c r="EV24" i="17"/>
  <c r="EW24" i="17"/>
  <c r="EX24" i="17"/>
  <c r="EY24" i="17"/>
  <c r="EM25" i="17"/>
  <c r="EN25" i="17"/>
  <c r="EO25" i="17"/>
  <c r="EP25" i="17"/>
  <c r="EQ25" i="17"/>
  <c r="ER25" i="17"/>
  <c r="ES25" i="17"/>
  <c r="ET25" i="17"/>
  <c r="EU25" i="17"/>
  <c r="EV25" i="17"/>
  <c r="EW25" i="17"/>
  <c r="EX25" i="17"/>
  <c r="EY25" i="17"/>
  <c r="EM26" i="17"/>
  <c r="EN26" i="17"/>
  <c r="EO26" i="17"/>
  <c r="EP26" i="17"/>
  <c r="EQ26" i="17"/>
  <c r="ER26" i="17"/>
  <c r="ES26" i="17"/>
  <c r="ET26" i="17"/>
  <c r="EU26" i="17"/>
  <c r="EV26" i="17"/>
  <c r="EW26" i="17"/>
  <c r="EX26" i="17"/>
  <c r="EY26" i="17"/>
  <c r="EM27" i="17"/>
  <c r="EN27" i="17"/>
  <c r="EO27" i="17"/>
  <c r="EP27" i="17"/>
  <c r="EQ27" i="17"/>
  <c r="ER27" i="17"/>
  <c r="ES27" i="17"/>
  <c r="ET27" i="17"/>
  <c r="EU27" i="17"/>
  <c r="EV27" i="17"/>
  <c r="EW27" i="17"/>
  <c r="EX27" i="17"/>
  <c r="EY27" i="17"/>
  <c r="EM28" i="17"/>
  <c r="EN30" i="17"/>
  <c r="EN31" i="17"/>
  <c r="EO31" i="17"/>
  <c r="EP31" i="17"/>
  <c r="EQ31" i="17"/>
  <c r="ER31" i="17"/>
  <c r="ES31" i="17"/>
  <c r="ET31" i="17"/>
  <c r="EU31" i="17"/>
  <c r="EV31" i="17"/>
  <c r="EW31" i="17"/>
  <c r="EX31" i="17"/>
  <c r="EY31" i="17"/>
  <c r="EM34" i="17"/>
  <c r="EN34" i="17"/>
  <c r="EO34" i="17"/>
  <c r="EP34" i="17"/>
  <c r="EQ34" i="17"/>
  <c r="ER34" i="17"/>
  <c r="ES34" i="17"/>
  <c r="ET34" i="17"/>
  <c r="EU34" i="17"/>
  <c r="EV34" i="17"/>
  <c r="EW34" i="17"/>
  <c r="EX34" i="17"/>
  <c r="EY34" i="17"/>
  <c r="EM35" i="17"/>
  <c r="EN35" i="17"/>
  <c r="EO35" i="17"/>
  <c r="EP35" i="17"/>
  <c r="EQ35" i="17"/>
  <c r="ER35" i="17"/>
  <c r="ES35" i="17"/>
  <c r="ET35" i="17"/>
  <c r="EU35" i="17"/>
  <c r="EV35" i="17"/>
  <c r="EW35" i="17"/>
  <c r="EX35" i="17"/>
  <c r="EY35" i="17"/>
  <c r="EM36" i="17"/>
  <c r="EN36" i="17"/>
  <c r="EO36" i="17"/>
  <c r="EP36" i="17"/>
  <c r="EQ36" i="17"/>
  <c r="ER36" i="17"/>
  <c r="ES36" i="17"/>
  <c r="ET36" i="17"/>
  <c r="EU36" i="17"/>
  <c r="EV36" i="17"/>
  <c r="EW36" i="17"/>
  <c r="EX36" i="17"/>
  <c r="EY36" i="17"/>
  <c r="EM37" i="17"/>
  <c r="EN37" i="17"/>
  <c r="EO37" i="17"/>
  <c r="EP37" i="17"/>
  <c r="EQ37" i="17"/>
  <c r="ER37" i="17"/>
  <c r="ES37" i="17"/>
  <c r="ET37" i="17"/>
  <c r="EU37" i="17"/>
  <c r="EV37" i="17"/>
  <c r="EW37" i="17"/>
  <c r="EX37" i="17"/>
  <c r="EY37" i="17"/>
  <c r="EM38" i="17"/>
  <c r="EN38" i="17"/>
  <c r="EO38" i="17"/>
  <c r="EP38" i="17"/>
  <c r="EQ38" i="17"/>
  <c r="ER38" i="17"/>
  <c r="ES38" i="17"/>
  <c r="ET38" i="17"/>
  <c r="EU38" i="17"/>
  <c r="EV38" i="17"/>
  <c r="EW38" i="17"/>
  <c r="EX38" i="17"/>
  <c r="EY38" i="17"/>
  <c r="EM39" i="17"/>
  <c r="EN39" i="17"/>
  <c r="EO39" i="17"/>
  <c r="EP39" i="17"/>
  <c r="EQ39" i="17"/>
  <c r="ER39" i="17"/>
  <c r="ES39" i="17"/>
  <c r="ET39" i="17"/>
  <c r="EU39" i="17"/>
  <c r="EV39" i="17"/>
  <c r="EW39" i="17"/>
  <c r="EX39" i="17"/>
  <c r="EY39" i="17"/>
  <c r="EM40" i="17"/>
  <c r="EM43" i="17"/>
  <c r="EM45" i="17"/>
  <c r="EO47" i="17"/>
  <c r="EQ47" i="17"/>
  <c r="ES47" i="17"/>
  <c r="EU47" i="17"/>
  <c r="EM50" i="17"/>
  <c r="EO50" i="17"/>
  <c r="EQ50" i="17"/>
  <c r="ES50" i="17"/>
  <c r="EU50" i="17"/>
  <c r="EM51" i="17"/>
  <c r="EO51" i="17"/>
  <c r="EQ51" i="17"/>
  <c r="ES51" i="17"/>
  <c r="EU51" i="17"/>
  <c r="EM54" i="17"/>
  <c r="EM56" i="17"/>
  <c r="EO57" i="17"/>
  <c r="EO58" i="17"/>
  <c r="EQ58" i="17"/>
  <c r="EN59" i="17"/>
  <c r="EO59" i="17"/>
  <c r="EQ59" i="17"/>
  <c r="EN60" i="17"/>
  <c r="EO60" i="17"/>
  <c r="EQ60" i="17"/>
  <c r="EN61" i="17"/>
  <c r="EO61" i="17"/>
  <c r="EQ61" i="17"/>
  <c r="EN62" i="17"/>
  <c r="EO62" i="17"/>
  <c r="EQ62" i="17"/>
  <c r="EN63" i="17"/>
  <c r="EO63" i="17"/>
  <c r="EQ63" i="17"/>
  <c r="EN64" i="17"/>
  <c r="EO64" i="17"/>
  <c r="EQ64" i="17"/>
  <c r="EN65" i="17"/>
  <c r="EO65" i="17"/>
  <c r="EQ65" i="17"/>
  <c r="EN66" i="17"/>
  <c r="EM67" i="17"/>
  <c r="EN67" i="17"/>
  <c r="EO67" i="17"/>
  <c r="EQ67" i="17"/>
  <c r="EM68" i="17"/>
  <c r="EN68" i="17"/>
  <c r="EO68" i="17"/>
  <c r="EQ68" i="17"/>
  <c r="EM69" i="17"/>
  <c r="EN69" i="17"/>
  <c r="EO69" i="17"/>
  <c r="EQ69" i="17"/>
  <c r="EM4" i="17"/>
  <c r="EM5" i="17"/>
  <c r="X281" i="3"/>
  <c r="Y281" i="3"/>
  <c r="X282" i="3"/>
  <c r="Y282" i="3"/>
  <c r="X283" i="3"/>
  <c r="Y283" i="3"/>
  <c r="X284" i="3"/>
  <c r="Y284" i="3"/>
  <c r="X285" i="3"/>
  <c r="Y285" i="3"/>
  <c r="X286" i="3"/>
  <c r="Y286" i="3"/>
  <c r="X287" i="3"/>
  <c r="Y287" i="3"/>
  <c r="V225" i="3"/>
  <c r="V162" i="3"/>
  <c r="V101" i="3"/>
  <c r="V38" i="3"/>
  <c r="M101" i="3"/>
  <c r="M38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J281" i="3"/>
  <c r="K281" i="3"/>
  <c r="J282" i="3"/>
  <c r="K282" i="3"/>
  <c r="J283" i="3"/>
  <c r="K283" i="3"/>
  <c r="J284" i="3"/>
  <c r="K284" i="3"/>
  <c r="J285" i="3"/>
  <c r="K285" i="3"/>
  <c r="J286" i="3"/>
  <c r="K286" i="3"/>
  <c r="J287" i="3"/>
  <c r="K287" i="3"/>
  <c r="M225" i="3"/>
  <c r="M162" i="3"/>
  <c r="J166" i="3"/>
  <c r="K166" i="3"/>
  <c r="R166" i="3"/>
  <c r="S166" i="3"/>
  <c r="X166" i="3"/>
  <c r="Y166" i="3"/>
  <c r="J167" i="3"/>
  <c r="K167" i="3"/>
  <c r="R167" i="3"/>
  <c r="S167" i="3"/>
  <c r="X167" i="3"/>
  <c r="Y167" i="3"/>
  <c r="J168" i="3"/>
  <c r="K168" i="3"/>
  <c r="R168" i="3"/>
  <c r="S168" i="3"/>
  <c r="X168" i="3"/>
  <c r="Y168" i="3"/>
  <c r="J169" i="3"/>
  <c r="K169" i="3"/>
  <c r="R169" i="3"/>
  <c r="S169" i="3"/>
  <c r="X169" i="3"/>
  <c r="Y169" i="3"/>
  <c r="J170" i="3"/>
  <c r="K170" i="3"/>
  <c r="R170" i="3"/>
  <c r="S170" i="3"/>
  <c r="X170" i="3"/>
  <c r="Y170" i="3"/>
  <c r="J171" i="3"/>
  <c r="K171" i="3"/>
  <c r="R171" i="3"/>
  <c r="S171" i="3"/>
  <c r="X171" i="3"/>
  <c r="Y171" i="3"/>
  <c r="J172" i="3"/>
  <c r="K172" i="3"/>
  <c r="R172" i="3"/>
  <c r="S172" i="3"/>
  <c r="X172" i="3"/>
  <c r="Y172" i="3"/>
  <c r="J173" i="3"/>
  <c r="K173" i="3"/>
  <c r="R173" i="3"/>
  <c r="S173" i="3"/>
  <c r="X173" i="3"/>
  <c r="Y173" i="3"/>
  <c r="J174" i="3"/>
  <c r="K174" i="3"/>
  <c r="R174" i="3"/>
  <c r="S174" i="3"/>
  <c r="X174" i="3"/>
  <c r="Y174" i="3"/>
  <c r="J175" i="3"/>
  <c r="K175" i="3"/>
  <c r="R175" i="3"/>
  <c r="S175" i="3"/>
  <c r="X175" i="3"/>
  <c r="Y175" i="3"/>
  <c r="J176" i="3"/>
  <c r="K176" i="3"/>
  <c r="R176" i="3"/>
  <c r="S176" i="3"/>
  <c r="X176" i="3"/>
  <c r="Y176" i="3"/>
  <c r="J177" i="3"/>
  <c r="K177" i="3"/>
  <c r="R177" i="3"/>
  <c r="S177" i="3"/>
  <c r="X177" i="3"/>
  <c r="Y177" i="3"/>
  <c r="J178" i="3"/>
  <c r="K178" i="3"/>
  <c r="R178" i="3"/>
  <c r="S178" i="3"/>
  <c r="X178" i="3"/>
  <c r="Y178" i="3"/>
  <c r="J179" i="3"/>
  <c r="K179" i="3"/>
  <c r="R179" i="3"/>
  <c r="S179" i="3"/>
  <c r="X179" i="3"/>
  <c r="Y179" i="3"/>
  <c r="J180" i="3"/>
  <c r="K180" i="3"/>
  <c r="R180" i="3"/>
  <c r="S180" i="3"/>
  <c r="X180" i="3"/>
  <c r="Y180" i="3"/>
  <c r="J181" i="3"/>
  <c r="K181" i="3"/>
  <c r="R181" i="3"/>
  <c r="S181" i="3"/>
  <c r="X181" i="3"/>
  <c r="Y181" i="3"/>
  <c r="J182" i="3"/>
  <c r="K182" i="3"/>
  <c r="R182" i="3"/>
  <c r="S182" i="3"/>
  <c r="X182" i="3"/>
  <c r="Y182" i="3"/>
  <c r="J183" i="3"/>
  <c r="K183" i="3"/>
  <c r="R183" i="3"/>
  <c r="S183" i="3"/>
  <c r="X183" i="3"/>
  <c r="Y183" i="3"/>
  <c r="J184" i="3"/>
  <c r="K184" i="3"/>
  <c r="R184" i="3"/>
  <c r="S184" i="3"/>
  <c r="X184" i="3"/>
  <c r="Y184" i="3"/>
  <c r="J185" i="3"/>
  <c r="K185" i="3"/>
  <c r="R185" i="3"/>
  <c r="S185" i="3"/>
  <c r="X185" i="3"/>
  <c r="Y185" i="3"/>
  <c r="J186" i="3"/>
  <c r="K186" i="3"/>
  <c r="R186" i="3"/>
  <c r="S186" i="3"/>
  <c r="X186" i="3"/>
  <c r="Y186" i="3"/>
  <c r="J187" i="3"/>
  <c r="K187" i="3"/>
  <c r="R187" i="3"/>
  <c r="S187" i="3"/>
  <c r="X187" i="3"/>
  <c r="Y187" i="3"/>
  <c r="J188" i="3"/>
  <c r="K188" i="3"/>
  <c r="R188" i="3"/>
  <c r="S188" i="3"/>
  <c r="X188" i="3"/>
  <c r="Y188" i="3"/>
  <c r="J189" i="3"/>
  <c r="K189" i="3"/>
  <c r="R189" i="3"/>
  <c r="S189" i="3"/>
  <c r="X189" i="3"/>
  <c r="Y189" i="3"/>
  <c r="J190" i="3"/>
  <c r="K190" i="3"/>
  <c r="R190" i="3"/>
  <c r="S190" i="3"/>
  <c r="X190" i="3"/>
  <c r="Y190" i="3"/>
  <c r="J191" i="3"/>
  <c r="K191" i="3"/>
  <c r="R191" i="3"/>
  <c r="S191" i="3"/>
  <c r="X191" i="3"/>
  <c r="Y191" i="3"/>
  <c r="J192" i="3"/>
  <c r="K192" i="3"/>
  <c r="R192" i="3"/>
  <c r="S192" i="3"/>
  <c r="X192" i="3"/>
  <c r="Y192" i="3"/>
  <c r="J193" i="3"/>
  <c r="K193" i="3"/>
  <c r="R193" i="3"/>
  <c r="S193" i="3"/>
  <c r="X193" i="3"/>
  <c r="Y193" i="3"/>
  <c r="J194" i="3"/>
  <c r="K194" i="3"/>
  <c r="R194" i="3"/>
  <c r="S194" i="3"/>
  <c r="X194" i="3"/>
  <c r="Y194" i="3"/>
  <c r="J195" i="3"/>
  <c r="K195" i="3"/>
  <c r="R195" i="3"/>
  <c r="S195" i="3"/>
  <c r="X195" i="3"/>
  <c r="Y195" i="3"/>
  <c r="J196" i="3"/>
  <c r="K196" i="3"/>
  <c r="R196" i="3"/>
  <c r="S196" i="3"/>
  <c r="X196" i="3"/>
  <c r="Y196" i="3"/>
  <c r="J197" i="3"/>
  <c r="K197" i="3"/>
  <c r="R197" i="3"/>
  <c r="S197" i="3"/>
  <c r="X197" i="3"/>
  <c r="Y197" i="3"/>
  <c r="J198" i="3"/>
  <c r="K198" i="3"/>
  <c r="R198" i="3"/>
  <c r="S198" i="3"/>
  <c r="X198" i="3"/>
  <c r="Y198" i="3"/>
  <c r="J199" i="3"/>
  <c r="K199" i="3"/>
  <c r="R199" i="3"/>
  <c r="S199" i="3"/>
  <c r="X199" i="3"/>
  <c r="Y199" i="3"/>
  <c r="J200" i="3"/>
  <c r="K200" i="3"/>
  <c r="R200" i="3"/>
  <c r="S200" i="3"/>
  <c r="X200" i="3"/>
  <c r="Y200" i="3"/>
  <c r="J201" i="3"/>
  <c r="K201" i="3"/>
  <c r="R201" i="3"/>
  <c r="S201" i="3"/>
  <c r="X201" i="3"/>
  <c r="Y201" i="3"/>
  <c r="J202" i="3"/>
  <c r="K202" i="3"/>
  <c r="R202" i="3"/>
  <c r="S202" i="3"/>
  <c r="X202" i="3"/>
  <c r="Y202" i="3"/>
  <c r="J203" i="3"/>
  <c r="K203" i="3"/>
  <c r="R203" i="3"/>
  <c r="S203" i="3"/>
  <c r="X203" i="3"/>
  <c r="Y203" i="3"/>
  <c r="J204" i="3"/>
  <c r="K204" i="3"/>
  <c r="R204" i="3"/>
  <c r="S204" i="3"/>
  <c r="X204" i="3"/>
  <c r="Y204" i="3"/>
  <c r="J205" i="3"/>
  <c r="K205" i="3"/>
  <c r="R205" i="3"/>
  <c r="S205" i="3"/>
  <c r="X205" i="3"/>
  <c r="Y205" i="3"/>
  <c r="J206" i="3"/>
  <c r="K206" i="3"/>
  <c r="R206" i="3"/>
  <c r="S206" i="3"/>
  <c r="X206" i="3"/>
  <c r="Y206" i="3"/>
  <c r="J207" i="3"/>
  <c r="K207" i="3"/>
  <c r="R207" i="3"/>
  <c r="S207" i="3"/>
  <c r="X207" i="3"/>
  <c r="Y207" i="3"/>
  <c r="J208" i="3"/>
  <c r="K208" i="3"/>
  <c r="R208" i="3"/>
  <c r="S208" i="3"/>
  <c r="X208" i="3"/>
  <c r="Y208" i="3"/>
  <c r="J209" i="3"/>
  <c r="K209" i="3"/>
  <c r="R209" i="3"/>
  <c r="S209" i="3"/>
  <c r="X209" i="3"/>
  <c r="Y209" i="3"/>
  <c r="J210" i="3"/>
  <c r="K210" i="3"/>
  <c r="R210" i="3"/>
  <c r="S210" i="3"/>
  <c r="X210" i="3"/>
  <c r="Y210" i="3"/>
  <c r="J211" i="3"/>
  <c r="K211" i="3"/>
  <c r="R211" i="3"/>
  <c r="S211" i="3"/>
  <c r="X211" i="3"/>
  <c r="Y211" i="3"/>
  <c r="J212" i="3"/>
  <c r="K212" i="3"/>
  <c r="R212" i="3"/>
  <c r="S212" i="3"/>
  <c r="X212" i="3"/>
  <c r="Y212" i="3"/>
  <c r="J213" i="3"/>
  <c r="K213" i="3"/>
  <c r="R213" i="3"/>
  <c r="S213" i="3"/>
  <c r="X213" i="3"/>
  <c r="Y213" i="3"/>
  <c r="J214" i="3"/>
  <c r="K214" i="3"/>
  <c r="R214" i="3"/>
  <c r="S214" i="3"/>
  <c r="X214" i="3"/>
  <c r="Y214" i="3"/>
  <c r="J215" i="3"/>
  <c r="K215" i="3"/>
  <c r="R215" i="3"/>
  <c r="S215" i="3"/>
  <c r="X215" i="3"/>
  <c r="Y215" i="3"/>
  <c r="J216" i="3"/>
  <c r="K216" i="3"/>
  <c r="R216" i="3"/>
  <c r="S216" i="3"/>
  <c r="X216" i="3"/>
  <c r="Y216" i="3"/>
  <c r="J217" i="3"/>
  <c r="K217" i="3"/>
  <c r="R217" i="3"/>
  <c r="S217" i="3"/>
  <c r="X217" i="3"/>
  <c r="Y217" i="3"/>
  <c r="J218" i="3"/>
  <c r="K218" i="3"/>
  <c r="R218" i="3"/>
  <c r="S218" i="3"/>
  <c r="X218" i="3"/>
  <c r="Y218" i="3"/>
  <c r="J219" i="3"/>
  <c r="K219" i="3"/>
  <c r="R219" i="3"/>
  <c r="S219" i="3"/>
  <c r="X219" i="3"/>
  <c r="Y219" i="3"/>
  <c r="J220" i="3"/>
  <c r="K220" i="3"/>
  <c r="R220" i="3"/>
  <c r="S220" i="3"/>
  <c r="X220" i="3"/>
  <c r="Y220" i="3"/>
  <c r="J221" i="3"/>
  <c r="K221" i="3"/>
  <c r="R221" i="3"/>
  <c r="S221" i="3"/>
  <c r="X221" i="3"/>
  <c r="Y221" i="3"/>
  <c r="J222" i="3"/>
  <c r="K222" i="3"/>
  <c r="R222" i="3"/>
  <c r="S222" i="3"/>
  <c r="X222" i="3"/>
  <c r="Y222" i="3"/>
  <c r="J223" i="3"/>
  <c r="K223" i="3"/>
  <c r="R223" i="3"/>
  <c r="S223" i="3"/>
  <c r="X223" i="3"/>
  <c r="Y223" i="3"/>
  <c r="J224" i="3"/>
  <c r="K224" i="3"/>
  <c r="R224" i="3"/>
  <c r="S224" i="3"/>
  <c r="X224" i="3"/>
  <c r="Y224" i="3"/>
  <c r="J225" i="3"/>
  <c r="K225" i="3"/>
  <c r="R225" i="3"/>
  <c r="S225" i="3"/>
  <c r="X225" i="3"/>
  <c r="Y225" i="3"/>
  <c r="J226" i="3"/>
  <c r="K226" i="3"/>
  <c r="R226" i="3"/>
  <c r="S226" i="3"/>
  <c r="X226" i="3"/>
  <c r="Y226" i="3"/>
  <c r="J227" i="3"/>
  <c r="K227" i="3"/>
  <c r="R227" i="3"/>
  <c r="S227" i="3"/>
  <c r="X227" i="3"/>
  <c r="Y227" i="3"/>
  <c r="J228" i="3"/>
  <c r="K228" i="3"/>
  <c r="R228" i="3"/>
  <c r="S228" i="3"/>
  <c r="X228" i="3"/>
  <c r="Y228" i="3"/>
  <c r="J229" i="3"/>
  <c r="K229" i="3"/>
  <c r="R229" i="3"/>
  <c r="S229" i="3"/>
  <c r="X229" i="3"/>
  <c r="Y229" i="3"/>
  <c r="J230" i="3"/>
  <c r="K230" i="3"/>
  <c r="R230" i="3"/>
  <c r="S230" i="3"/>
  <c r="X230" i="3"/>
  <c r="Y230" i="3"/>
  <c r="J231" i="3"/>
  <c r="K231" i="3"/>
  <c r="R231" i="3"/>
  <c r="S231" i="3"/>
  <c r="X231" i="3"/>
  <c r="Y231" i="3"/>
  <c r="J232" i="3"/>
  <c r="K232" i="3"/>
  <c r="R232" i="3"/>
  <c r="S232" i="3"/>
  <c r="X232" i="3"/>
  <c r="Y232" i="3"/>
  <c r="J233" i="3"/>
  <c r="K233" i="3"/>
  <c r="R233" i="3"/>
  <c r="S233" i="3"/>
  <c r="X233" i="3"/>
  <c r="Y233" i="3"/>
  <c r="J234" i="3"/>
  <c r="K234" i="3"/>
  <c r="R234" i="3"/>
  <c r="S234" i="3"/>
  <c r="X234" i="3"/>
  <c r="Y234" i="3"/>
  <c r="J235" i="3"/>
  <c r="K235" i="3"/>
  <c r="R235" i="3"/>
  <c r="S235" i="3"/>
  <c r="X235" i="3"/>
  <c r="Y235" i="3"/>
  <c r="J236" i="3"/>
  <c r="K236" i="3"/>
  <c r="R236" i="3"/>
  <c r="S236" i="3"/>
  <c r="X236" i="3"/>
  <c r="Y236" i="3"/>
  <c r="J237" i="3"/>
  <c r="K237" i="3"/>
  <c r="R237" i="3"/>
  <c r="S237" i="3"/>
  <c r="X237" i="3"/>
  <c r="Y237" i="3"/>
  <c r="J238" i="3"/>
  <c r="K238" i="3"/>
  <c r="R238" i="3"/>
  <c r="S238" i="3"/>
  <c r="X238" i="3"/>
  <c r="Y238" i="3"/>
  <c r="J239" i="3"/>
  <c r="K239" i="3"/>
  <c r="R239" i="3"/>
  <c r="S239" i="3"/>
  <c r="X239" i="3"/>
  <c r="Y239" i="3"/>
  <c r="J240" i="3"/>
  <c r="K240" i="3"/>
  <c r="R240" i="3"/>
  <c r="S240" i="3"/>
  <c r="X240" i="3"/>
  <c r="Y240" i="3"/>
  <c r="J241" i="3"/>
  <c r="K241" i="3"/>
  <c r="R241" i="3"/>
  <c r="S241" i="3"/>
  <c r="X241" i="3"/>
  <c r="Y241" i="3"/>
  <c r="J242" i="3"/>
  <c r="K242" i="3"/>
  <c r="R242" i="3"/>
  <c r="S242" i="3"/>
  <c r="X242" i="3"/>
  <c r="Y242" i="3"/>
  <c r="J243" i="3"/>
  <c r="K243" i="3"/>
  <c r="R243" i="3"/>
  <c r="S243" i="3"/>
  <c r="X243" i="3"/>
  <c r="Y243" i="3"/>
  <c r="J244" i="3"/>
  <c r="K244" i="3"/>
  <c r="R244" i="3"/>
  <c r="S244" i="3"/>
  <c r="X244" i="3"/>
  <c r="Y244" i="3"/>
  <c r="J245" i="3"/>
  <c r="K245" i="3"/>
  <c r="R245" i="3"/>
  <c r="S245" i="3"/>
  <c r="X245" i="3"/>
  <c r="Y245" i="3"/>
  <c r="J246" i="3"/>
  <c r="K246" i="3"/>
  <c r="R246" i="3"/>
  <c r="S246" i="3"/>
  <c r="X246" i="3"/>
  <c r="Y246" i="3"/>
  <c r="J247" i="3"/>
  <c r="K247" i="3"/>
  <c r="R247" i="3"/>
  <c r="S247" i="3"/>
  <c r="X247" i="3"/>
  <c r="Y247" i="3"/>
  <c r="J248" i="3"/>
  <c r="K248" i="3"/>
  <c r="R248" i="3"/>
  <c r="S248" i="3"/>
  <c r="X248" i="3"/>
  <c r="Y248" i="3"/>
  <c r="J249" i="3"/>
  <c r="K249" i="3"/>
  <c r="R249" i="3"/>
  <c r="S249" i="3"/>
  <c r="X249" i="3"/>
  <c r="Y249" i="3"/>
  <c r="J250" i="3"/>
  <c r="K250" i="3"/>
  <c r="R250" i="3"/>
  <c r="S250" i="3"/>
  <c r="X250" i="3"/>
  <c r="Y250" i="3"/>
  <c r="J251" i="3"/>
  <c r="K251" i="3"/>
  <c r="R251" i="3"/>
  <c r="S251" i="3"/>
  <c r="X251" i="3"/>
  <c r="Y251" i="3"/>
  <c r="J252" i="3"/>
  <c r="K252" i="3"/>
  <c r="R252" i="3"/>
  <c r="S252" i="3"/>
  <c r="X252" i="3"/>
  <c r="Y252" i="3"/>
  <c r="J253" i="3"/>
  <c r="K253" i="3"/>
  <c r="R253" i="3"/>
  <c r="S253" i="3"/>
  <c r="X253" i="3"/>
  <c r="Y253" i="3"/>
  <c r="J254" i="3"/>
  <c r="K254" i="3"/>
  <c r="R254" i="3"/>
  <c r="S254" i="3"/>
  <c r="X254" i="3"/>
  <c r="Y254" i="3"/>
  <c r="J255" i="3"/>
  <c r="K255" i="3"/>
  <c r="R255" i="3"/>
  <c r="S255" i="3"/>
  <c r="X255" i="3"/>
  <c r="Y255" i="3"/>
  <c r="J256" i="3"/>
  <c r="K256" i="3"/>
  <c r="R256" i="3"/>
  <c r="S256" i="3"/>
  <c r="X256" i="3"/>
  <c r="Y256" i="3"/>
  <c r="J257" i="3"/>
  <c r="K257" i="3"/>
  <c r="R257" i="3"/>
  <c r="S257" i="3"/>
  <c r="X257" i="3"/>
  <c r="Y257" i="3"/>
  <c r="J258" i="3"/>
  <c r="K258" i="3"/>
  <c r="R258" i="3"/>
  <c r="S258" i="3"/>
  <c r="X258" i="3"/>
  <c r="Y258" i="3"/>
  <c r="J259" i="3"/>
  <c r="K259" i="3"/>
  <c r="R259" i="3"/>
  <c r="S259" i="3"/>
  <c r="X259" i="3"/>
  <c r="Y259" i="3"/>
  <c r="J260" i="3"/>
  <c r="K260" i="3"/>
  <c r="R260" i="3"/>
  <c r="S260" i="3"/>
  <c r="X260" i="3"/>
  <c r="Y260" i="3"/>
  <c r="J261" i="3"/>
  <c r="K261" i="3"/>
  <c r="R261" i="3"/>
  <c r="S261" i="3"/>
  <c r="X261" i="3"/>
  <c r="Y261" i="3"/>
  <c r="J262" i="3"/>
  <c r="K262" i="3"/>
  <c r="R262" i="3"/>
  <c r="S262" i="3"/>
  <c r="X262" i="3"/>
  <c r="Y262" i="3"/>
  <c r="J263" i="3"/>
  <c r="K263" i="3"/>
  <c r="R263" i="3"/>
  <c r="S263" i="3"/>
  <c r="X263" i="3"/>
  <c r="Y263" i="3"/>
  <c r="J264" i="3"/>
  <c r="K264" i="3"/>
  <c r="R264" i="3"/>
  <c r="S264" i="3"/>
  <c r="X264" i="3"/>
  <c r="Y264" i="3"/>
  <c r="J265" i="3"/>
  <c r="K265" i="3"/>
  <c r="R265" i="3"/>
  <c r="S265" i="3"/>
  <c r="X265" i="3"/>
  <c r="Y265" i="3"/>
  <c r="J266" i="3"/>
  <c r="K266" i="3"/>
  <c r="R266" i="3"/>
  <c r="S266" i="3"/>
  <c r="X266" i="3"/>
  <c r="Y266" i="3"/>
  <c r="J267" i="3"/>
  <c r="K267" i="3"/>
  <c r="R267" i="3"/>
  <c r="S267" i="3"/>
  <c r="X267" i="3"/>
  <c r="Y267" i="3"/>
  <c r="J268" i="3"/>
  <c r="K268" i="3"/>
  <c r="R268" i="3"/>
  <c r="S268" i="3"/>
  <c r="X268" i="3"/>
  <c r="Y268" i="3"/>
  <c r="J269" i="3"/>
  <c r="K269" i="3"/>
  <c r="R269" i="3"/>
  <c r="S269" i="3"/>
  <c r="X269" i="3"/>
  <c r="Y269" i="3"/>
  <c r="J270" i="3"/>
  <c r="K270" i="3"/>
  <c r="R270" i="3"/>
  <c r="S270" i="3"/>
  <c r="X270" i="3"/>
  <c r="Y270" i="3"/>
  <c r="J271" i="3"/>
  <c r="K271" i="3"/>
  <c r="R271" i="3"/>
  <c r="S271" i="3"/>
  <c r="X271" i="3"/>
  <c r="Y271" i="3"/>
  <c r="J272" i="3"/>
  <c r="K272" i="3"/>
  <c r="R272" i="3"/>
  <c r="S272" i="3"/>
  <c r="X272" i="3"/>
  <c r="Y272" i="3"/>
  <c r="J273" i="3"/>
  <c r="K273" i="3"/>
  <c r="R273" i="3"/>
  <c r="S273" i="3"/>
  <c r="X273" i="3"/>
  <c r="Y273" i="3"/>
  <c r="J274" i="3"/>
  <c r="K274" i="3"/>
  <c r="R274" i="3"/>
  <c r="S274" i="3"/>
  <c r="X274" i="3"/>
  <c r="Y274" i="3"/>
  <c r="J275" i="3"/>
  <c r="K275" i="3"/>
  <c r="R275" i="3"/>
  <c r="S275" i="3"/>
  <c r="X275" i="3"/>
  <c r="Y275" i="3"/>
  <c r="J276" i="3"/>
  <c r="K276" i="3"/>
  <c r="R276" i="3"/>
  <c r="S276" i="3"/>
  <c r="X276" i="3"/>
  <c r="Y276" i="3"/>
  <c r="J277" i="3"/>
  <c r="K277" i="3"/>
  <c r="R277" i="3"/>
  <c r="S277" i="3"/>
  <c r="X277" i="3"/>
  <c r="Y277" i="3"/>
  <c r="J278" i="3"/>
  <c r="K278" i="3"/>
  <c r="R278" i="3"/>
  <c r="S278" i="3"/>
  <c r="X278" i="3"/>
  <c r="Y278" i="3"/>
  <c r="J279" i="3"/>
  <c r="K279" i="3"/>
  <c r="R279" i="3"/>
  <c r="S279" i="3"/>
  <c r="X279" i="3"/>
  <c r="Y279" i="3"/>
  <c r="J280" i="3"/>
  <c r="K280" i="3"/>
  <c r="R280" i="3"/>
  <c r="S280" i="3"/>
  <c r="X280" i="3"/>
  <c r="Y280" i="3"/>
  <c r="J162" i="3"/>
  <c r="K162" i="3"/>
  <c r="R162" i="3"/>
  <c r="S162" i="3"/>
  <c r="X162" i="3"/>
  <c r="Y162" i="3"/>
  <c r="J163" i="3"/>
  <c r="K163" i="3"/>
  <c r="R163" i="3"/>
  <c r="S163" i="3"/>
  <c r="X163" i="3"/>
  <c r="Y163" i="3"/>
  <c r="J164" i="3"/>
  <c r="K164" i="3"/>
  <c r="R164" i="3"/>
  <c r="S164" i="3"/>
  <c r="X164" i="3"/>
  <c r="Y164" i="3"/>
  <c r="J165" i="3"/>
  <c r="K165" i="3"/>
  <c r="R165" i="3"/>
  <c r="S165" i="3"/>
  <c r="X165" i="3"/>
  <c r="Y165" i="3"/>
  <c r="C8" i="21" l="1"/>
  <c r="EN8" i="17" s="1"/>
  <c r="AU4" i="7" l="1"/>
  <c r="AT4" i="7"/>
  <c r="AP3" i="3" l="1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AO3" i="3"/>
  <c r="AP2" i="3" l="1"/>
  <c r="AQ2" i="3"/>
  <c r="AR2" i="3"/>
  <c r="AS2" i="3"/>
  <c r="AT2" i="3"/>
  <c r="AU2" i="3"/>
  <c r="AV2" i="3"/>
  <c r="AO2" i="3"/>
  <c r="K4" i="17" l="1"/>
  <c r="P26" i="25"/>
  <c r="D32" i="25"/>
  <c r="E21" i="25"/>
  <c r="P25" i="1"/>
  <c r="Q25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E32" i="25" l="1"/>
  <c r="FE21" i="17"/>
  <c r="D8" i="21"/>
  <c r="EO8" i="17" s="1"/>
  <c r="D43" i="25"/>
  <c r="FD32" i="17"/>
  <c r="C20" i="21"/>
  <c r="EN20" i="17" s="1"/>
  <c r="K14" i="25"/>
  <c r="FK14" i="17" s="1"/>
  <c r="FP26" i="17"/>
  <c r="F21" i="25"/>
  <c r="FD43" i="17" l="1"/>
  <c r="C32" i="21"/>
  <c r="EN32" i="17" s="1"/>
  <c r="G21" i="25"/>
  <c r="G32" i="25" s="1"/>
  <c r="FF21" i="17"/>
  <c r="E8" i="21"/>
  <c r="EP8" i="17" s="1"/>
  <c r="E43" i="25"/>
  <c r="FE32" i="17"/>
  <c r="D20" i="21"/>
  <c r="EO20" i="17" s="1"/>
  <c r="F32" i="25"/>
  <c r="H21" i="25" l="1"/>
  <c r="FG21" i="17"/>
  <c r="F8" i="21"/>
  <c r="EQ8" i="17" s="1"/>
  <c r="FE43" i="17"/>
  <c r="D32" i="21"/>
  <c r="EO32" i="17" s="1"/>
  <c r="G43" i="25"/>
  <c r="FG32" i="17"/>
  <c r="F20" i="21"/>
  <c r="EQ20" i="17" s="1"/>
  <c r="F43" i="25"/>
  <c r="FF32" i="17"/>
  <c r="E20" i="21"/>
  <c r="EP20" i="17" s="1"/>
  <c r="FG43" i="17" l="1"/>
  <c r="F32" i="21"/>
  <c r="EQ32" i="17" s="1"/>
  <c r="FF43" i="17"/>
  <c r="E32" i="21"/>
  <c r="EP32" i="17" s="1"/>
  <c r="I21" i="25"/>
  <c r="FH21" i="17"/>
  <c r="G8" i="21"/>
  <c r="ER8" i="17" s="1"/>
  <c r="H32" i="25"/>
  <c r="CB1" i="3"/>
  <c r="H43" i="25" l="1"/>
  <c r="FH32" i="17"/>
  <c r="G20" i="21"/>
  <c r="ER20" i="17" s="1"/>
  <c r="J21" i="25"/>
  <c r="FI21" i="17"/>
  <c r="H8" i="21"/>
  <c r="ES8" i="17" s="1"/>
  <c r="I32" i="25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K21" i="25" l="1"/>
  <c r="FJ21" i="17"/>
  <c r="I8" i="21"/>
  <c r="ET8" i="17" s="1"/>
  <c r="J32" i="25"/>
  <c r="I43" i="25"/>
  <c r="FI32" i="17"/>
  <c r="H20" i="21"/>
  <c r="ES20" i="17" s="1"/>
  <c r="FH43" i="17"/>
  <c r="G32" i="21"/>
  <c r="ER32" i="17" s="1"/>
  <c r="J43" i="25" l="1"/>
  <c r="FJ32" i="17"/>
  <c r="I20" i="21"/>
  <c r="ET20" i="17" s="1"/>
  <c r="FI43" i="17"/>
  <c r="H32" i="21"/>
  <c r="ES32" i="17" s="1"/>
  <c r="L21" i="25"/>
  <c r="FK21" i="17"/>
  <c r="J8" i="21"/>
  <c r="EU8" i="17" s="1"/>
  <c r="K32" i="25"/>
  <c r="K43" i="25" l="1"/>
  <c r="FK32" i="17"/>
  <c r="J20" i="21"/>
  <c r="EU20" i="17" s="1"/>
  <c r="M21" i="25"/>
  <c r="FL21" i="17"/>
  <c r="K8" i="21"/>
  <c r="EV8" i="17" s="1"/>
  <c r="L32" i="25"/>
  <c r="FJ43" i="17"/>
  <c r="I32" i="21"/>
  <c r="ET32" i="17" s="1"/>
  <c r="N21" i="25" l="1"/>
  <c r="FM21" i="17"/>
  <c r="L8" i="21"/>
  <c r="EW8" i="17" s="1"/>
  <c r="M32" i="25"/>
  <c r="L43" i="25"/>
  <c r="FL32" i="17"/>
  <c r="K20" i="21"/>
  <c r="EV20" i="17" s="1"/>
  <c r="FK43" i="17"/>
  <c r="J32" i="21"/>
  <c r="EU32" i="17" s="1"/>
  <c r="J4" i="17"/>
  <c r="B4" i="17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7" i="3"/>
  <c r="Y107" i="3"/>
  <c r="X108" i="3"/>
  <c r="Y108" i="3"/>
  <c r="X109" i="3"/>
  <c r="Y109" i="3"/>
  <c r="X110" i="3"/>
  <c r="Y110" i="3"/>
  <c r="X111" i="3"/>
  <c r="Y111" i="3"/>
  <c r="X112" i="3"/>
  <c r="Y112" i="3"/>
  <c r="X113" i="3"/>
  <c r="Y113" i="3"/>
  <c r="X114" i="3"/>
  <c r="Y114" i="3"/>
  <c r="X115" i="3"/>
  <c r="Y115" i="3"/>
  <c r="X116" i="3"/>
  <c r="Y116" i="3"/>
  <c r="X117" i="3"/>
  <c r="Y117" i="3"/>
  <c r="X118" i="3"/>
  <c r="Y118" i="3"/>
  <c r="X119" i="3"/>
  <c r="Y119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M43" i="25" l="1"/>
  <c r="FM32" i="17"/>
  <c r="L20" i="21"/>
  <c r="EW20" i="17" s="1"/>
  <c r="FL43" i="17"/>
  <c r="K32" i="21"/>
  <c r="EV32" i="17" s="1"/>
  <c r="O21" i="25"/>
  <c r="FN21" i="17"/>
  <c r="M8" i="21"/>
  <c r="EX8" i="17" s="1"/>
  <c r="N32" i="25"/>
  <c r="K25" i="3"/>
  <c r="K23" i="3"/>
  <c r="J25" i="3"/>
  <c r="K21" i="3"/>
  <c r="K19" i="3"/>
  <c r="K16" i="3"/>
  <c r="K15" i="3"/>
  <c r="J15" i="3"/>
  <c r="K7" i="3"/>
  <c r="J13" i="3"/>
  <c r="K11" i="3"/>
  <c r="J19" i="3"/>
  <c r="K10" i="3"/>
  <c r="K9" i="3"/>
  <c r="O32" i="25" l="1"/>
  <c r="FO21" i="17"/>
  <c r="N8" i="21"/>
  <c r="EY8" i="17" s="1"/>
  <c r="N43" i="25"/>
  <c r="FN32" i="17"/>
  <c r="M20" i="21"/>
  <c r="EX20" i="17" s="1"/>
  <c r="FM43" i="17"/>
  <c r="L32" i="21"/>
  <c r="EW32" i="17" s="1"/>
  <c r="X9" i="3"/>
  <c r="R9" i="3"/>
  <c r="X7" i="3"/>
  <c r="R7" i="3"/>
  <c r="X11" i="3"/>
  <c r="R11" i="3"/>
  <c r="Y13" i="3"/>
  <c r="S13" i="3"/>
  <c r="X17" i="3"/>
  <c r="R17" i="3"/>
  <c r="Y17" i="3"/>
  <c r="S17" i="3"/>
  <c r="Y20" i="3"/>
  <c r="S20" i="3"/>
  <c r="X22" i="3"/>
  <c r="R22" i="3"/>
  <c r="Y22" i="3"/>
  <c r="S22" i="3"/>
  <c r="K17" i="3"/>
  <c r="K13" i="3"/>
  <c r="S8" i="3"/>
  <c r="Y8" i="3"/>
  <c r="X18" i="3"/>
  <c r="R18" i="3"/>
  <c r="R21" i="3"/>
  <c r="X21" i="3"/>
  <c r="Y9" i="3"/>
  <c r="S9" i="3"/>
  <c r="R8" i="3"/>
  <c r="X8" i="3"/>
  <c r="X20" i="3"/>
  <c r="R20" i="3"/>
  <c r="Y11" i="3"/>
  <c r="S11" i="3"/>
  <c r="X14" i="3"/>
  <c r="R14" i="3"/>
  <c r="Y14" i="3"/>
  <c r="S14" i="3"/>
  <c r="X23" i="3"/>
  <c r="R23" i="3"/>
  <c r="Y23" i="3"/>
  <c r="S23" i="3"/>
  <c r="J23" i="3"/>
  <c r="J21" i="3"/>
  <c r="J17" i="3"/>
  <c r="J11" i="3"/>
  <c r="J9" i="3"/>
  <c r="J7" i="3"/>
  <c r="Y18" i="3"/>
  <c r="S18" i="3"/>
  <c r="R12" i="3"/>
  <c r="X12" i="3"/>
  <c r="S12" i="3"/>
  <c r="Y12" i="3"/>
  <c r="Y7" i="3"/>
  <c r="S7" i="3"/>
  <c r="X15" i="3"/>
  <c r="R15" i="3"/>
  <c r="Y15" i="3"/>
  <c r="S15" i="3"/>
  <c r="Y19" i="3"/>
  <c r="S19" i="3"/>
  <c r="Y21" i="3"/>
  <c r="S21" i="3"/>
  <c r="X24" i="3"/>
  <c r="R24" i="3"/>
  <c r="Y24" i="3"/>
  <c r="S24" i="3"/>
  <c r="K24" i="3"/>
  <c r="K22" i="3"/>
  <c r="K20" i="3"/>
  <c r="K18" i="3"/>
  <c r="K14" i="3"/>
  <c r="K12" i="3"/>
  <c r="K8" i="3"/>
  <c r="S10" i="3"/>
  <c r="Y10" i="3"/>
  <c r="R10" i="3"/>
  <c r="X10" i="3"/>
  <c r="R19" i="3"/>
  <c r="X19" i="3"/>
  <c r="X13" i="3"/>
  <c r="R13" i="3"/>
  <c r="X16" i="3"/>
  <c r="R16" i="3"/>
  <c r="Y16" i="3"/>
  <c r="S16" i="3"/>
  <c r="X25" i="3"/>
  <c r="R25" i="3"/>
  <c r="Y25" i="3"/>
  <c r="S25" i="3"/>
  <c r="J24" i="3"/>
  <c r="J22" i="3"/>
  <c r="J20" i="3"/>
  <c r="J18" i="3"/>
  <c r="J16" i="3"/>
  <c r="J14" i="3"/>
  <c r="J12" i="3"/>
  <c r="J10" i="3"/>
  <c r="J8" i="3"/>
  <c r="FN43" i="17" l="1"/>
  <c r="M32" i="21"/>
  <c r="EX32" i="17" s="1"/>
  <c r="O43" i="25"/>
  <c r="FO32" i="17"/>
  <c r="N20" i="21"/>
  <c r="EY20" i="17" s="1"/>
  <c r="FO43" i="17" l="1"/>
  <c r="N32" i="21"/>
  <c r="EY32" i="17" s="1"/>
  <c r="DR4" i="17"/>
  <c r="K5" i="17" l="1"/>
  <c r="AP1" i="3" l="1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AO1" i="3"/>
  <c r="R5" i="7"/>
  <c r="EH6" i="17" s="1"/>
  <c r="S5" i="7"/>
  <c r="EI6" i="17" s="1"/>
  <c r="R6" i="7"/>
  <c r="EH7" i="17" s="1"/>
  <c r="S6" i="7"/>
  <c r="EI7" i="17" s="1"/>
  <c r="R7" i="7"/>
  <c r="EH8" i="17" s="1"/>
  <c r="S7" i="7"/>
  <c r="EI8" i="17" s="1"/>
  <c r="R8" i="7"/>
  <c r="EH9" i="17" s="1"/>
  <c r="S8" i="7"/>
  <c r="EI9" i="17" s="1"/>
  <c r="R9" i="7"/>
  <c r="EH10" i="17" s="1"/>
  <c r="S9" i="7"/>
  <c r="EI10" i="17" s="1"/>
  <c r="R10" i="7"/>
  <c r="EH11" i="17" s="1"/>
  <c r="S10" i="7"/>
  <c r="EI11" i="17" s="1"/>
  <c r="R11" i="7"/>
  <c r="EH12" i="17" s="1"/>
  <c r="S11" i="7"/>
  <c r="EI12" i="17" s="1"/>
  <c r="R12" i="7"/>
  <c r="EH13" i="17" s="1"/>
  <c r="S12" i="7"/>
  <c r="EI13" i="17" s="1"/>
  <c r="R13" i="7"/>
  <c r="EH14" i="17" s="1"/>
  <c r="S13" i="7"/>
  <c r="EI14" i="17" s="1"/>
  <c r="R14" i="7"/>
  <c r="EH15" i="17" s="1"/>
  <c r="S14" i="7"/>
  <c r="EI15" i="17" s="1"/>
  <c r="R15" i="7"/>
  <c r="EH16" i="17" s="1"/>
  <c r="S15" i="7"/>
  <c r="EI16" i="17" s="1"/>
  <c r="R16" i="7"/>
  <c r="EH17" i="17" s="1"/>
  <c r="S16" i="7"/>
  <c r="EI17" i="17" s="1"/>
  <c r="R17" i="7"/>
  <c r="EH18" i="17" s="1"/>
  <c r="S17" i="7"/>
  <c r="EI18" i="17" s="1"/>
  <c r="R18" i="7"/>
  <c r="EH19" i="17" s="1"/>
  <c r="S18" i="7"/>
  <c r="EI19" i="17" s="1"/>
  <c r="R19" i="7"/>
  <c r="EH20" i="17" s="1"/>
  <c r="S19" i="7"/>
  <c r="EI20" i="17" s="1"/>
  <c r="R20" i="7"/>
  <c r="EH21" i="17" s="1"/>
  <c r="S20" i="7"/>
  <c r="EI21" i="17" s="1"/>
  <c r="R21" i="7"/>
  <c r="EH22" i="17" s="1"/>
  <c r="S21" i="7"/>
  <c r="EI22" i="17" s="1"/>
  <c r="R22" i="7"/>
  <c r="EH23" i="17" s="1"/>
  <c r="S22" i="7"/>
  <c r="EI23" i="17" s="1"/>
  <c r="R23" i="7"/>
  <c r="EH24" i="17" s="1"/>
  <c r="S23" i="7"/>
  <c r="EI24" i="17" s="1"/>
  <c r="R24" i="7"/>
  <c r="EH25" i="17" s="1"/>
  <c r="S24" i="7"/>
  <c r="EI25" i="17" s="1"/>
  <c r="R25" i="7"/>
  <c r="EH26" i="17" s="1"/>
  <c r="S25" i="7"/>
  <c r="EI26" i="17" s="1"/>
  <c r="R26" i="7"/>
  <c r="EH27" i="17" s="1"/>
  <c r="S26" i="7"/>
  <c r="EI27" i="17" s="1"/>
  <c r="R27" i="7"/>
  <c r="EH28" i="17" s="1"/>
  <c r="S27" i="7"/>
  <c r="EI28" i="17" s="1"/>
  <c r="R28" i="7"/>
  <c r="EH29" i="17" s="1"/>
  <c r="S28" i="7"/>
  <c r="EI29" i="17" s="1"/>
  <c r="R29" i="7"/>
  <c r="EH30" i="17" s="1"/>
  <c r="S29" i="7"/>
  <c r="EI30" i="17" s="1"/>
  <c r="R30" i="7"/>
  <c r="EH31" i="17" s="1"/>
  <c r="S30" i="7"/>
  <c r="EI31" i="17" s="1"/>
  <c r="R31" i="7"/>
  <c r="EH32" i="17" s="1"/>
  <c r="S31" i="7"/>
  <c r="EI32" i="17" s="1"/>
  <c r="R32" i="7"/>
  <c r="EH33" i="17" s="1"/>
  <c r="S32" i="7"/>
  <c r="EI33" i="17" s="1"/>
  <c r="R33" i="7"/>
  <c r="EH34" i="17" s="1"/>
  <c r="S33" i="7"/>
  <c r="EI34" i="17" s="1"/>
  <c r="R34" i="7"/>
  <c r="EH35" i="17" s="1"/>
  <c r="S34" i="7"/>
  <c r="EI35" i="17" s="1"/>
  <c r="R35" i="7"/>
  <c r="EH36" i="17" s="1"/>
  <c r="S35" i="7"/>
  <c r="EI36" i="17" s="1"/>
  <c r="R36" i="7"/>
  <c r="EH37" i="17" s="1"/>
  <c r="S36" i="7"/>
  <c r="EI37" i="17" s="1"/>
  <c r="R37" i="7"/>
  <c r="EH38" i="17" s="1"/>
  <c r="S37" i="7"/>
  <c r="EI38" i="17" s="1"/>
  <c r="R38" i="7"/>
  <c r="EH39" i="17" s="1"/>
  <c r="S38" i="7"/>
  <c r="EI39" i="17" s="1"/>
  <c r="R39" i="7"/>
  <c r="EH40" i="17" s="1"/>
  <c r="S39" i="7"/>
  <c r="EI40" i="17" s="1"/>
  <c r="R40" i="7"/>
  <c r="EH41" i="17" s="1"/>
  <c r="S40" i="7"/>
  <c r="EI41" i="17" s="1"/>
  <c r="R41" i="7"/>
  <c r="EH42" i="17" s="1"/>
  <c r="S41" i="7"/>
  <c r="EI42" i="17" s="1"/>
  <c r="R42" i="7"/>
  <c r="EH43" i="17" s="1"/>
  <c r="S42" i="7"/>
  <c r="EI43" i="17" s="1"/>
  <c r="R43" i="7"/>
  <c r="EH44" i="17" s="1"/>
  <c r="S43" i="7"/>
  <c r="EI44" i="17" s="1"/>
  <c r="R44" i="7"/>
  <c r="EH45" i="17" s="1"/>
  <c r="S44" i="7"/>
  <c r="EI45" i="17" s="1"/>
  <c r="R45" i="7"/>
  <c r="EH46" i="17" s="1"/>
  <c r="S45" i="7"/>
  <c r="EI46" i="17" s="1"/>
  <c r="R46" i="7"/>
  <c r="EH47" i="17" s="1"/>
  <c r="S46" i="7"/>
  <c r="EI47" i="17" s="1"/>
  <c r="R47" i="7"/>
  <c r="EH48" i="17" s="1"/>
  <c r="S47" i="7"/>
  <c r="EI48" i="17" s="1"/>
  <c r="R48" i="7"/>
  <c r="EH49" i="17" s="1"/>
  <c r="S48" i="7"/>
  <c r="EI49" i="17" s="1"/>
  <c r="R49" i="7"/>
  <c r="EH50" i="17" s="1"/>
  <c r="S49" i="7"/>
  <c r="EI50" i="17" s="1"/>
  <c r="R50" i="7"/>
  <c r="EH51" i="17" s="1"/>
  <c r="S50" i="7"/>
  <c r="EI51" i="17" s="1"/>
  <c r="R51" i="7"/>
  <c r="EH52" i="17" s="1"/>
  <c r="S51" i="7"/>
  <c r="EI52" i="17" s="1"/>
  <c r="R52" i="7"/>
  <c r="EH53" i="17" s="1"/>
  <c r="S52" i="7"/>
  <c r="EI53" i="17" s="1"/>
  <c r="R53" i="7"/>
  <c r="EH54" i="17" s="1"/>
  <c r="S53" i="7"/>
  <c r="EI54" i="17" s="1"/>
  <c r="R54" i="7"/>
  <c r="EH55" i="17" s="1"/>
  <c r="S54" i="7"/>
  <c r="EI55" i="17" s="1"/>
  <c r="R55" i="7"/>
  <c r="EH56" i="17" s="1"/>
  <c r="S55" i="7"/>
  <c r="EI56" i="17" s="1"/>
  <c r="R56" i="7"/>
  <c r="EH57" i="17" s="1"/>
  <c r="S56" i="7"/>
  <c r="EI57" i="17" s="1"/>
  <c r="R57" i="7"/>
  <c r="EH58" i="17" s="1"/>
  <c r="S57" i="7"/>
  <c r="EI58" i="17" s="1"/>
  <c r="R58" i="7"/>
  <c r="EH59" i="17" s="1"/>
  <c r="S58" i="7"/>
  <c r="EI59" i="17" s="1"/>
  <c r="R59" i="7"/>
  <c r="EH60" i="17" s="1"/>
  <c r="S59" i="7"/>
  <c r="EI60" i="17" s="1"/>
  <c r="R60" i="7"/>
  <c r="EH61" i="17" s="1"/>
  <c r="S60" i="7"/>
  <c r="EI61" i="17" s="1"/>
  <c r="R61" i="7"/>
  <c r="EH62" i="17" s="1"/>
  <c r="S61" i="7"/>
  <c r="EI62" i="17" s="1"/>
  <c r="R62" i="7"/>
  <c r="EH63" i="17" s="1"/>
  <c r="S62" i="7"/>
  <c r="EI63" i="17" s="1"/>
  <c r="R63" i="7"/>
  <c r="EH64" i="17" s="1"/>
  <c r="S63" i="7"/>
  <c r="EI64" i="17" s="1"/>
  <c r="R64" i="7"/>
  <c r="EH65" i="17" s="1"/>
  <c r="S64" i="7"/>
  <c r="EI65" i="17" s="1"/>
  <c r="R65" i="7"/>
  <c r="EH66" i="17" s="1"/>
  <c r="S65" i="7"/>
  <c r="EI66" i="17" s="1"/>
  <c r="R66" i="7"/>
  <c r="EH67" i="17" s="1"/>
  <c r="S66" i="7"/>
  <c r="EI67" i="17" s="1"/>
  <c r="R67" i="7"/>
  <c r="EH68" i="17" s="1"/>
  <c r="S67" i="7"/>
  <c r="EI68" i="17" s="1"/>
  <c r="R68" i="7"/>
  <c r="EH69" i="17" s="1"/>
  <c r="S68" i="7"/>
  <c r="EI69" i="17" s="1"/>
  <c r="R69" i="7"/>
  <c r="EH70" i="17" s="1"/>
  <c r="S69" i="7"/>
  <c r="EI70" i="17" s="1"/>
  <c r="R70" i="7"/>
  <c r="EH71" i="17" s="1"/>
  <c r="S70" i="7"/>
  <c r="EI71" i="17" s="1"/>
  <c r="R71" i="7"/>
  <c r="EH72" i="17" s="1"/>
  <c r="S71" i="7"/>
  <c r="EI72" i="17" s="1"/>
  <c r="R72" i="7"/>
  <c r="EH73" i="17" s="1"/>
  <c r="S72" i="7"/>
  <c r="EI73" i="17" s="1"/>
  <c r="R73" i="7"/>
  <c r="EH74" i="17" s="1"/>
  <c r="S73" i="7"/>
  <c r="EI74" i="17" s="1"/>
  <c r="R74" i="7"/>
  <c r="EH75" i="17" s="1"/>
  <c r="S74" i="7"/>
  <c r="EI75" i="17" s="1"/>
  <c r="R75" i="7"/>
  <c r="EH76" i="17" s="1"/>
  <c r="S75" i="7"/>
  <c r="EI76" i="17" s="1"/>
  <c r="R76" i="7"/>
  <c r="EH77" i="17" s="1"/>
  <c r="S76" i="7"/>
  <c r="EI77" i="17" s="1"/>
  <c r="R77" i="7"/>
  <c r="EH78" i="17" s="1"/>
  <c r="S77" i="7"/>
  <c r="EI78" i="17" s="1"/>
  <c r="R78" i="7"/>
  <c r="EH79" i="17" s="1"/>
  <c r="S78" i="7"/>
  <c r="EI79" i="17" s="1"/>
  <c r="R79" i="7"/>
  <c r="EH80" i="17" s="1"/>
  <c r="S79" i="7"/>
  <c r="EI80" i="17" s="1"/>
  <c r="R80" i="7"/>
  <c r="EH81" i="17" s="1"/>
  <c r="S80" i="7"/>
  <c r="EI81" i="17" s="1"/>
  <c r="R81" i="7"/>
  <c r="EH82" i="17" s="1"/>
  <c r="S81" i="7"/>
  <c r="EI82" i="17" s="1"/>
  <c r="R82" i="7"/>
  <c r="EH83" i="17" s="1"/>
  <c r="S82" i="7"/>
  <c r="EI83" i="17" s="1"/>
  <c r="R83" i="7"/>
  <c r="EH84" i="17" s="1"/>
  <c r="S83" i="7"/>
  <c r="EI84" i="17" s="1"/>
  <c r="R84" i="7"/>
  <c r="EH85" i="17" s="1"/>
  <c r="S84" i="7"/>
  <c r="EI85" i="17" s="1"/>
  <c r="R85" i="7"/>
  <c r="EH86" i="17" s="1"/>
  <c r="S85" i="7"/>
  <c r="EI86" i="17" s="1"/>
  <c r="R86" i="7"/>
  <c r="EH87" i="17" s="1"/>
  <c r="S86" i="7"/>
  <c r="EI87" i="17" s="1"/>
  <c r="R87" i="7"/>
  <c r="EH88" i="17" s="1"/>
  <c r="S87" i="7"/>
  <c r="EI88" i="17" s="1"/>
  <c r="R88" i="7"/>
  <c r="EH89" i="17" s="1"/>
  <c r="S88" i="7"/>
  <c r="EI89" i="17" s="1"/>
  <c r="R89" i="7"/>
  <c r="EH90" i="17" s="1"/>
  <c r="S89" i="7"/>
  <c r="EI90" i="17" s="1"/>
  <c r="R90" i="7"/>
  <c r="EH91" i="17" s="1"/>
  <c r="S90" i="7"/>
  <c r="EI91" i="17" s="1"/>
  <c r="R91" i="7"/>
  <c r="EH92" i="17" s="1"/>
  <c r="S91" i="7"/>
  <c r="EI92" i="17" s="1"/>
  <c r="R92" i="7"/>
  <c r="EH93" i="17" s="1"/>
  <c r="S92" i="7"/>
  <c r="EI93" i="17" s="1"/>
  <c r="R93" i="7"/>
  <c r="EH94" i="17" s="1"/>
  <c r="S93" i="7"/>
  <c r="EI94" i="17" s="1"/>
  <c r="R94" i="7"/>
  <c r="EH95" i="17" s="1"/>
  <c r="S94" i="7"/>
  <c r="EI95" i="17" s="1"/>
  <c r="R95" i="7"/>
  <c r="EH96" i="17" s="1"/>
  <c r="S95" i="7"/>
  <c r="EI96" i="17" s="1"/>
  <c r="R96" i="7"/>
  <c r="EH97" i="17" s="1"/>
  <c r="S96" i="7"/>
  <c r="EI97" i="17" s="1"/>
  <c r="R97" i="7"/>
  <c r="EH98" i="17" s="1"/>
  <c r="S97" i="7"/>
  <c r="EI98" i="17" s="1"/>
  <c r="R98" i="7"/>
  <c r="EH99" i="17" s="1"/>
  <c r="S98" i="7"/>
  <c r="EI99" i="17" s="1"/>
  <c r="R99" i="7"/>
  <c r="EH100" i="17" s="1"/>
  <c r="S99" i="7"/>
  <c r="EI100" i="17" s="1"/>
  <c r="R100" i="7"/>
  <c r="EH101" i="17" s="1"/>
  <c r="S100" i="7"/>
  <c r="EI101" i="17" s="1"/>
  <c r="R101" i="7"/>
  <c r="EH102" i="17" s="1"/>
  <c r="S101" i="7"/>
  <c r="EI102" i="17" s="1"/>
  <c r="R102" i="7"/>
  <c r="EH103" i="17" s="1"/>
  <c r="S102" i="7"/>
  <c r="EI103" i="17" s="1"/>
  <c r="R103" i="7"/>
  <c r="EH104" i="17" s="1"/>
  <c r="S103" i="7"/>
  <c r="EI104" i="17" s="1"/>
  <c r="R104" i="7"/>
  <c r="EH105" i="17" s="1"/>
  <c r="S104" i="7"/>
  <c r="EI105" i="17" s="1"/>
  <c r="R105" i="7"/>
  <c r="EH106" i="17" s="1"/>
  <c r="S105" i="7"/>
  <c r="EI106" i="17" s="1"/>
  <c r="R106" i="7"/>
  <c r="EH107" i="17" s="1"/>
  <c r="S106" i="7"/>
  <c r="EI107" i="17" s="1"/>
  <c r="R107" i="7"/>
  <c r="EH108" i="17" s="1"/>
  <c r="S107" i="7"/>
  <c r="EI108" i="17" s="1"/>
  <c r="R108" i="7"/>
  <c r="EH109" i="17" s="1"/>
  <c r="S108" i="7"/>
  <c r="EI109" i="17" s="1"/>
  <c r="R109" i="7"/>
  <c r="EH110" i="17" s="1"/>
  <c r="S109" i="7"/>
  <c r="EI110" i="17" s="1"/>
  <c r="R110" i="7"/>
  <c r="EH111" i="17" s="1"/>
  <c r="S110" i="7"/>
  <c r="EI111" i="17" s="1"/>
  <c r="R111" i="7"/>
  <c r="EH112" i="17" s="1"/>
  <c r="S111" i="7"/>
  <c r="EI112" i="17" s="1"/>
  <c r="R112" i="7"/>
  <c r="EH113" i="17" s="1"/>
  <c r="S112" i="7"/>
  <c r="EI113" i="17" s="1"/>
  <c r="R113" i="7"/>
  <c r="EH114" i="17" s="1"/>
  <c r="S113" i="7"/>
  <c r="EI114" i="17" s="1"/>
  <c r="R114" i="7"/>
  <c r="EH115" i="17" s="1"/>
  <c r="S114" i="7"/>
  <c r="EI115" i="17" s="1"/>
  <c r="R115" i="7"/>
  <c r="EH116" i="17" s="1"/>
  <c r="S115" i="7"/>
  <c r="EI116" i="17" s="1"/>
  <c r="R116" i="7"/>
  <c r="EH117" i="17" s="1"/>
  <c r="S116" i="7"/>
  <c r="EI117" i="17" s="1"/>
  <c r="R117" i="7"/>
  <c r="EH118" i="17" s="1"/>
  <c r="S117" i="7"/>
  <c r="EI118" i="17" s="1"/>
  <c r="R118" i="7"/>
  <c r="EH119" i="17" s="1"/>
  <c r="S118" i="7"/>
  <c r="EI119" i="17" s="1"/>
  <c r="R119" i="7"/>
  <c r="EH120" i="17" s="1"/>
  <c r="S119" i="7"/>
  <c r="EI120" i="17" s="1"/>
  <c r="R120" i="7"/>
  <c r="EH121" i="17" s="1"/>
  <c r="S120" i="7"/>
  <c r="EI121" i="17" s="1"/>
  <c r="R121" i="7"/>
  <c r="EH122" i="17" s="1"/>
  <c r="S121" i="7"/>
  <c r="EI122" i="17" s="1"/>
  <c r="R122" i="7"/>
  <c r="EH123" i="17" s="1"/>
  <c r="S122" i="7"/>
  <c r="EI123" i="17" s="1"/>
  <c r="R123" i="7"/>
  <c r="EH124" i="17" s="1"/>
  <c r="S123" i="7"/>
  <c r="EI124" i="17" s="1"/>
  <c r="R124" i="7"/>
  <c r="EH125" i="17" s="1"/>
  <c r="S124" i="7"/>
  <c r="EI125" i="17" s="1"/>
  <c r="R125" i="7"/>
  <c r="EH126" i="17" s="1"/>
  <c r="S125" i="7"/>
  <c r="EI126" i="17" s="1"/>
  <c r="R126" i="7"/>
  <c r="EH127" i="17" s="1"/>
  <c r="S126" i="7"/>
  <c r="EI127" i="17" s="1"/>
  <c r="R127" i="7"/>
  <c r="EH128" i="17" s="1"/>
  <c r="S127" i="7"/>
  <c r="EI128" i="17" s="1"/>
  <c r="R128" i="7"/>
  <c r="EH129" i="17" s="1"/>
  <c r="S128" i="7"/>
  <c r="EI129" i="17" s="1"/>
  <c r="R129" i="7"/>
  <c r="EH130" i="17" s="1"/>
  <c r="S129" i="7"/>
  <c r="EI130" i="17" s="1"/>
  <c r="R130" i="7"/>
  <c r="EH131" i="17" s="1"/>
  <c r="S130" i="7"/>
  <c r="EI131" i="17" s="1"/>
  <c r="R131" i="7"/>
  <c r="EH132" i="17" s="1"/>
  <c r="S131" i="7"/>
  <c r="EI132" i="17" s="1"/>
  <c r="R132" i="7"/>
  <c r="EH133" i="17" s="1"/>
  <c r="S132" i="7"/>
  <c r="EI133" i="17" s="1"/>
  <c r="R133" i="7"/>
  <c r="EH134" i="17" s="1"/>
  <c r="S133" i="7"/>
  <c r="EI134" i="17" s="1"/>
  <c r="R134" i="7"/>
  <c r="EH135" i="17" s="1"/>
  <c r="S134" i="7"/>
  <c r="EI135" i="17" s="1"/>
  <c r="R135" i="7"/>
  <c r="EH136" i="17" s="1"/>
  <c r="S135" i="7"/>
  <c r="EI136" i="17" s="1"/>
  <c r="R136" i="7"/>
  <c r="EH137" i="17" s="1"/>
  <c r="S136" i="7"/>
  <c r="EI137" i="17" s="1"/>
  <c r="R137" i="7"/>
  <c r="EH138" i="17" s="1"/>
  <c r="S137" i="7"/>
  <c r="EI138" i="17" s="1"/>
  <c r="R138" i="7"/>
  <c r="EH139" i="17" s="1"/>
  <c r="S138" i="7"/>
  <c r="EI139" i="17" s="1"/>
  <c r="R139" i="7"/>
  <c r="EH140" i="17" s="1"/>
  <c r="S139" i="7"/>
  <c r="EI140" i="17" s="1"/>
  <c r="R140" i="7"/>
  <c r="EH141" i="17" s="1"/>
  <c r="S140" i="7"/>
  <c r="EI141" i="17" s="1"/>
  <c r="R141" i="7"/>
  <c r="EH142" i="17" s="1"/>
  <c r="S141" i="7"/>
  <c r="EI142" i="17" s="1"/>
  <c r="R142" i="7"/>
  <c r="EH143" i="17" s="1"/>
  <c r="S142" i="7"/>
  <c r="EI143" i="17" s="1"/>
  <c r="R143" i="7"/>
  <c r="EH144" i="17" s="1"/>
  <c r="S143" i="7"/>
  <c r="EI144" i="17" s="1"/>
  <c r="R144" i="7"/>
  <c r="EH145" i="17" s="1"/>
  <c r="S144" i="7"/>
  <c r="EI145" i="17" s="1"/>
  <c r="R145" i="7"/>
  <c r="EH146" i="17" s="1"/>
  <c r="S145" i="7"/>
  <c r="EI146" i="17" s="1"/>
  <c r="R146" i="7"/>
  <c r="EH147" i="17" s="1"/>
  <c r="S146" i="7"/>
  <c r="EI147" i="17" s="1"/>
  <c r="R147" i="7"/>
  <c r="EH148" i="17" s="1"/>
  <c r="S147" i="7"/>
  <c r="EI148" i="17" s="1"/>
  <c r="R148" i="7"/>
  <c r="EH149" i="17" s="1"/>
  <c r="S148" i="7"/>
  <c r="EI149" i="17" s="1"/>
  <c r="R149" i="7"/>
  <c r="EH150" i="17" s="1"/>
  <c r="S149" i="7"/>
  <c r="EI150" i="17" s="1"/>
  <c r="R150" i="7"/>
  <c r="EH151" i="17" s="1"/>
  <c r="S150" i="7"/>
  <c r="EI151" i="17" s="1"/>
  <c r="R151" i="7"/>
  <c r="EH152" i="17" s="1"/>
  <c r="S151" i="7"/>
  <c r="EI152" i="17" s="1"/>
  <c r="R152" i="7"/>
  <c r="EH153" i="17" s="1"/>
  <c r="S152" i="7"/>
  <c r="EI153" i="17" s="1"/>
  <c r="R153" i="7"/>
  <c r="EH154" i="17" s="1"/>
  <c r="S153" i="7"/>
  <c r="EI154" i="17" s="1"/>
  <c r="R154" i="7"/>
  <c r="EH155" i="17" s="1"/>
  <c r="S154" i="7"/>
  <c r="EI155" i="17" s="1"/>
  <c r="R155" i="7"/>
  <c r="EH156" i="17" s="1"/>
  <c r="S155" i="7"/>
  <c r="EI156" i="17" s="1"/>
  <c r="R156" i="7"/>
  <c r="EH157" i="17" s="1"/>
  <c r="S156" i="7"/>
  <c r="EI157" i="17" s="1"/>
  <c r="R157" i="7"/>
  <c r="EH158" i="17" s="1"/>
  <c r="S157" i="7"/>
  <c r="EI158" i="17" s="1"/>
  <c r="R158" i="7"/>
  <c r="EH159" i="17" s="1"/>
  <c r="S158" i="7"/>
  <c r="EI159" i="17" s="1"/>
  <c r="R159" i="7"/>
  <c r="EH160" i="17" s="1"/>
  <c r="S159" i="7"/>
  <c r="EI160" i="17" s="1"/>
  <c r="R160" i="7"/>
  <c r="EH161" i="17" s="1"/>
  <c r="S160" i="7"/>
  <c r="EI161" i="17" s="1"/>
  <c r="R161" i="7"/>
  <c r="EH162" i="17" s="1"/>
  <c r="S161" i="7"/>
  <c r="EI162" i="17" s="1"/>
  <c r="R162" i="7"/>
  <c r="EH163" i="17" s="1"/>
  <c r="S162" i="7"/>
  <c r="EI163" i="17" s="1"/>
  <c r="R163" i="7"/>
  <c r="EH164" i="17" s="1"/>
  <c r="S163" i="7"/>
  <c r="EI164" i="17" s="1"/>
  <c r="R164" i="7"/>
  <c r="EH165" i="17" s="1"/>
  <c r="S164" i="7"/>
  <c r="EI165" i="17" s="1"/>
  <c r="R165" i="7"/>
  <c r="EH166" i="17" s="1"/>
  <c r="S165" i="7"/>
  <c r="EI166" i="17" s="1"/>
  <c r="R166" i="7"/>
  <c r="EH167" i="17" s="1"/>
  <c r="S166" i="7"/>
  <c r="EI167" i="17" s="1"/>
  <c r="R167" i="7"/>
  <c r="EH168" i="17" s="1"/>
  <c r="S167" i="7"/>
  <c r="EI168" i="17" s="1"/>
  <c r="R168" i="7"/>
  <c r="EH169" i="17" s="1"/>
  <c r="S168" i="7"/>
  <c r="EI169" i="17" s="1"/>
  <c r="R169" i="7"/>
  <c r="EH170" i="17" s="1"/>
  <c r="S169" i="7"/>
  <c r="EI170" i="17" s="1"/>
  <c r="R170" i="7"/>
  <c r="EH171" i="17" s="1"/>
  <c r="S170" i="7"/>
  <c r="EI171" i="17" s="1"/>
  <c r="R171" i="7"/>
  <c r="EH172" i="17" s="1"/>
  <c r="S171" i="7"/>
  <c r="EI172" i="17" s="1"/>
  <c r="R172" i="7"/>
  <c r="EH173" i="17" s="1"/>
  <c r="S172" i="7"/>
  <c r="EI173" i="17" s="1"/>
  <c r="R173" i="7"/>
  <c r="EH174" i="17" s="1"/>
  <c r="S173" i="7"/>
  <c r="EI174" i="17" s="1"/>
  <c r="R174" i="7"/>
  <c r="EH175" i="17" s="1"/>
  <c r="S174" i="7"/>
  <c r="EI175" i="17" s="1"/>
  <c r="R175" i="7"/>
  <c r="EH176" i="17" s="1"/>
  <c r="S175" i="7"/>
  <c r="EI176" i="17" s="1"/>
  <c r="R176" i="7"/>
  <c r="EH177" i="17" s="1"/>
  <c r="S176" i="7"/>
  <c r="EI177" i="17" s="1"/>
  <c r="R177" i="7"/>
  <c r="EH178" i="17" s="1"/>
  <c r="S177" i="7"/>
  <c r="EI178" i="17" s="1"/>
  <c r="R178" i="7"/>
  <c r="EH179" i="17" s="1"/>
  <c r="S178" i="7"/>
  <c r="EI179" i="17" s="1"/>
  <c r="R179" i="7"/>
  <c r="EH180" i="17" s="1"/>
  <c r="S179" i="7"/>
  <c r="EI180" i="17" s="1"/>
  <c r="R180" i="7"/>
  <c r="EH181" i="17" s="1"/>
  <c r="S180" i="7"/>
  <c r="EI181" i="17" s="1"/>
  <c r="R181" i="7"/>
  <c r="EH182" i="17" s="1"/>
  <c r="S181" i="7"/>
  <c r="EI182" i="17" s="1"/>
  <c r="R182" i="7"/>
  <c r="EH183" i="17" s="1"/>
  <c r="S182" i="7"/>
  <c r="EI183" i="17" s="1"/>
  <c r="R183" i="7"/>
  <c r="EH184" i="17" s="1"/>
  <c r="S183" i="7"/>
  <c r="EI184" i="17" s="1"/>
  <c r="R184" i="7"/>
  <c r="EH185" i="17" s="1"/>
  <c r="S184" i="7"/>
  <c r="EI185" i="17" s="1"/>
  <c r="R185" i="7"/>
  <c r="EH186" i="17" s="1"/>
  <c r="S185" i="7"/>
  <c r="EI186" i="17" s="1"/>
  <c r="R186" i="7"/>
  <c r="EH187" i="17" s="1"/>
  <c r="S186" i="7"/>
  <c r="EI187" i="17" s="1"/>
  <c r="R187" i="7"/>
  <c r="EH188" i="17" s="1"/>
  <c r="S187" i="7"/>
  <c r="EI188" i="17" s="1"/>
  <c r="R188" i="7"/>
  <c r="EH189" i="17" s="1"/>
  <c r="S188" i="7"/>
  <c r="EI189" i="17" s="1"/>
  <c r="R189" i="7"/>
  <c r="EH190" i="17" s="1"/>
  <c r="S189" i="7"/>
  <c r="EI190" i="17" s="1"/>
  <c r="R190" i="7"/>
  <c r="EH191" i="17" s="1"/>
  <c r="S190" i="7"/>
  <c r="EI191" i="17" s="1"/>
  <c r="R191" i="7"/>
  <c r="EH192" i="17" s="1"/>
  <c r="S191" i="7"/>
  <c r="EI192" i="17" s="1"/>
  <c r="R192" i="7"/>
  <c r="EH193" i="17" s="1"/>
  <c r="S192" i="7"/>
  <c r="EI193" i="17" s="1"/>
  <c r="R193" i="7"/>
  <c r="EH194" i="17" s="1"/>
  <c r="S193" i="7"/>
  <c r="EI194" i="17" s="1"/>
  <c r="R194" i="7"/>
  <c r="EH195" i="17" s="1"/>
  <c r="S194" i="7"/>
  <c r="EI195" i="17" s="1"/>
  <c r="R195" i="7"/>
  <c r="EH196" i="17" s="1"/>
  <c r="S195" i="7"/>
  <c r="EI196" i="17" s="1"/>
  <c r="R196" i="7"/>
  <c r="EH197" i="17" s="1"/>
  <c r="S196" i="7"/>
  <c r="EI197" i="17" s="1"/>
  <c r="R197" i="7"/>
  <c r="EH198" i="17" s="1"/>
  <c r="S197" i="7"/>
  <c r="EI198" i="17" s="1"/>
  <c r="R198" i="7"/>
  <c r="EH199" i="17" s="1"/>
  <c r="S198" i="7"/>
  <c r="EI199" i="17" s="1"/>
  <c r="R199" i="7"/>
  <c r="EH200" i="17" s="1"/>
  <c r="S199" i="7"/>
  <c r="EI200" i="17" s="1"/>
  <c r="R200" i="7"/>
  <c r="EH201" i="17" s="1"/>
  <c r="S200" i="7"/>
  <c r="EI201" i="17" s="1"/>
  <c r="R201" i="7"/>
  <c r="EH202" i="17" s="1"/>
  <c r="S201" i="7"/>
  <c r="EI202" i="17" s="1"/>
  <c r="R202" i="7"/>
  <c r="EH203" i="17" s="1"/>
  <c r="S202" i="7"/>
  <c r="EI203" i="17" s="1"/>
  <c r="R203" i="7"/>
  <c r="EH204" i="17" s="1"/>
  <c r="S203" i="7"/>
  <c r="EI204" i="17" s="1"/>
  <c r="R204" i="7"/>
  <c r="EH205" i="17" s="1"/>
  <c r="S204" i="7"/>
  <c r="EI205" i="17" s="1"/>
  <c r="R205" i="7"/>
  <c r="EH206" i="17" s="1"/>
  <c r="S205" i="7"/>
  <c r="EI206" i="17" s="1"/>
  <c r="R206" i="7"/>
  <c r="EH207" i="17" s="1"/>
  <c r="S206" i="7"/>
  <c r="EI207" i="17" s="1"/>
  <c r="R207" i="7"/>
  <c r="EH208" i="17" s="1"/>
  <c r="S207" i="7"/>
  <c r="EI208" i="17" s="1"/>
  <c r="R208" i="7"/>
  <c r="EH209" i="17" s="1"/>
  <c r="S208" i="7"/>
  <c r="EI209" i="17" s="1"/>
  <c r="R209" i="7"/>
  <c r="EH210" i="17" s="1"/>
  <c r="S209" i="7"/>
  <c r="EI210" i="17" s="1"/>
  <c r="R210" i="7"/>
  <c r="EH211" i="17" s="1"/>
  <c r="S210" i="7"/>
  <c r="EI211" i="17" s="1"/>
  <c r="R211" i="7"/>
  <c r="EH212" i="17" s="1"/>
  <c r="S211" i="7"/>
  <c r="EI212" i="17" s="1"/>
  <c r="R212" i="7"/>
  <c r="EH213" i="17" s="1"/>
  <c r="S212" i="7"/>
  <c r="EI213" i="17" s="1"/>
  <c r="R213" i="7"/>
  <c r="EH214" i="17" s="1"/>
  <c r="S213" i="7"/>
  <c r="EI214" i="17" s="1"/>
  <c r="R214" i="7"/>
  <c r="EH215" i="17" s="1"/>
  <c r="S214" i="7"/>
  <c r="EI215" i="17" s="1"/>
  <c r="R215" i="7"/>
  <c r="EH216" i="17" s="1"/>
  <c r="S215" i="7"/>
  <c r="EI216" i="17" s="1"/>
  <c r="R216" i="7"/>
  <c r="EH217" i="17" s="1"/>
  <c r="S216" i="7"/>
  <c r="EI217" i="17" s="1"/>
  <c r="R217" i="7"/>
  <c r="EH218" i="17" s="1"/>
  <c r="S217" i="7"/>
  <c r="EI218" i="17" s="1"/>
  <c r="R218" i="7"/>
  <c r="EH219" i="17" s="1"/>
  <c r="S218" i="7"/>
  <c r="EI219" i="17" s="1"/>
  <c r="R219" i="7"/>
  <c r="EH220" i="17" s="1"/>
  <c r="S219" i="7"/>
  <c r="EI220" i="17" s="1"/>
  <c r="R220" i="7"/>
  <c r="EH221" i="17" s="1"/>
  <c r="S220" i="7"/>
  <c r="EI221" i="17" s="1"/>
  <c r="R221" i="7"/>
  <c r="EH222" i="17" s="1"/>
  <c r="S221" i="7"/>
  <c r="EI222" i="17" s="1"/>
  <c r="R222" i="7"/>
  <c r="EH223" i="17" s="1"/>
  <c r="S222" i="7"/>
  <c r="EI223" i="17" s="1"/>
  <c r="R223" i="7"/>
  <c r="EH224" i="17" s="1"/>
  <c r="S223" i="7"/>
  <c r="EI224" i="17" s="1"/>
  <c r="R224" i="7"/>
  <c r="EH225" i="17" s="1"/>
  <c r="S224" i="7"/>
  <c r="EI225" i="17" s="1"/>
  <c r="R225" i="7"/>
  <c r="EH226" i="17" s="1"/>
  <c r="S225" i="7"/>
  <c r="EI226" i="17" s="1"/>
  <c r="R226" i="7"/>
  <c r="EH227" i="17" s="1"/>
  <c r="S226" i="7"/>
  <c r="EI227" i="17" s="1"/>
  <c r="R227" i="7"/>
  <c r="EH228" i="17" s="1"/>
  <c r="S227" i="7"/>
  <c r="EI228" i="17" s="1"/>
  <c r="R228" i="7"/>
  <c r="EH229" i="17" s="1"/>
  <c r="S228" i="7"/>
  <c r="EI229" i="17" s="1"/>
  <c r="R229" i="7"/>
  <c r="EH230" i="17" s="1"/>
  <c r="S229" i="7"/>
  <c r="EI230" i="17" s="1"/>
  <c r="R230" i="7"/>
  <c r="EH231" i="17" s="1"/>
  <c r="S230" i="7"/>
  <c r="EI231" i="17" s="1"/>
  <c r="R231" i="7"/>
  <c r="EH232" i="17" s="1"/>
  <c r="S231" i="7"/>
  <c r="EI232" i="17" s="1"/>
  <c r="R232" i="7"/>
  <c r="EH233" i="17" s="1"/>
  <c r="S232" i="7"/>
  <c r="EI233" i="17" s="1"/>
  <c r="R233" i="7"/>
  <c r="EH234" i="17" s="1"/>
  <c r="S233" i="7"/>
  <c r="EI234" i="17" s="1"/>
  <c r="R234" i="7"/>
  <c r="EH235" i="17" s="1"/>
  <c r="S234" i="7"/>
  <c r="EI235" i="17" s="1"/>
  <c r="R235" i="7"/>
  <c r="EH236" i="17" s="1"/>
  <c r="S235" i="7"/>
  <c r="EI236" i="17" s="1"/>
  <c r="R236" i="7"/>
  <c r="EH237" i="17" s="1"/>
  <c r="S236" i="7"/>
  <c r="EI237" i="17" s="1"/>
  <c r="R237" i="7"/>
  <c r="EH238" i="17" s="1"/>
  <c r="S237" i="7"/>
  <c r="EI238" i="17" s="1"/>
  <c r="R238" i="7"/>
  <c r="EH239" i="17" s="1"/>
  <c r="S238" i="7"/>
  <c r="EI239" i="17" s="1"/>
  <c r="R239" i="7"/>
  <c r="EH240" i="17" s="1"/>
  <c r="S239" i="7"/>
  <c r="EI240" i="17" s="1"/>
  <c r="R240" i="7"/>
  <c r="EH241" i="17" s="1"/>
  <c r="S240" i="7"/>
  <c r="EI241" i="17" s="1"/>
  <c r="R241" i="7"/>
  <c r="EH242" i="17" s="1"/>
  <c r="S241" i="7"/>
  <c r="EI242" i="17" s="1"/>
  <c r="R242" i="7"/>
  <c r="EH243" i="17" s="1"/>
  <c r="S242" i="7"/>
  <c r="EI243" i="17" s="1"/>
  <c r="R243" i="7"/>
  <c r="EH244" i="17" s="1"/>
  <c r="S243" i="7"/>
  <c r="EI244" i="17" s="1"/>
  <c r="R244" i="7"/>
  <c r="EH245" i="17" s="1"/>
  <c r="S244" i="7"/>
  <c r="EI245" i="17" s="1"/>
  <c r="R245" i="7"/>
  <c r="EH246" i="17" s="1"/>
  <c r="S245" i="7"/>
  <c r="EI246" i="17" s="1"/>
  <c r="R246" i="7"/>
  <c r="EH247" i="17" s="1"/>
  <c r="S246" i="7"/>
  <c r="EI247" i="17" s="1"/>
  <c r="R247" i="7"/>
  <c r="EH248" i="17" s="1"/>
  <c r="S247" i="7"/>
  <c r="EI248" i="17" s="1"/>
  <c r="R248" i="7"/>
  <c r="EH249" i="17" s="1"/>
  <c r="S248" i="7"/>
  <c r="EI249" i="17" s="1"/>
  <c r="R249" i="7"/>
  <c r="EH250" i="17" s="1"/>
  <c r="S249" i="7"/>
  <c r="EI250" i="17" s="1"/>
  <c r="R250" i="7"/>
  <c r="EH251" i="17" s="1"/>
  <c r="S250" i="7"/>
  <c r="EI251" i="17" s="1"/>
  <c r="R251" i="7"/>
  <c r="EH252" i="17" s="1"/>
  <c r="S251" i="7"/>
  <c r="EI252" i="17" s="1"/>
  <c r="R252" i="7"/>
  <c r="EH253" i="17" s="1"/>
  <c r="S252" i="7"/>
  <c r="EI253" i="17" s="1"/>
  <c r="R253" i="7"/>
  <c r="EH254" i="17" s="1"/>
  <c r="S253" i="7"/>
  <c r="EI254" i="17" s="1"/>
  <c r="R254" i="7"/>
  <c r="EH255" i="17" s="1"/>
  <c r="S254" i="7"/>
  <c r="EI255" i="17" s="1"/>
  <c r="R255" i="7"/>
  <c r="EH256" i="17" s="1"/>
  <c r="S255" i="7"/>
  <c r="EI256" i="17" s="1"/>
  <c r="R256" i="7"/>
  <c r="EH257" i="17" s="1"/>
  <c r="S256" i="7"/>
  <c r="EI257" i="17" s="1"/>
  <c r="R257" i="7"/>
  <c r="EH258" i="17" s="1"/>
  <c r="S257" i="7"/>
  <c r="EI258" i="17" s="1"/>
  <c r="R258" i="7"/>
  <c r="EH259" i="17" s="1"/>
  <c r="S258" i="7"/>
  <c r="EI259" i="17" s="1"/>
  <c r="R259" i="7"/>
  <c r="EH260" i="17" s="1"/>
  <c r="S259" i="7"/>
  <c r="EI260" i="17" s="1"/>
  <c r="R260" i="7"/>
  <c r="EH261" i="17" s="1"/>
  <c r="S260" i="7"/>
  <c r="EI261" i="17" s="1"/>
  <c r="R261" i="7"/>
  <c r="EH262" i="17" s="1"/>
  <c r="S261" i="7"/>
  <c r="EI262" i="17" s="1"/>
  <c r="R262" i="7"/>
  <c r="EH263" i="17" s="1"/>
  <c r="S262" i="7"/>
  <c r="EI263" i="17" s="1"/>
  <c r="R263" i="7"/>
  <c r="EH264" i="17" s="1"/>
  <c r="S263" i="7"/>
  <c r="EI264" i="17" s="1"/>
  <c r="R264" i="7"/>
  <c r="EH265" i="17" s="1"/>
  <c r="S264" i="7"/>
  <c r="EI265" i="17" s="1"/>
  <c r="R265" i="7"/>
  <c r="EH266" i="17" s="1"/>
  <c r="S265" i="7"/>
  <c r="EI266" i="17" s="1"/>
  <c r="R266" i="7"/>
  <c r="EH267" i="17" s="1"/>
  <c r="S266" i="7"/>
  <c r="EI267" i="17" s="1"/>
  <c r="R267" i="7"/>
  <c r="EH268" i="17" s="1"/>
  <c r="S267" i="7"/>
  <c r="EI268" i="17" s="1"/>
  <c r="R268" i="7"/>
  <c r="EH269" i="17" s="1"/>
  <c r="S268" i="7"/>
  <c r="EI269" i="17" s="1"/>
  <c r="R269" i="7"/>
  <c r="EH270" i="17" s="1"/>
  <c r="S269" i="7"/>
  <c r="EI270" i="17" s="1"/>
  <c r="R270" i="7"/>
  <c r="EH271" i="17" s="1"/>
  <c r="S270" i="7"/>
  <c r="EI271" i="17" s="1"/>
  <c r="R271" i="7"/>
  <c r="EH272" i="17" s="1"/>
  <c r="S271" i="7"/>
  <c r="EI272" i="17" s="1"/>
  <c r="R272" i="7"/>
  <c r="EH273" i="17" s="1"/>
  <c r="S272" i="7"/>
  <c r="EI273" i="17" s="1"/>
  <c r="R273" i="7"/>
  <c r="EH274" i="17" s="1"/>
  <c r="S273" i="7"/>
  <c r="EI274" i="17" s="1"/>
  <c r="R274" i="7"/>
  <c r="EH275" i="17" s="1"/>
  <c r="S274" i="7"/>
  <c r="EI275" i="17" s="1"/>
  <c r="R275" i="7"/>
  <c r="EH276" i="17" s="1"/>
  <c r="S275" i="7"/>
  <c r="EI276" i="17" s="1"/>
  <c r="R276" i="7"/>
  <c r="EH277" i="17" s="1"/>
  <c r="S276" i="7"/>
  <c r="EI277" i="17" s="1"/>
  <c r="R277" i="7"/>
  <c r="EH278" i="17" s="1"/>
  <c r="S277" i="7"/>
  <c r="EI278" i="17" s="1"/>
  <c r="R278" i="7"/>
  <c r="EH279" i="17" s="1"/>
  <c r="S278" i="7"/>
  <c r="EI279" i="17" s="1"/>
  <c r="R279" i="7"/>
  <c r="EH280" i="17" s="1"/>
  <c r="S279" i="7"/>
  <c r="EI280" i="17" s="1"/>
  <c r="R280" i="7"/>
  <c r="EH281" i="17" s="1"/>
  <c r="S280" i="7"/>
  <c r="EI281" i="17" s="1"/>
  <c r="R281" i="7"/>
  <c r="EH282" i="17" s="1"/>
  <c r="S281" i="7"/>
  <c r="EI282" i="17" s="1"/>
  <c r="R282" i="7"/>
  <c r="EH283" i="17" s="1"/>
  <c r="S282" i="7"/>
  <c r="EI283" i="17" s="1"/>
  <c r="R283" i="7"/>
  <c r="EH284" i="17" s="1"/>
  <c r="S283" i="7"/>
  <c r="EI284" i="17" s="1"/>
  <c r="R284" i="7"/>
  <c r="EH285" i="17" s="1"/>
  <c r="S284" i="7"/>
  <c r="EI285" i="17" s="1"/>
  <c r="R285" i="7"/>
  <c r="EH286" i="17" s="1"/>
  <c r="S285" i="7"/>
  <c r="EI286" i="17" s="1"/>
  <c r="R286" i="7"/>
  <c r="EH287" i="17" s="1"/>
  <c r="S286" i="7"/>
  <c r="EI287" i="17" s="1"/>
  <c r="R287" i="7"/>
  <c r="EH288" i="17" s="1"/>
  <c r="S287" i="7"/>
  <c r="EI288" i="17" s="1"/>
  <c r="R288" i="7"/>
  <c r="EH289" i="17" s="1"/>
  <c r="S288" i="7"/>
  <c r="EI289" i="17" s="1"/>
  <c r="R289" i="7"/>
  <c r="EH290" i="17" s="1"/>
  <c r="S289" i="7"/>
  <c r="EI290" i="17" s="1"/>
  <c r="R290" i="7"/>
  <c r="EH291" i="17" s="1"/>
  <c r="S290" i="7"/>
  <c r="EI291" i="17" s="1"/>
  <c r="R291" i="7"/>
  <c r="EH292" i="17" s="1"/>
  <c r="S291" i="7"/>
  <c r="EI292" i="17" s="1"/>
  <c r="R292" i="7"/>
  <c r="EH293" i="17" s="1"/>
  <c r="S292" i="7"/>
  <c r="EI293" i="17" s="1"/>
  <c r="R293" i="7"/>
  <c r="EH294" i="17" s="1"/>
  <c r="S293" i="7"/>
  <c r="EI294" i="17" s="1"/>
  <c r="R294" i="7"/>
  <c r="EH295" i="17" s="1"/>
  <c r="S294" i="7"/>
  <c r="EI295" i="17" s="1"/>
  <c r="R295" i="7"/>
  <c r="EH296" i="17" s="1"/>
  <c r="S295" i="7"/>
  <c r="EI296" i="17" s="1"/>
  <c r="R296" i="7"/>
  <c r="EH297" i="17" s="1"/>
  <c r="S296" i="7"/>
  <c r="EI297" i="17" s="1"/>
  <c r="R297" i="7"/>
  <c r="EH298" i="17" s="1"/>
  <c r="S297" i="7"/>
  <c r="EI298" i="17" s="1"/>
  <c r="R298" i="7"/>
  <c r="EH299" i="17" s="1"/>
  <c r="S298" i="7"/>
  <c r="EI299" i="17" s="1"/>
  <c r="R299" i="7"/>
  <c r="EH300" i="17" s="1"/>
  <c r="S299" i="7"/>
  <c r="EI300" i="17" s="1"/>
  <c r="R300" i="7"/>
  <c r="EH301" i="17" s="1"/>
  <c r="S300" i="7"/>
  <c r="EI301" i="17" s="1"/>
  <c r="R301" i="7"/>
  <c r="EH302" i="17" s="1"/>
  <c r="S301" i="7"/>
  <c r="EI302" i="17" s="1"/>
  <c r="R302" i="7"/>
  <c r="EH303" i="17" s="1"/>
  <c r="S302" i="7"/>
  <c r="EI303" i="17" s="1"/>
  <c r="R303" i="7"/>
  <c r="EH304" i="17" s="1"/>
  <c r="S303" i="7"/>
  <c r="EI304" i="17" s="1"/>
  <c r="S4" i="7"/>
  <c r="EI5" i="17" s="1"/>
  <c r="R4" i="7"/>
  <c r="EH5" i="17" s="1"/>
  <c r="AK2" i="3"/>
  <c r="AK1" i="3"/>
  <c r="P23" i="25"/>
  <c r="FP23" i="17" s="1"/>
  <c r="P24" i="25"/>
  <c r="FP24" i="17" s="1"/>
  <c r="P25" i="25"/>
  <c r="FP25" i="17" s="1"/>
  <c r="P22" i="25"/>
  <c r="FP22" i="17" s="1"/>
  <c r="K12" i="25" l="1"/>
  <c r="FK12" i="17" s="1"/>
  <c r="P35" i="25"/>
  <c r="FP35" i="17" s="1"/>
  <c r="B17" i="25"/>
  <c r="FB17" i="17" s="1"/>
  <c r="B39" i="25"/>
  <c r="FB39" i="17" s="1"/>
  <c r="P37" i="25"/>
  <c r="FP37" i="17" s="1"/>
  <c r="K13" i="25"/>
  <c r="FK13" i="17" s="1"/>
  <c r="P36" i="25"/>
  <c r="FP36" i="17" s="1"/>
  <c r="K11" i="25"/>
  <c r="FK11" i="17" s="1"/>
  <c r="B28" i="25"/>
  <c r="FB28" i="17" s="1"/>
  <c r="P34" i="25"/>
  <c r="FP34" i="17" s="1"/>
  <c r="P33" i="25"/>
  <c r="P32" i="25"/>
  <c r="K10" i="25"/>
  <c r="FK10" i="17" s="1"/>
  <c r="P44" i="25" l="1"/>
  <c r="FP44" i="17" s="1"/>
  <c r="FP33" i="17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X6" i="3" l="1"/>
  <c r="O4" i="1"/>
  <c r="O3" i="1"/>
  <c r="P4" i="1"/>
  <c r="Q4" i="1"/>
  <c r="Q3" i="1"/>
  <c r="R3" i="1"/>
  <c r="S3" i="1"/>
  <c r="P3" i="1"/>
  <c r="R6" i="3" l="1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6" i="3"/>
  <c r="N40" i="21" l="1"/>
  <c r="EY40" i="17" s="1"/>
  <c r="M40" i="21"/>
  <c r="EX40" i="17" s="1"/>
  <c r="L40" i="21"/>
  <c r="EW40" i="17" s="1"/>
  <c r="K40" i="21"/>
  <c r="EV40" i="17" s="1"/>
  <c r="J40" i="21"/>
  <c r="EU40" i="17" s="1"/>
  <c r="I40" i="21"/>
  <c r="ET40" i="17" s="1"/>
  <c r="H40" i="21"/>
  <c r="ES40" i="17" s="1"/>
  <c r="G40" i="21"/>
  <c r="ER40" i="17" s="1"/>
  <c r="F40" i="21"/>
  <c r="EQ40" i="17" s="1"/>
  <c r="E40" i="21"/>
  <c r="EP40" i="17" s="1"/>
  <c r="D40" i="21"/>
  <c r="EO40" i="17" s="1"/>
  <c r="C40" i="21"/>
  <c r="EN40" i="17" s="1"/>
  <c r="N28" i="21"/>
  <c r="EY28" i="17" s="1"/>
  <c r="M28" i="21"/>
  <c r="EX28" i="17" s="1"/>
  <c r="L28" i="21"/>
  <c r="EW28" i="17" s="1"/>
  <c r="K28" i="21"/>
  <c r="EV28" i="17" s="1"/>
  <c r="J28" i="21"/>
  <c r="EU28" i="17" s="1"/>
  <c r="I28" i="21"/>
  <c r="ET28" i="17" s="1"/>
  <c r="H28" i="21"/>
  <c r="ES28" i="17" s="1"/>
  <c r="G28" i="21"/>
  <c r="ER28" i="17" s="1"/>
  <c r="F28" i="21"/>
  <c r="EQ28" i="17" s="1"/>
  <c r="E28" i="21"/>
  <c r="EP28" i="17" s="1"/>
  <c r="D28" i="21"/>
  <c r="EO28" i="17" s="1"/>
  <c r="C28" i="21"/>
  <c r="EN28" i="17" s="1"/>
  <c r="D16" i="21"/>
  <c r="EO16" i="17" s="1"/>
  <c r="E16" i="21"/>
  <c r="EP16" i="17" s="1"/>
  <c r="F16" i="21"/>
  <c r="EQ16" i="17" s="1"/>
  <c r="G16" i="21"/>
  <c r="ER16" i="17" s="1"/>
  <c r="H16" i="21"/>
  <c r="ES16" i="17" s="1"/>
  <c r="I16" i="21"/>
  <c r="ET16" i="17" s="1"/>
  <c r="J16" i="21"/>
  <c r="EU16" i="17" s="1"/>
  <c r="K16" i="21"/>
  <c r="EV16" i="17" s="1"/>
  <c r="L16" i="21"/>
  <c r="EW16" i="17" s="1"/>
  <c r="M16" i="21"/>
  <c r="EX16" i="17" s="1"/>
  <c r="N16" i="21"/>
  <c r="EY16" i="17" s="1"/>
  <c r="C16" i="21"/>
  <c r="EN16" i="17" s="1"/>
  <c r="K16" i="17"/>
  <c r="P48" i="25" l="1"/>
  <c r="FP48" i="17" s="1"/>
  <c r="P47" i="25"/>
  <c r="FP47" i="17" s="1"/>
  <c r="P46" i="25"/>
  <c r="FP46" i="17" s="1"/>
  <c r="P45" i="25"/>
  <c r="FP45" i="17" s="1"/>
  <c r="K6" i="3"/>
  <c r="S6" i="3"/>
  <c r="Y6" i="3" l="1"/>
  <c r="O5" i="7" l="1"/>
  <c r="EE6" i="17" s="1"/>
  <c r="O6" i="7"/>
  <c r="EE7" i="17" s="1"/>
  <c r="O7" i="7"/>
  <c r="EE8" i="17" s="1"/>
  <c r="O8" i="7"/>
  <c r="EE9" i="17" s="1"/>
  <c r="O9" i="7"/>
  <c r="EE10" i="17" s="1"/>
  <c r="O10" i="7"/>
  <c r="EE11" i="17" s="1"/>
  <c r="O11" i="7"/>
  <c r="EE12" i="17" s="1"/>
  <c r="O12" i="7"/>
  <c r="EE13" i="17" s="1"/>
  <c r="O13" i="7"/>
  <c r="EE14" i="17" s="1"/>
  <c r="O14" i="7"/>
  <c r="EE15" i="17" s="1"/>
  <c r="O15" i="7"/>
  <c r="EE16" i="17" s="1"/>
  <c r="O16" i="7"/>
  <c r="EE17" i="17" s="1"/>
  <c r="O17" i="7"/>
  <c r="EE18" i="17" s="1"/>
  <c r="O18" i="7"/>
  <c r="EE19" i="17" s="1"/>
  <c r="O19" i="7"/>
  <c r="EE20" i="17" s="1"/>
  <c r="O20" i="7"/>
  <c r="EE21" i="17" s="1"/>
  <c r="O21" i="7"/>
  <c r="EE22" i="17" s="1"/>
  <c r="O22" i="7"/>
  <c r="EE23" i="17" s="1"/>
  <c r="O23" i="7"/>
  <c r="EE24" i="17" s="1"/>
  <c r="O24" i="7"/>
  <c r="EE25" i="17" s="1"/>
  <c r="O25" i="7"/>
  <c r="EE26" i="17" s="1"/>
  <c r="O26" i="7"/>
  <c r="EE27" i="17" s="1"/>
  <c r="O27" i="7"/>
  <c r="EE28" i="17" s="1"/>
  <c r="O28" i="7"/>
  <c r="EE29" i="17" s="1"/>
  <c r="O29" i="7"/>
  <c r="EE30" i="17" s="1"/>
  <c r="O30" i="7"/>
  <c r="EE31" i="17" s="1"/>
  <c r="O31" i="7"/>
  <c r="EE32" i="17" s="1"/>
  <c r="O32" i="7"/>
  <c r="EE33" i="17" s="1"/>
  <c r="O33" i="7"/>
  <c r="EE34" i="17" s="1"/>
  <c r="O34" i="7"/>
  <c r="EE35" i="17" s="1"/>
  <c r="O35" i="7"/>
  <c r="EE36" i="17" s="1"/>
  <c r="O36" i="7"/>
  <c r="EE37" i="17" s="1"/>
  <c r="O37" i="7"/>
  <c r="EE38" i="17" s="1"/>
  <c r="O38" i="7"/>
  <c r="EE39" i="17" s="1"/>
  <c r="O39" i="7"/>
  <c r="EE40" i="17" s="1"/>
  <c r="O40" i="7"/>
  <c r="EE41" i="17" s="1"/>
  <c r="O41" i="7"/>
  <c r="EE42" i="17" s="1"/>
  <c r="O42" i="7"/>
  <c r="EE43" i="17" s="1"/>
  <c r="O43" i="7"/>
  <c r="EE44" i="17" s="1"/>
  <c r="O44" i="7"/>
  <c r="EE45" i="17" s="1"/>
  <c r="O45" i="7"/>
  <c r="EE46" i="17" s="1"/>
  <c r="O46" i="7"/>
  <c r="EE47" i="17" s="1"/>
  <c r="O47" i="7"/>
  <c r="EE48" i="17" s="1"/>
  <c r="O48" i="7"/>
  <c r="EE49" i="17" s="1"/>
  <c r="O49" i="7"/>
  <c r="EE50" i="17" s="1"/>
  <c r="O50" i="7"/>
  <c r="EE51" i="17" s="1"/>
  <c r="O51" i="7"/>
  <c r="EE52" i="17" s="1"/>
  <c r="O52" i="7"/>
  <c r="EE53" i="17" s="1"/>
  <c r="O53" i="7"/>
  <c r="EE54" i="17" s="1"/>
  <c r="O54" i="7"/>
  <c r="EE55" i="17" s="1"/>
  <c r="O55" i="7"/>
  <c r="EE56" i="17" s="1"/>
  <c r="O56" i="7"/>
  <c r="EE57" i="17" s="1"/>
  <c r="O57" i="7"/>
  <c r="EE58" i="17" s="1"/>
  <c r="O58" i="7"/>
  <c r="EE59" i="17" s="1"/>
  <c r="O59" i="7"/>
  <c r="EE60" i="17" s="1"/>
  <c r="O60" i="7"/>
  <c r="EE61" i="17" s="1"/>
  <c r="O61" i="7"/>
  <c r="EE62" i="17" s="1"/>
  <c r="O62" i="7"/>
  <c r="EE63" i="17" s="1"/>
  <c r="O63" i="7"/>
  <c r="EE64" i="17" s="1"/>
  <c r="O64" i="7"/>
  <c r="EE65" i="17" s="1"/>
  <c r="O65" i="7"/>
  <c r="EE66" i="17" s="1"/>
  <c r="O66" i="7"/>
  <c r="EE67" i="17" s="1"/>
  <c r="O67" i="7"/>
  <c r="EE68" i="17" s="1"/>
  <c r="O68" i="7"/>
  <c r="EE69" i="17" s="1"/>
  <c r="O69" i="7"/>
  <c r="EE70" i="17" s="1"/>
  <c r="O70" i="7"/>
  <c r="EE71" i="17" s="1"/>
  <c r="O71" i="7"/>
  <c r="EE72" i="17" s="1"/>
  <c r="O72" i="7"/>
  <c r="EE73" i="17" s="1"/>
  <c r="O73" i="7"/>
  <c r="EE74" i="17" s="1"/>
  <c r="O74" i="7"/>
  <c r="EE75" i="17" s="1"/>
  <c r="O75" i="7"/>
  <c r="EE76" i="17" s="1"/>
  <c r="O76" i="7"/>
  <c r="EE77" i="17" s="1"/>
  <c r="O77" i="7"/>
  <c r="EE78" i="17" s="1"/>
  <c r="O78" i="7"/>
  <c r="EE79" i="17" s="1"/>
  <c r="O79" i="7"/>
  <c r="EE80" i="17" s="1"/>
  <c r="O80" i="7"/>
  <c r="EE81" i="17" s="1"/>
  <c r="O81" i="7"/>
  <c r="EE82" i="17" s="1"/>
  <c r="O82" i="7"/>
  <c r="EE83" i="17" s="1"/>
  <c r="O83" i="7"/>
  <c r="EE84" i="17" s="1"/>
  <c r="O84" i="7"/>
  <c r="EE85" i="17" s="1"/>
  <c r="O85" i="7"/>
  <c r="EE86" i="17" s="1"/>
  <c r="O86" i="7"/>
  <c r="EE87" i="17" s="1"/>
  <c r="O87" i="7"/>
  <c r="EE88" i="17" s="1"/>
  <c r="O88" i="7"/>
  <c r="EE89" i="17" s="1"/>
  <c r="O89" i="7"/>
  <c r="EE90" i="17" s="1"/>
  <c r="O90" i="7"/>
  <c r="EE91" i="17" s="1"/>
  <c r="O91" i="7"/>
  <c r="EE92" i="17" s="1"/>
  <c r="O92" i="7"/>
  <c r="EE93" i="17" s="1"/>
  <c r="O93" i="7"/>
  <c r="EE94" i="17" s="1"/>
  <c r="O94" i="7"/>
  <c r="EE95" i="17" s="1"/>
  <c r="O95" i="7"/>
  <c r="EE96" i="17" s="1"/>
  <c r="O96" i="7"/>
  <c r="EE97" i="17" s="1"/>
  <c r="O97" i="7"/>
  <c r="EE98" i="17" s="1"/>
  <c r="O98" i="7"/>
  <c r="EE99" i="17" s="1"/>
  <c r="O99" i="7"/>
  <c r="EE100" i="17" s="1"/>
  <c r="O100" i="7"/>
  <c r="EE101" i="17" s="1"/>
  <c r="O101" i="7"/>
  <c r="EE102" i="17" s="1"/>
  <c r="O102" i="7"/>
  <c r="EE103" i="17" s="1"/>
  <c r="O103" i="7"/>
  <c r="EE104" i="17" s="1"/>
  <c r="O104" i="7"/>
  <c r="EE105" i="17" s="1"/>
  <c r="O105" i="7"/>
  <c r="EE106" i="17" s="1"/>
  <c r="O106" i="7"/>
  <c r="EE107" i="17" s="1"/>
  <c r="O107" i="7"/>
  <c r="EE108" i="17" s="1"/>
  <c r="O108" i="7"/>
  <c r="EE109" i="17" s="1"/>
  <c r="O109" i="7"/>
  <c r="EE110" i="17" s="1"/>
  <c r="O110" i="7"/>
  <c r="EE111" i="17" s="1"/>
  <c r="O111" i="7"/>
  <c r="EE112" i="17" s="1"/>
  <c r="O112" i="7"/>
  <c r="EE113" i="17" s="1"/>
  <c r="O113" i="7"/>
  <c r="EE114" i="17" s="1"/>
  <c r="O114" i="7"/>
  <c r="EE115" i="17" s="1"/>
  <c r="O115" i="7"/>
  <c r="EE116" i="17" s="1"/>
  <c r="O116" i="7"/>
  <c r="EE117" i="17" s="1"/>
  <c r="O117" i="7"/>
  <c r="EE118" i="17" s="1"/>
  <c r="O118" i="7"/>
  <c r="EE119" i="17" s="1"/>
  <c r="O119" i="7"/>
  <c r="EE120" i="17" s="1"/>
  <c r="O120" i="7"/>
  <c r="EE121" i="17" s="1"/>
  <c r="O121" i="7"/>
  <c r="EE122" i="17" s="1"/>
  <c r="O122" i="7"/>
  <c r="EE123" i="17" s="1"/>
  <c r="O123" i="7"/>
  <c r="EE124" i="17" s="1"/>
  <c r="O124" i="7"/>
  <c r="EE125" i="17" s="1"/>
  <c r="O125" i="7"/>
  <c r="EE126" i="17" s="1"/>
  <c r="O126" i="7"/>
  <c r="EE127" i="17" s="1"/>
  <c r="O127" i="7"/>
  <c r="EE128" i="17" s="1"/>
  <c r="O128" i="7"/>
  <c r="EE129" i="17" s="1"/>
  <c r="O129" i="7"/>
  <c r="EE130" i="17" s="1"/>
  <c r="O130" i="7"/>
  <c r="EE131" i="17" s="1"/>
  <c r="O131" i="7"/>
  <c r="EE132" i="17" s="1"/>
  <c r="O132" i="7"/>
  <c r="EE133" i="17" s="1"/>
  <c r="O133" i="7"/>
  <c r="EE134" i="17" s="1"/>
  <c r="O134" i="7"/>
  <c r="EE135" i="17" s="1"/>
  <c r="O135" i="7"/>
  <c r="EE136" i="17" s="1"/>
  <c r="O136" i="7"/>
  <c r="EE137" i="17" s="1"/>
  <c r="O137" i="7"/>
  <c r="EE138" i="17" s="1"/>
  <c r="O138" i="7"/>
  <c r="EE139" i="17" s="1"/>
  <c r="O139" i="7"/>
  <c r="EE140" i="17" s="1"/>
  <c r="O140" i="7"/>
  <c r="EE141" i="17" s="1"/>
  <c r="O141" i="7"/>
  <c r="EE142" i="17" s="1"/>
  <c r="O142" i="7"/>
  <c r="EE143" i="17" s="1"/>
  <c r="O143" i="7"/>
  <c r="EE144" i="17" s="1"/>
  <c r="O144" i="7"/>
  <c r="EE145" i="17" s="1"/>
  <c r="O145" i="7"/>
  <c r="EE146" i="17" s="1"/>
  <c r="O146" i="7"/>
  <c r="EE147" i="17" s="1"/>
  <c r="O147" i="7"/>
  <c r="EE148" i="17" s="1"/>
  <c r="O148" i="7"/>
  <c r="EE149" i="17" s="1"/>
  <c r="O149" i="7"/>
  <c r="EE150" i="17" s="1"/>
  <c r="O150" i="7"/>
  <c r="EE151" i="17" s="1"/>
  <c r="O151" i="7"/>
  <c r="EE152" i="17" s="1"/>
  <c r="O152" i="7"/>
  <c r="EE153" i="17" s="1"/>
  <c r="O153" i="7"/>
  <c r="EE154" i="17" s="1"/>
  <c r="O154" i="7"/>
  <c r="EE155" i="17" s="1"/>
  <c r="O155" i="7"/>
  <c r="EE156" i="17" s="1"/>
  <c r="O156" i="7"/>
  <c r="EE157" i="17" s="1"/>
  <c r="O157" i="7"/>
  <c r="EE158" i="17" s="1"/>
  <c r="O158" i="7"/>
  <c r="EE159" i="17" s="1"/>
  <c r="O159" i="7"/>
  <c r="EE160" i="17" s="1"/>
  <c r="O160" i="7"/>
  <c r="EE161" i="17" s="1"/>
  <c r="O161" i="7"/>
  <c r="EE162" i="17" s="1"/>
  <c r="O162" i="7"/>
  <c r="EE163" i="17" s="1"/>
  <c r="O163" i="7"/>
  <c r="EE164" i="17" s="1"/>
  <c r="O164" i="7"/>
  <c r="EE165" i="17" s="1"/>
  <c r="O165" i="7"/>
  <c r="EE166" i="17" s="1"/>
  <c r="O166" i="7"/>
  <c r="EE167" i="17" s="1"/>
  <c r="O167" i="7"/>
  <c r="EE168" i="17" s="1"/>
  <c r="O168" i="7"/>
  <c r="EE169" i="17" s="1"/>
  <c r="O169" i="7"/>
  <c r="EE170" i="17" s="1"/>
  <c r="O170" i="7"/>
  <c r="EE171" i="17" s="1"/>
  <c r="O171" i="7"/>
  <c r="EE172" i="17" s="1"/>
  <c r="O172" i="7"/>
  <c r="EE173" i="17" s="1"/>
  <c r="O173" i="7"/>
  <c r="EE174" i="17" s="1"/>
  <c r="O174" i="7"/>
  <c r="EE175" i="17" s="1"/>
  <c r="O175" i="7"/>
  <c r="EE176" i="17" s="1"/>
  <c r="O176" i="7"/>
  <c r="EE177" i="17" s="1"/>
  <c r="O177" i="7"/>
  <c r="EE178" i="17" s="1"/>
  <c r="O178" i="7"/>
  <c r="EE179" i="17" s="1"/>
  <c r="O179" i="7"/>
  <c r="EE180" i="17" s="1"/>
  <c r="O180" i="7"/>
  <c r="EE181" i="17" s="1"/>
  <c r="O181" i="7"/>
  <c r="EE182" i="17" s="1"/>
  <c r="O182" i="7"/>
  <c r="EE183" i="17" s="1"/>
  <c r="O183" i="7"/>
  <c r="EE184" i="17" s="1"/>
  <c r="O184" i="7"/>
  <c r="EE185" i="17" s="1"/>
  <c r="O185" i="7"/>
  <c r="EE186" i="17" s="1"/>
  <c r="O186" i="7"/>
  <c r="EE187" i="17" s="1"/>
  <c r="O187" i="7"/>
  <c r="EE188" i="17" s="1"/>
  <c r="O188" i="7"/>
  <c r="EE189" i="17" s="1"/>
  <c r="O189" i="7"/>
  <c r="EE190" i="17" s="1"/>
  <c r="O190" i="7"/>
  <c r="EE191" i="17" s="1"/>
  <c r="O191" i="7"/>
  <c r="EE192" i="17" s="1"/>
  <c r="O192" i="7"/>
  <c r="EE193" i="17" s="1"/>
  <c r="O193" i="7"/>
  <c r="EE194" i="17" s="1"/>
  <c r="O194" i="7"/>
  <c r="EE195" i="17" s="1"/>
  <c r="O195" i="7"/>
  <c r="EE196" i="17" s="1"/>
  <c r="O196" i="7"/>
  <c r="EE197" i="17" s="1"/>
  <c r="O197" i="7"/>
  <c r="EE198" i="17" s="1"/>
  <c r="O198" i="7"/>
  <c r="EE199" i="17" s="1"/>
  <c r="O199" i="7"/>
  <c r="EE200" i="17" s="1"/>
  <c r="O200" i="7"/>
  <c r="EE201" i="17" s="1"/>
  <c r="O201" i="7"/>
  <c r="EE202" i="17" s="1"/>
  <c r="O202" i="7"/>
  <c r="EE203" i="17" s="1"/>
  <c r="O203" i="7"/>
  <c r="EE204" i="17" s="1"/>
  <c r="O204" i="7"/>
  <c r="EE205" i="17" s="1"/>
  <c r="O205" i="7"/>
  <c r="EE206" i="17" s="1"/>
  <c r="O206" i="7"/>
  <c r="EE207" i="17" s="1"/>
  <c r="O207" i="7"/>
  <c r="EE208" i="17" s="1"/>
  <c r="O208" i="7"/>
  <c r="EE209" i="17" s="1"/>
  <c r="O209" i="7"/>
  <c r="EE210" i="17" s="1"/>
  <c r="O210" i="7"/>
  <c r="EE211" i="17" s="1"/>
  <c r="O211" i="7"/>
  <c r="EE212" i="17" s="1"/>
  <c r="O212" i="7"/>
  <c r="EE213" i="17" s="1"/>
  <c r="O213" i="7"/>
  <c r="EE214" i="17" s="1"/>
  <c r="O214" i="7"/>
  <c r="EE215" i="17" s="1"/>
  <c r="O215" i="7"/>
  <c r="EE216" i="17" s="1"/>
  <c r="O216" i="7"/>
  <c r="EE217" i="17" s="1"/>
  <c r="O217" i="7"/>
  <c r="EE218" i="17" s="1"/>
  <c r="O218" i="7"/>
  <c r="EE219" i="17" s="1"/>
  <c r="O219" i="7"/>
  <c r="EE220" i="17" s="1"/>
  <c r="O220" i="7"/>
  <c r="EE221" i="17" s="1"/>
  <c r="O221" i="7"/>
  <c r="EE222" i="17" s="1"/>
  <c r="O222" i="7"/>
  <c r="EE223" i="17" s="1"/>
  <c r="O223" i="7"/>
  <c r="EE224" i="17" s="1"/>
  <c r="O224" i="7"/>
  <c r="EE225" i="17" s="1"/>
  <c r="O225" i="7"/>
  <c r="EE226" i="17" s="1"/>
  <c r="O226" i="7"/>
  <c r="EE227" i="17" s="1"/>
  <c r="O227" i="7"/>
  <c r="EE228" i="17" s="1"/>
  <c r="O228" i="7"/>
  <c r="EE229" i="17" s="1"/>
  <c r="O229" i="7"/>
  <c r="EE230" i="17" s="1"/>
  <c r="O230" i="7"/>
  <c r="EE231" i="17" s="1"/>
  <c r="O231" i="7"/>
  <c r="EE232" i="17" s="1"/>
  <c r="O232" i="7"/>
  <c r="EE233" i="17" s="1"/>
  <c r="O233" i="7"/>
  <c r="EE234" i="17" s="1"/>
  <c r="O234" i="7"/>
  <c r="EE235" i="17" s="1"/>
  <c r="O235" i="7"/>
  <c r="EE236" i="17" s="1"/>
  <c r="O236" i="7"/>
  <c r="EE237" i="17" s="1"/>
  <c r="O237" i="7"/>
  <c r="EE238" i="17" s="1"/>
  <c r="O238" i="7"/>
  <c r="EE239" i="17" s="1"/>
  <c r="O239" i="7"/>
  <c r="EE240" i="17" s="1"/>
  <c r="O240" i="7"/>
  <c r="EE241" i="17" s="1"/>
  <c r="O241" i="7"/>
  <c r="EE242" i="17" s="1"/>
  <c r="O242" i="7"/>
  <c r="EE243" i="17" s="1"/>
  <c r="O243" i="7"/>
  <c r="EE244" i="17" s="1"/>
  <c r="O244" i="7"/>
  <c r="EE245" i="17" s="1"/>
  <c r="O245" i="7"/>
  <c r="EE246" i="17" s="1"/>
  <c r="O246" i="7"/>
  <c r="EE247" i="17" s="1"/>
  <c r="O247" i="7"/>
  <c r="EE248" i="17" s="1"/>
  <c r="O248" i="7"/>
  <c r="EE249" i="17" s="1"/>
  <c r="O249" i="7"/>
  <c r="EE250" i="17" s="1"/>
  <c r="O250" i="7"/>
  <c r="EE251" i="17" s="1"/>
  <c r="O251" i="7"/>
  <c r="EE252" i="17" s="1"/>
  <c r="O252" i="7"/>
  <c r="EE253" i="17" s="1"/>
  <c r="O253" i="7"/>
  <c r="EE254" i="17" s="1"/>
  <c r="O254" i="7"/>
  <c r="EE255" i="17" s="1"/>
  <c r="O255" i="7"/>
  <c r="EE256" i="17" s="1"/>
  <c r="O256" i="7"/>
  <c r="EE257" i="17" s="1"/>
  <c r="O257" i="7"/>
  <c r="EE258" i="17" s="1"/>
  <c r="O258" i="7"/>
  <c r="EE259" i="17" s="1"/>
  <c r="O259" i="7"/>
  <c r="EE260" i="17" s="1"/>
  <c r="O260" i="7"/>
  <c r="EE261" i="17" s="1"/>
  <c r="O261" i="7"/>
  <c r="EE262" i="17" s="1"/>
  <c r="O262" i="7"/>
  <c r="EE263" i="17" s="1"/>
  <c r="O263" i="7"/>
  <c r="EE264" i="17" s="1"/>
  <c r="O264" i="7"/>
  <c r="EE265" i="17" s="1"/>
  <c r="O265" i="7"/>
  <c r="EE266" i="17" s="1"/>
  <c r="O266" i="7"/>
  <c r="EE267" i="17" s="1"/>
  <c r="O267" i="7"/>
  <c r="EE268" i="17" s="1"/>
  <c r="O268" i="7"/>
  <c r="EE269" i="17" s="1"/>
  <c r="O269" i="7"/>
  <c r="EE270" i="17" s="1"/>
  <c r="O270" i="7"/>
  <c r="EE271" i="17" s="1"/>
  <c r="O271" i="7"/>
  <c r="EE272" i="17" s="1"/>
  <c r="O272" i="7"/>
  <c r="EE273" i="17" s="1"/>
  <c r="O273" i="7"/>
  <c r="EE274" i="17" s="1"/>
  <c r="O274" i="7"/>
  <c r="EE275" i="17" s="1"/>
  <c r="O275" i="7"/>
  <c r="EE276" i="17" s="1"/>
  <c r="O276" i="7"/>
  <c r="EE277" i="17" s="1"/>
  <c r="O277" i="7"/>
  <c r="EE278" i="17" s="1"/>
  <c r="O278" i="7"/>
  <c r="EE279" i="17" s="1"/>
  <c r="O279" i="7"/>
  <c r="EE280" i="17" s="1"/>
  <c r="O280" i="7"/>
  <c r="EE281" i="17" s="1"/>
  <c r="O281" i="7"/>
  <c r="EE282" i="17" s="1"/>
  <c r="O282" i="7"/>
  <c r="EE283" i="17" s="1"/>
  <c r="O283" i="7"/>
  <c r="EE284" i="17" s="1"/>
  <c r="O284" i="7"/>
  <c r="EE285" i="17" s="1"/>
  <c r="O285" i="7"/>
  <c r="EE286" i="17" s="1"/>
  <c r="O286" i="7"/>
  <c r="EE287" i="17" s="1"/>
  <c r="O287" i="7"/>
  <c r="EE288" i="17" s="1"/>
  <c r="O288" i="7"/>
  <c r="EE289" i="17" s="1"/>
  <c r="O289" i="7"/>
  <c r="EE290" i="17" s="1"/>
  <c r="O290" i="7"/>
  <c r="EE291" i="17" s="1"/>
  <c r="O291" i="7"/>
  <c r="EE292" i="17" s="1"/>
  <c r="O292" i="7"/>
  <c r="EE293" i="17" s="1"/>
  <c r="O293" i="7"/>
  <c r="EE294" i="17" s="1"/>
  <c r="O294" i="7"/>
  <c r="EE295" i="17" s="1"/>
  <c r="O295" i="7"/>
  <c r="EE296" i="17" s="1"/>
  <c r="O296" i="7"/>
  <c r="EE297" i="17" s="1"/>
  <c r="O297" i="7"/>
  <c r="EE298" i="17" s="1"/>
  <c r="O298" i="7"/>
  <c r="EE299" i="17" s="1"/>
  <c r="O299" i="7"/>
  <c r="EE300" i="17" s="1"/>
  <c r="O300" i="7"/>
  <c r="EE301" i="17" s="1"/>
  <c r="O301" i="7"/>
  <c r="EE302" i="17" s="1"/>
  <c r="O302" i="7"/>
  <c r="EE303" i="17" s="1"/>
  <c r="O303" i="7"/>
  <c r="EE304" i="17" s="1"/>
  <c r="O4" i="7"/>
  <c r="EE5" i="17" s="1"/>
  <c r="M4" i="7" l="1"/>
  <c r="EC5" i="17" s="1"/>
  <c r="J5" i="7"/>
  <c r="DZ6" i="17" s="1"/>
  <c r="J6" i="7"/>
  <c r="DZ7" i="17" s="1"/>
  <c r="J7" i="7"/>
  <c r="DZ8" i="17" s="1"/>
  <c r="J8" i="7"/>
  <c r="DZ9" i="17" s="1"/>
  <c r="J9" i="7"/>
  <c r="DZ10" i="17" s="1"/>
  <c r="J10" i="7"/>
  <c r="DZ11" i="17" s="1"/>
  <c r="J11" i="7"/>
  <c r="DZ12" i="17" s="1"/>
  <c r="J12" i="7"/>
  <c r="DZ13" i="17" s="1"/>
  <c r="J13" i="7"/>
  <c r="DZ14" i="17" s="1"/>
  <c r="J14" i="7"/>
  <c r="DZ15" i="17" s="1"/>
  <c r="J15" i="7"/>
  <c r="DZ16" i="17" s="1"/>
  <c r="J16" i="7"/>
  <c r="DZ17" i="17" s="1"/>
  <c r="J17" i="7"/>
  <c r="DZ18" i="17" s="1"/>
  <c r="J18" i="7"/>
  <c r="DZ19" i="17" s="1"/>
  <c r="J19" i="7"/>
  <c r="DZ20" i="17" s="1"/>
  <c r="J20" i="7"/>
  <c r="DZ21" i="17" s="1"/>
  <c r="J21" i="7"/>
  <c r="DZ22" i="17" s="1"/>
  <c r="J22" i="7"/>
  <c r="DZ23" i="17" s="1"/>
  <c r="J23" i="7"/>
  <c r="DZ24" i="17" s="1"/>
  <c r="J24" i="7"/>
  <c r="DZ25" i="17" s="1"/>
  <c r="J25" i="7"/>
  <c r="DZ26" i="17" s="1"/>
  <c r="J26" i="7"/>
  <c r="DZ27" i="17" s="1"/>
  <c r="J27" i="7"/>
  <c r="DZ28" i="17" s="1"/>
  <c r="J28" i="7"/>
  <c r="DZ29" i="17" s="1"/>
  <c r="J29" i="7"/>
  <c r="DZ30" i="17" s="1"/>
  <c r="J30" i="7"/>
  <c r="DZ31" i="17" s="1"/>
  <c r="J31" i="7"/>
  <c r="DZ32" i="17" s="1"/>
  <c r="J32" i="7"/>
  <c r="DZ33" i="17" s="1"/>
  <c r="J33" i="7"/>
  <c r="DZ34" i="17" s="1"/>
  <c r="J34" i="7"/>
  <c r="DZ35" i="17" s="1"/>
  <c r="J35" i="7"/>
  <c r="DZ36" i="17" s="1"/>
  <c r="J36" i="7"/>
  <c r="DZ37" i="17" s="1"/>
  <c r="J37" i="7"/>
  <c r="DZ38" i="17" s="1"/>
  <c r="J38" i="7"/>
  <c r="DZ39" i="17" s="1"/>
  <c r="J39" i="7"/>
  <c r="DZ40" i="17" s="1"/>
  <c r="J40" i="7"/>
  <c r="DZ41" i="17" s="1"/>
  <c r="J41" i="7"/>
  <c r="DZ42" i="17" s="1"/>
  <c r="J42" i="7"/>
  <c r="DZ43" i="17" s="1"/>
  <c r="J43" i="7"/>
  <c r="DZ44" i="17" s="1"/>
  <c r="J44" i="7"/>
  <c r="DZ45" i="17" s="1"/>
  <c r="J45" i="7"/>
  <c r="DZ46" i="17" s="1"/>
  <c r="J46" i="7"/>
  <c r="DZ47" i="17" s="1"/>
  <c r="J47" i="7"/>
  <c r="DZ48" i="17" s="1"/>
  <c r="J48" i="7"/>
  <c r="DZ49" i="17" s="1"/>
  <c r="J49" i="7"/>
  <c r="DZ50" i="17" s="1"/>
  <c r="J50" i="7"/>
  <c r="DZ51" i="17" s="1"/>
  <c r="J51" i="7"/>
  <c r="DZ52" i="17" s="1"/>
  <c r="J52" i="7"/>
  <c r="DZ53" i="17" s="1"/>
  <c r="J53" i="7"/>
  <c r="DZ54" i="17" s="1"/>
  <c r="J54" i="7"/>
  <c r="DZ55" i="17" s="1"/>
  <c r="J55" i="7"/>
  <c r="DZ56" i="17" s="1"/>
  <c r="J56" i="7"/>
  <c r="DZ57" i="17" s="1"/>
  <c r="J57" i="7"/>
  <c r="DZ58" i="17" s="1"/>
  <c r="J58" i="7"/>
  <c r="DZ59" i="17" s="1"/>
  <c r="J59" i="7"/>
  <c r="DZ60" i="17" s="1"/>
  <c r="J60" i="7"/>
  <c r="DZ61" i="17" s="1"/>
  <c r="J61" i="7"/>
  <c r="DZ62" i="17" s="1"/>
  <c r="J62" i="7"/>
  <c r="DZ63" i="17" s="1"/>
  <c r="J63" i="7"/>
  <c r="DZ64" i="17" s="1"/>
  <c r="J64" i="7"/>
  <c r="DZ65" i="17" s="1"/>
  <c r="J65" i="7"/>
  <c r="DZ66" i="17" s="1"/>
  <c r="J66" i="7"/>
  <c r="DZ67" i="17" s="1"/>
  <c r="J67" i="7"/>
  <c r="DZ68" i="17" s="1"/>
  <c r="J68" i="7"/>
  <c r="DZ69" i="17" s="1"/>
  <c r="J69" i="7"/>
  <c r="DZ70" i="17" s="1"/>
  <c r="J70" i="7"/>
  <c r="DZ71" i="17" s="1"/>
  <c r="J71" i="7"/>
  <c r="DZ72" i="17" s="1"/>
  <c r="J72" i="7"/>
  <c r="DZ73" i="17" s="1"/>
  <c r="J73" i="7"/>
  <c r="DZ74" i="17" s="1"/>
  <c r="J74" i="7"/>
  <c r="DZ75" i="17" s="1"/>
  <c r="J75" i="7"/>
  <c r="DZ76" i="17" s="1"/>
  <c r="J76" i="7"/>
  <c r="DZ77" i="17" s="1"/>
  <c r="J77" i="7"/>
  <c r="DZ78" i="17" s="1"/>
  <c r="J78" i="7"/>
  <c r="DZ79" i="17" s="1"/>
  <c r="J79" i="7"/>
  <c r="DZ80" i="17" s="1"/>
  <c r="J80" i="7"/>
  <c r="DZ81" i="17" s="1"/>
  <c r="J81" i="7"/>
  <c r="DZ82" i="17" s="1"/>
  <c r="J82" i="7"/>
  <c r="DZ83" i="17" s="1"/>
  <c r="J83" i="7"/>
  <c r="DZ84" i="17" s="1"/>
  <c r="J84" i="7"/>
  <c r="DZ85" i="17" s="1"/>
  <c r="J85" i="7"/>
  <c r="DZ86" i="17" s="1"/>
  <c r="J86" i="7"/>
  <c r="DZ87" i="17" s="1"/>
  <c r="J87" i="7"/>
  <c r="DZ88" i="17" s="1"/>
  <c r="J88" i="7"/>
  <c r="DZ89" i="17" s="1"/>
  <c r="J89" i="7"/>
  <c r="DZ90" i="17" s="1"/>
  <c r="J90" i="7"/>
  <c r="DZ91" i="17" s="1"/>
  <c r="J91" i="7"/>
  <c r="DZ92" i="17" s="1"/>
  <c r="J92" i="7"/>
  <c r="DZ93" i="17" s="1"/>
  <c r="J93" i="7"/>
  <c r="DZ94" i="17" s="1"/>
  <c r="J94" i="7"/>
  <c r="DZ95" i="17" s="1"/>
  <c r="J95" i="7"/>
  <c r="DZ96" i="17" s="1"/>
  <c r="J96" i="7"/>
  <c r="DZ97" i="17" s="1"/>
  <c r="J97" i="7"/>
  <c r="DZ98" i="17" s="1"/>
  <c r="J98" i="7"/>
  <c r="DZ99" i="17" s="1"/>
  <c r="J99" i="7"/>
  <c r="DZ100" i="17" s="1"/>
  <c r="J100" i="7"/>
  <c r="DZ101" i="17" s="1"/>
  <c r="J101" i="7"/>
  <c r="DZ102" i="17" s="1"/>
  <c r="J102" i="7"/>
  <c r="DZ103" i="17" s="1"/>
  <c r="J103" i="7"/>
  <c r="DZ104" i="17" s="1"/>
  <c r="J104" i="7"/>
  <c r="DZ105" i="17" s="1"/>
  <c r="J105" i="7"/>
  <c r="DZ106" i="17" s="1"/>
  <c r="J106" i="7"/>
  <c r="DZ107" i="17" s="1"/>
  <c r="J107" i="7"/>
  <c r="DZ108" i="17" s="1"/>
  <c r="J108" i="7"/>
  <c r="DZ109" i="17" s="1"/>
  <c r="J109" i="7"/>
  <c r="DZ110" i="17" s="1"/>
  <c r="J110" i="7"/>
  <c r="DZ111" i="17" s="1"/>
  <c r="J111" i="7"/>
  <c r="DZ112" i="17" s="1"/>
  <c r="J112" i="7"/>
  <c r="DZ113" i="17" s="1"/>
  <c r="J113" i="7"/>
  <c r="DZ114" i="17" s="1"/>
  <c r="J114" i="7"/>
  <c r="DZ115" i="17" s="1"/>
  <c r="J115" i="7"/>
  <c r="DZ116" i="17" s="1"/>
  <c r="J116" i="7"/>
  <c r="DZ117" i="17" s="1"/>
  <c r="J117" i="7"/>
  <c r="DZ118" i="17" s="1"/>
  <c r="J118" i="7"/>
  <c r="DZ119" i="17" s="1"/>
  <c r="J119" i="7"/>
  <c r="DZ120" i="17" s="1"/>
  <c r="J120" i="7"/>
  <c r="DZ121" i="17" s="1"/>
  <c r="J121" i="7"/>
  <c r="DZ122" i="17" s="1"/>
  <c r="J122" i="7"/>
  <c r="DZ123" i="17" s="1"/>
  <c r="J123" i="7"/>
  <c r="DZ124" i="17" s="1"/>
  <c r="J124" i="7"/>
  <c r="DZ125" i="17" s="1"/>
  <c r="J125" i="7"/>
  <c r="DZ126" i="17" s="1"/>
  <c r="J126" i="7"/>
  <c r="DZ127" i="17" s="1"/>
  <c r="J127" i="7"/>
  <c r="DZ128" i="17" s="1"/>
  <c r="J128" i="7"/>
  <c r="DZ129" i="17" s="1"/>
  <c r="J129" i="7"/>
  <c r="DZ130" i="17" s="1"/>
  <c r="J130" i="7"/>
  <c r="DZ131" i="17" s="1"/>
  <c r="J131" i="7"/>
  <c r="DZ132" i="17" s="1"/>
  <c r="J132" i="7"/>
  <c r="DZ133" i="17" s="1"/>
  <c r="J133" i="7"/>
  <c r="DZ134" i="17" s="1"/>
  <c r="J134" i="7"/>
  <c r="DZ135" i="17" s="1"/>
  <c r="J135" i="7"/>
  <c r="DZ136" i="17" s="1"/>
  <c r="J136" i="7"/>
  <c r="DZ137" i="17" s="1"/>
  <c r="J137" i="7"/>
  <c r="DZ138" i="17" s="1"/>
  <c r="J138" i="7"/>
  <c r="DZ139" i="17" s="1"/>
  <c r="J139" i="7"/>
  <c r="DZ140" i="17" s="1"/>
  <c r="J140" i="7"/>
  <c r="DZ141" i="17" s="1"/>
  <c r="J141" i="7"/>
  <c r="DZ142" i="17" s="1"/>
  <c r="J142" i="7"/>
  <c r="DZ143" i="17" s="1"/>
  <c r="J143" i="7"/>
  <c r="DZ144" i="17" s="1"/>
  <c r="J144" i="7"/>
  <c r="DZ145" i="17" s="1"/>
  <c r="J145" i="7"/>
  <c r="DZ146" i="17" s="1"/>
  <c r="J146" i="7"/>
  <c r="DZ147" i="17" s="1"/>
  <c r="J147" i="7"/>
  <c r="DZ148" i="17" s="1"/>
  <c r="J148" i="7"/>
  <c r="DZ149" i="17" s="1"/>
  <c r="J149" i="7"/>
  <c r="DZ150" i="17" s="1"/>
  <c r="J150" i="7"/>
  <c r="DZ151" i="17" s="1"/>
  <c r="J151" i="7"/>
  <c r="DZ152" i="17" s="1"/>
  <c r="J152" i="7"/>
  <c r="DZ153" i="17" s="1"/>
  <c r="J153" i="7"/>
  <c r="DZ154" i="17" s="1"/>
  <c r="J154" i="7"/>
  <c r="DZ155" i="17" s="1"/>
  <c r="J155" i="7"/>
  <c r="DZ156" i="17" s="1"/>
  <c r="J156" i="7"/>
  <c r="DZ157" i="17" s="1"/>
  <c r="J157" i="7"/>
  <c r="DZ158" i="17" s="1"/>
  <c r="J158" i="7"/>
  <c r="DZ159" i="17" s="1"/>
  <c r="J159" i="7"/>
  <c r="DZ160" i="17" s="1"/>
  <c r="J160" i="7"/>
  <c r="DZ161" i="17" s="1"/>
  <c r="J161" i="7"/>
  <c r="DZ162" i="17" s="1"/>
  <c r="J162" i="7"/>
  <c r="DZ163" i="17" s="1"/>
  <c r="J163" i="7"/>
  <c r="DZ164" i="17" s="1"/>
  <c r="J164" i="7"/>
  <c r="DZ165" i="17" s="1"/>
  <c r="J165" i="7"/>
  <c r="DZ166" i="17" s="1"/>
  <c r="J166" i="7"/>
  <c r="DZ167" i="17" s="1"/>
  <c r="J167" i="7"/>
  <c r="DZ168" i="17" s="1"/>
  <c r="J168" i="7"/>
  <c r="DZ169" i="17" s="1"/>
  <c r="J169" i="7"/>
  <c r="DZ170" i="17" s="1"/>
  <c r="J170" i="7"/>
  <c r="DZ171" i="17" s="1"/>
  <c r="J171" i="7"/>
  <c r="DZ172" i="17" s="1"/>
  <c r="J172" i="7"/>
  <c r="DZ173" i="17" s="1"/>
  <c r="J173" i="7"/>
  <c r="DZ174" i="17" s="1"/>
  <c r="J174" i="7"/>
  <c r="DZ175" i="17" s="1"/>
  <c r="J175" i="7"/>
  <c r="DZ176" i="17" s="1"/>
  <c r="J176" i="7"/>
  <c r="DZ177" i="17" s="1"/>
  <c r="J177" i="7"/>
  <c r="DZ178" i="17" s="1"/>
  <c r="J178" i="7"/>
  <c r="DZ179" i="17" s="1"/>
  <c r="J179" i="7"/>
  <c r="DZ180" i="17" s="1"/>
  <c r="J180" i="7"/>
  <c r="DZ181" i="17" s="1"/>
  <c r="J181" i="7"/>
  <c r="DZ182" i="17" s="1"/>
  <c r="J182" i="7"/>
  <c r="DZ183" i="17" s="1"/>
  <c r="J183" i="7"/>
  <c r="DZ184" i="17" s="1"/>
  <c r="J184" i="7"/>
  <c r="DZ185" i="17" s="1"/>
  <c r="J185" i="7"/>
  <c r="DZ186" i="17" s="1"/>
  <c r="J186" i="7"/>
  <c r="DZ187" i="17" s="1"/>
  <c r="J187" i="7"/>
  <c r="DZ188" i="17" s="1"/>
  <c r="J188" i="7"/>
  <c r="DZ189" i="17" s="1"/>
  <c r="J189" i="7"/>
  <c r="DZ190" i="17" s="1"/>
  <c r="J190" i="7"/>
  <c r="DZ191" i="17" s="1"/>
  <c r="J191" i="7"/>
  <c r="DZ192" i="17" s="1"/>
  <c r="J192" i="7"/>
  <c r="DZ193" i="17" s="1"/>
  <c r="J193" i="7"/>
  <c r="DZ194" i="17" s="1"/>
  <c r="J194" i="7"/>
  <c r="DZ195" i="17" s="1"/>
  <c r="J195" i="7"/>
  <c r="DZ196" i="17" s="1"/>
  <c r="J196" i="7"/>
  <c r="DZ197" i="17" s="1"/>
  <c r="J197" i="7"/>
  <c r="DZ198" i="17" s="1"/>
  <c r="J198" i="7"/>
  <c r="DZ199" i="17" s="1"/>
  <c r="J199" i="7"/>
  <c r="DZ200" i="17" s="1"/>
  <c r="J200" i="7"/>
  <c r="DZ201" i="17" s="1"/>
  <c r="J201" i="7"/>
  <c r="DZ202" i="17" s="1"/>
  <c r="J202" i="7"/>
  <c r="DZ203" i="17" s="1"/>
  <c r="J203" i="7"/>
  <c r="DZ204" i="17" s="1"/>
  <c r="J204" i="7"/>
  <c r="DZ205" i="17" s="1"/>
  <c r="J205" i="7"/>
  <c r="DZ206" i="17" s="1"/>
  <c r="J206" i="7"/>
  <c r="DZ207" i="17" s="1"/>
  <c r="J207" i="7"/>
  <c r="DZ208" i="17" s="1"/>
  <c r="J208" i="7"/>
  <c r="DZ209" i="17" s="1"/>
  <c r="J209" i="7"/>
  <c r="DZ210" i="17" s="1"/>
  <c r="J210" i="7"/>
  <c r="DZ211" i="17" s="1"/>
  <c r="J211" i="7"/>
  <c r="DZ212" i="17" s="1"/>
  <c r="J212" i="7"/>
  <c r="DZ213" i="17" s="1"/>
  <c r="J213" i="7"/>
  <c r="DZ214" i="17" s="1"/>
  <c r="J214" i="7"/>
  <c r="DZ215" i="17" s="1"/>
  <c r="J215" i="7"/>
  <c r="DZ216" i="17" s="1"/>
  <c r="J216" i="7"/>
  <c r="DZ217" i="17" s="1"/>
  <c r="J217" i="7"/>
  <c r="DZ218" i="17" s="1"/>
  <c r="J218" i="7"/>
  <c r="DZ219" i="17" s="1"/>
  <c r="J219" i="7"/>
  <c r="DZ220" i="17" s="1"/>
  <c r="J220" i="7"/>
  <c r="DZ221" i="17" s="1"/>
  <c r="J221" i="7"/>
  <c r="DZ222" i="17" s="1"/>
  <c r="J222" i="7"/>
  <c r="DZ223" i="17" s="1"/>
  <c r="J223" i="7"/>
  <c r="DZ224" i="17" s="1"/>
  <c r="J224" i="7"/>
  <c r="DZ225" i="17" s="1"/>
  <c r="J225" i="7"/>
  <c r="DZ226" i="17" s="1"/>
  <c r="J226" i="7"/>
  <c r="DZ227" i="17" s="1"/>
  <c r="J227" i="7"/>
  <c r="DZ228" i="17" s="1"/>
  <c r="J228" i="7"/>
  <c r="DZ229" i="17" s="1"/>
  <c r="J229" i="7"/>
  <c r="DZ230" i="17" s="1"/>
  <c r="J230" i="7"/>
  <c r="DZ231" i="17" s="1"/>
  <c r="J231" i="7"/>
  <c r="DZ232" i="17" s="1"/>
  <c r="J232" i="7"/>
  <c r="DZ233" i="17" s="1"/>
  <c r="J233" i="7"/>
  <c r="DZ234" i="17" s="1"/>
  <c r="J234" i="7"/>
  <c r="DZ235" i="17" s="1"/>
  <c r="J235" i="7"/>
  <c r="DZ236" i="17" s="1"/>
  <c r="J236" i="7"/>
  <c r="DZ237" i="17" s="1"/>
  <c r="J237" i="7"/>
  <c r="DZ238" i="17" s="1"/>
  <c r="J238" i="7"/>
  <c r="DZ239" i="17" s="1"/>
  <c r="J239" i="7"/>
  <c r="DZ240" i="17" s="1"/>
  <c r="J240" i="7"/>
  <c r="DZ241" i="17" s="1"/>
  <c r="J241" i="7"/>
  <c r="DZ242" i="17" s="1"/>
  <c r="J242" i="7"/>
  <c r="DZ243" i="17" s="1"/>
  <c r="J243" i="7"/>
  <c r="DZ244" i="17" s="1"/>
  <c r="J244" i="7"/>
  <c r="DZ245" i="17" s="1"/>
  <c r="J245" i="7"/>
  <c r="DZ246" i="17" s="1"/>
  <c r="J246" i="7"/>
  <c r="DZ247" i="17" s="1"/>
  <c r="J247" i="7"/>
  <c r="DZ248" i="17" s="1"/>
  <c r="J248" i="7"/>
  <c r="DZ249" i="17" s="1"/>
  <c r="J249" i="7"/>
  <c r="DZ250" i="17" s="1"/>
  <c r="J250" i="7"/>
  <c r="DZ251" i="17" s="1"/>
  <c r="J251" i="7"/>
  <c r="DZ252" i="17" s="1"/>
  <c r="J252" i="7"/>
  <c r="DZ253" i="17" s="1"/>
  <c r="J253" i="7"/>
  <c r="DZ254" i="17" s="1"/>
  <c r="J254" i="7"/>
  <c r="DZ255" i="17" s="1"/>
  <c r="J255" i="7"/>
  <c r="DZ256" i="17" s="1"/>
  <c r="J256" i="7"/>
  <c r="DZ257" i="17" s="1"/>
  <c r="J257" i="7"/>
  <c r="DZ258" i="17" s="1"/>
  <c r="J258" i="7"/>
  <c r="DZ259" i="17" s="1"/>
  <c r="J259" i="7"/>
  <c r="DZ260" i="17" s="1"/>
  <c r="J260" i="7"/>
  <c r="DZ261" i="17" s="1"/>
  <c r="J261" i="7"/>
  <c r="DZ262" i="17" s="1"/>
  <c r="J262" i="7"/>
  <c r="DZ263" i="17" s="1"/>
  <c r="J263" i="7"/>
  <c r="DZ264" i="17" s="1"/>
  <c r="J264" i="7"/>
  <c r="DZ265" i="17" s="1"/>
  <c r="J265" i="7"/>
  <c r="DZ266" i="17" s="1"/>
  <c r="J266" i="7"/>
  <c r="DZ267" i="17" s="1"/>
  <c r="J267" i="7"/>
  <c r="DZ268" i="17" s="1"/>
  <c r="J268" i="7"/>
  <c r="DZ269" i="17" s="1"/>
  <c r="J269" i="7"/>
  <c r="DZ270" i="17" s="1"/>
  <c r="J270" i="7"/>
  <c r="DZ271" i="17" s="1"/>
  <c r="J271" i="7"/>
  <c r="DZ272" i="17" s="1"/>
  <c r="J272" i="7"/>
  <c r="DZ273" i="17" s="1"/>
  <c r="J273" i="7"/>
  <c r="DZ274" i="17" s="1"/>
  <c r="J274" i="7"/>
  <c r="DZ275" i="17" s="1"/>
  <c r="J275" i="7"/>
  <c r="DZ276" i="17" s="1"/>
  <c r="J276" i="7"/>
  <c r="DZ277" i="17" s="1"/>
  <c r="J277" i="7"/>
  <c r="DZ278" i="17" s="1"/>
  <c r="J278" i="7"/>
  <c r="DZ279" i="17" s="1"/>
  <c r="J279" i="7"/>
  <c r="DZ280" i="17" s="1"/>
  <c r="J280" i="7"/>
  <c r="DZ281" i="17" s="1"/>
  <c r="J281" i="7"/>
  <c r="DZ282" i="17" s="1"/>
  <c r="J282" i="7"/>
  <c r="DZ283" i="17" s="1"/>
  <c r="J283" i="7"/>
  <c r="DZ284" i="17" s="1"/>
  <c r="J284" i="7"/>
  <c r="DZ285" i="17" s="1"/>
  <c r="J285" i="7"/>
  <c r="DZ286" i="17" s="1"/>
  <c r="J286" i="7"/>
  <c r="DZ287" i="17" s="1"/>
  <c r="J287" i="7"/>
  <c r="DZ288" i="17" s="1"/>
  <c r="J288" i="7"/>
  <c r="DZ289" i="17" s="1"/>
  <c r="J289" i="7"/>
  <c r="DZ290" i="17" s="1"/>
  <c r="J290" i="7"/>
  <c r="DZ291" i="17" s="1"/>
  <c r="J291" i="7"/>
  <c r="DZ292" i="17" s="1"/>
  <c r="J292" i="7"/>
  <c r="DZ293" i="17" s="1"/>
  <c r="J293" i="7"/>
  <c r="DZ294" i="17" s="1"/>
  <c r="J294" i="7"/>
  <c r="DZ295" i="17" s="1"/>
  <c r="J295" i="7"/>
  <c r="DZ296" i="17" s="1"/>
  <c r="J296" i="7"/>
  <c r="DZ297" i="17" s="1"/>
  <c r="J297" i="7"/>
  <c r="DZ298" i="17" s="1"/>
  <c r="J298" i="7"/>
  <c r="DZ299" i="17" s="1"/>
  <c r="J299" i="7"/>
  <c r="DZ300" i="17" s="1"/>
  <c r="J300" i="7"/>
  <c r="DZ301" i="17" s="1"/>
  <c r="J301" i="7"/>
  <c r="DZ302" i="17" s="1"/>
  <c r="J302" i="7"/>
  <c r="DZ303" i="17" s="1"/>
  <c r="J303" i="7"/>
  <c r="DZ304" i="17" s="1"/>
  <c r="J4" i="7"/>
  <c r="DZ5" i="17" s="1"/>
  <c r="H4" i="7"/>
  <c r="DX5" i="17" s="1"/>
  <c r="FW5" i="17" l="1"/>
  <c r="C8" i="2"/>
  <c r="FW8" i="17" s="1"/>
  <c r="BA8" i="7"/>
  <c r="BB8" i="7"/>
  <c r="BA9" i="7"/>
  <c r="BB9" i="7"/>
  <c r="BA10" i="7"/>
  <c r="BB10" i="7"/>
  <c r="BA11" i="7"/>
  <c r="BB11" i="7"/>
  <c r="AZ9" i="7"/>
  <c r="AZ10" i="7"/>
  <c r="AZ11" i="7"/>
  <c r="AZ8" i="7"/>
  <c r="K5" i="7"/>
  <c r="EA6" i="17" s="1"/>
  <c r="N5" i="7"/>
  <c r="ED6" i="17" s="1"/>
  <c r="T5" i="7"/>
  <c r="EJ6" i="17" s="1"/>
  <c r="P5" i="7"/>
  <c r="EF6" i="17" s="1"/>
  <c r="Q5" i="7"/>
  <c r="EG6" i="17" s="1"/>
  <c r="K6" i="7"/>
  <c r="EA7" i="17" s="1"/>
  <c r="N6" i="7"/>
  <c r="ED7" i="17" s="1"/>
  <c r="T6" i="7"/>
  <c r="EJ7" i="17" s="1"/>
  <c r="P6" i="7"/>
  <c r="EF7" i="17" s="1"/>
  <c r="Q6" i="7"/>
  <c r="EG7" i="17" s="1"/>
  <c r="K7" i="7"/>
  <c r="EA8" i="17" s="1"/>
  <c r="N7" i="7"/>
  <c r="ED8" i="17" s="1"/>
  <c r="T7" i="7"/>
  <c r="EJ8" i="17" s="1"/>
  <c r="P7" i="7"/>
  <c r="EF8" i="17" s="1"/>
  <c r="Q7" i="7"/>
  <c r="EG8" i="17" s="1"/>
  <c r="K8" i="7"/>
  <c r="EA9" i="17" s="1"/>
  <c r="N8" i="7"/>
  <c r="ED9" i="17" s="1"/>
  <c r="T8" i="7"/>
  <c r="EJ9" i="17" s="1"/>
  <c r="P8" i="7"/>
  <c r="EF9" i="17" s="1"/>
  <c r="Q8" i="7"/>
  <c r="EG9" i="17" s="1"/>
  <c r="K9" i="7"/>
  <c r="EA10" i="17" s="1"/>
  <c r="N9" i="7"/>
  <c r="ED10" i="17" s="1"/>
  <c r="T9" i="7"/>
  <c r="EJ10" i="17" s="1"/>
  <c r="P9" i="7"/>
  <c r="EF10" i="17" s="1"/>
  <c r="Q9" i="7"/>
  <c r="EG10" i="17" s="1"/>
  <c r="K10" i="7"/>
  <c r="EA11" i="17" s="1"/>
  <c r="N10" i="7"/>
  <c r="ED11" i="17" s="1"/>
  <c r="T10" i="7"/>
  <c r="EJ11" i="17" s="1"/>
  <c r="P10" i="7"/>
  <c r="EF11" i="17" s="1"/>
  <c r="Q10" i="7"/>
  <c r="EG11" i="17" s="1"/>
  <c r="K11" i="7"/>
  <c r="EA12" i="17" s="1"/>
  <c r="N11" i="7"/>
  <c r="ED12" i="17" s="1"/>
  <c r="T11" i="7"/>
  <c r="EJ12" i="17" s="1"/>
  <c r="P11" i="7"/>
  <c r="EF12" i="17" s="1"/>
  <c r="Q11" i="7"/>
  <c r="EG12" i="17" s="1"/>
  <c r="K12" i="7"/>
  <c r="EA13" i="17" s="1"/>
  <c r="N12" i="7"/>
  <c r="ED13" i="17" s="1"/>
  <c r="T12" i="7"/>
  <c r="EJ13" i="17" s="1"/>
  <c r="P12" i="7"/>
  <c r="EF13" i="17" s="1"/>
  <c r="Q12" i="7"/>
  <c r="EG13" i="17" s="1"/>
  <c r="K13" i="7"/>
  <c r="EA14" i="17" s="1"/>
  <c r="N13" i="7"/>
  <c r="ED14" i="17" s="1"/>
  <c r="T13" i="7"/>
  <c r="EJ14" i="17" s="1"/>
  <c r="P13" i="7"/>
  <c r="EF14" i="17" s="1"/>
  <c r="Q13" i="7"/>
  <c r="EG14" i="17" s="1"/>
  <c r="K14" i="7"/>
  <c r="EA15" i="17" s="1"/>
  <c r="N14" i="7"/>
  <c r="ED15" i="17" s="1"/>
  <c r="T14" i="7"/>
  <c r="EJ15" i="17" s="1"/>
  <c r="P14" i="7"/>
  <c r="EF15" i="17" s="1"/>
  <c r="Q14" i="7"/>
  <c r="EG15" i="17" s="1"/>
  <c r="K15" i="7"/>
  <c r="EA16" i="17" s="1"/>
  <c r="N15" i="7"/>
  <c r="ED16" i="17" s="1"/>
  <c r="T15" i="7"/>
  <c r="EJ16" i="17" s="1"/>
  <c r="P15" i="7"/>
  <c r="EF16" i="17" s="1"/>
  <c r="Q15" i="7"/>
  <c r="EG16" i="17" s="1"/>
  <c r="K16" i="7"/>
  <c r="EA17" i="17" s="1"/>
  <c r="N16" i="7"/>
  <c r="ED17" i="17" s="1"/>
  <c r="T16" i="7"/>
  <c r="EJ17" i="17" s="1"/>
  <c r="P16" i="7"/>
  <c r="EF17" i="17" s="1"/>
  <c r="Q16" i="7"/>
  <c r="EG17" i="17" s="1"/>
  <c r="K17" i="7"/>
  <c r="EA18" i="17" s="1"/>
  <c r="N17" i="7"/>
  <c r="ED18" i="17" s="1"/>
  <c r="T17" i="7"/>
  <c r="EJ18" i="17" s="1"/>
  <c r="P17" i="7"/>
  <c r="EF18" i="17" s="1"/>
  <c r="Q17" i="7"/>
  <c r="EG18" i="17" s="1"/>
  <c r="K18" i="7"/>
  <c r="EA19" i="17" s="1"/>
  <c r="N18" i="7"/>
  <c r="ED19" i="17" s="1"/>
  <c r="T18" i="7"/>
  <c r="EJ19" i="17" s="1"/>
  <c r="P18" i="7"/>
  <c r="EF19" i="17" s="1"/>
  <c r="Q18" i="7"/>
  <c r="EG19" i="17" s="1"/>
  <c r="K19" i="7"/>
  <c r="EA20" i="17" s="1"/>
  <c r="N19" i="7"/>
  <c r="ED20" i="17" s="1"/>
  <c r="T19" i="7"/>
  <c r="EJ20" i="17" s="1"/>
  <c r="P19" i="7"/>
  <c r="EF20" i="17" s="1"/>
  <c r="Q19" i="7"/>
  <c r="EG20" i="17" s="1"/>
  <c r="K20" i="7"/>
  <c r="EA21" i="17" s="1"/>
  <c r="N20" i="7"/>
  <c r="ED21" i="17" s="1"/>
  <c r="T20" i="7"/>
  <c r="EJ21" i="17" s="1"/>
  <c r="P20" i="7"/>
  <c r="EF21" i="17" s="1"/>
  <c r="Q20" i="7"/>
  <c r="EG21" i="17" s="1"/>
  <c r="K21" i="7"/>
  <c r="EA22" i="17" s="1"/>
  <c r="N21" i="7"/>
  <c r="ED22" i="17" s="1"/>
  <c r="T21" i="7"/>
  <c r="EJ22" i="17" s="1"/>
  <c r="P21" i="7"/>
  <c r="EF22" i="17" s="1"/>
  <c r="Q21" i="7"/>
  <c r="EG22" i="17" s="1"/>
  <c r="K22" i="7"/>
  <c r="EA23" i="17" s="1"/>
  <c r="N22" i="7"/>
  <c r="ED23" i="17" s="1"/>
  <c r="T22" i="7"/>
  <c r="EJ23" i="17" s="1"/>
  <c r="P22" i="7"/>
  <c r="EF23" i="17" s="1"/>
  <c r="Q22" i="7"/>
  <c r="EG23" i="17" s="1"/>
  <c r="K23" i="7"/>
  <c r="EA24" i="17" s="1"/>
  <c r="N23" i="7"/>
  <c r="ED24" i="17" s="1"/>
  <c r="T23" i="7"/>
  <c r="EJ24" i="17" s="1"/>
  <c r="P23" i="7"/>
  <c r="EF24" i="17" s="1"/>
  <c r="Q23" i="7"/>
  <c r="EG24" i="17" s="1"/>
  <c r="K24" i="7"/>
  <c r="EA25" i="17" s="1"/>
  <c r="N24" i="7"/>
  <c r="ED25" i="17" s="1"/>
  <c r="T24" i="7"/>
  <c r="EJ25" i="17" s="1"/>
  <c r="P24" i="7"/>
  <c r="EF25" i="17" s="1"/>
  <c r="Q24" i="7"/>
  <c r="EG25" i="17" s="1"/>
  <c r="K25" i="7"/>
  <c r="EA26" i="17" s="1"/>
  <c r="N25" i="7"/>
  <c r="ED26" i="17" s="1"/>
  <c r="T25" i="7"/>
  <c r="EJ26" i="17" s="1"/>
  <c r="P25" i="7"/>
  <c r="EF26" i="17" s="1"/>
  <c r="Q25" i="7"/>
  <c r="EG26" i="17" s="1"/>
  <c r="K26" i="7"/>
  <c r="EA27" i="17" s="1"/>
  <c r="N26" i="7"/>
  <c r="ED27" i="17" s="1"/>
  <c r="T26" i="7"/>
  <c r="EJ27" i="17" s="1"/>
  <c r="P26" i="7"/>
  <c r="EF27" i="17" s="1"/>
  <c r="Q26" i="7"/>
  <c r="EG27" i="17" s="1"/>
  <c r="K27" i="7"/>
  <c r="EA28" i="17" s="1"/>
  <c r="N27" i="7"/>
  <c r="ED28" i="17" s="1"/>
  <c r="T27" i="7"/>
  <c r="EJ28" i="17" s="1"/>
  <c r="P27" i="7"/>
  <c r="EF28" i="17" s="1"/>
  <c r="Q27" i="7"/>
  <c r="EG28" i="17" s="1"/>
  <c r="K28" i="7"/>
  <c r="EA29" i="17" s="1"/>
  <c r="N28" i="7"/>
  <c r="ED29" i="17" s="1"/>
  <c r="T28" i="7"/>
  <c r="EJ29" i="17" s="1"/>
  <c r="P28" i="7"/>
  <c r="EF29" i="17" s="1"/>
  <c r="Q28" i="7"/>
  <c r="EG29" i="17" s="1"/>
  <c r="K29" i="7"/>
  <c r="EA30" i="17" s="1"/>
  <c r="N29" i="7"/>
  <c r="ED30" i="17" s="1"/>
  <c r="T29" i="7"/>
  <c r="EJ30" i="17" s="1"/>
  <c r="P29" i="7"/>
  <c r="EF30" i="17" s="1"/>
  <c r="Q29" i="7"/>
  <c r="EG30" i="17" s="1"/>
  <c r="K30" i="7"/>
  <c r="EA31" i="17" s="1"/>
  <c r="N30" i="7"/>
  <c r="ED31" i="17" s="1"/>
  <c r="T30" i="7"/>
  <c r="EJ31" i="17" s="1"/>
  <c r="P30" i="7"/>
  <c r="EF31" i="17" s="1"/>
  <c r="Q30" i="7"/>
  <c r="EG31" i="17" s="1"/>
  <c r="K31" i="7"/>
  <c r="EA32" i="17" s="1"/>
  <c r="N31" i="7"/>
  <c r="ED32" i="17" s="1"/>
  <c r="T31" i="7"/>
  <c r="EJ32" i="17" s="1"/>
  <c r="P31" i="7"/>
  <c r="EF32" i="17" s="1"/>
  <c r="Q31" i="7"/>
  <c r="EG32" i="17" s="1"/>
  <c r="K32" i="7"/>
  <c r="EA33" i="17" s="1"/>
  <c r="N32" i="7"/>
  <c r="ED33" i="17" s="1"/>
  <c r="T32" i="7"/>
  <c r="EJ33" i="17" s="1"/>
  <c r="P32" i="7"/>
  <c r="EF33" i="17" s="1"/>
  <c r="Q32" i="7"/>
  <c r="EG33" i="17" s="1"/>
  <c r="K33" i="7"/>
  <c r="EA34" i="17" s="1"/>
  <c r="N33" i="7"/>
  <c r="ED34" i="17" s="1"/>
  <c r="T33" i="7"/>
  <c r="EJ34" i="17" s="1"/>
  <c r="P33" i="7"/>
  <c r="EF34" i="17" s="1"/>
  <c r="Q33" i="7"/>
  <c r="EG34" i="17" s="1"/>
  <c r="K34" i="7"/>
  <c r="EA35" i="17" s="1"/>
  <c r="N34" i="7"/>
  <c r="ED35" i="17" s="1"/>
  <c r="T34" i="7"/>
  <c r="EJ35" i="17" s="1"/>
  <c r="P34" i="7"/>
  <c r="EF35" i="17" s="1"/>
  <c r="Q34" i="7"/>
  <c r="EG35" i="17" s="1"/>
  <c r="K35" i="7"/>
  <c r="EA36" i="17" s="1"/>
  <c r="N35" i="7"/>
  <c r="ED36" i="17" s="1"/>
  <c r="T35" i="7"/>
  <c r="EJ36" i="17" s="1"/>
  <c r="P35" i="7"/>
  <c r="EF36" i="17" s="1"/>
  <c r="Q35" i="7"/>
  <c r="EG36" i="17" s="1"/>
  <c r="K36" i="7"/>
  <c r="EA37" i="17" s="1"/>
  <c r="N36" i="7"/>
  <c r="ED37" i="17" s="1"/>
  <c r="T36" i="7"/>
  <c r="EJ37" i="17" s="1"/>
  <c r="P36" i="7"/>
  <c r="EF37" i="17" s="1"/>
  <c r="Q36" i="7"/>
  <c r="EG37" i="17" s="1"/>
  <c r="K37" i="7"/>
  <c r="EA38" i="17" s="1"/>
  <c r="N37" i="7"/>
  <c r="ED38" i="17" s="1"/>
  <c r="T37" i="7"/>
  <c r="EJ38" i="17" s="1"/>
  <c r="P37" i="7"/>
  <c r="EF38" i="17" s="1"/>
  <c r="Q37" i="7"/>
  <c r="EG38" i="17" s="1"/>
  <c r="K38" i="7"/>
  <c r="EA39" i="17" s="1"/>
  <c r="N38" i="7"/>
  <c r="ED39" i="17" s="1"/>
  <c r="T38" i="7"/>
  <c r="EJ39" i="17" s="1"/>
  <c r="P38" i="7"/>
  <c r="EF39" i="17" s="1"/>
  <c r="Q38" i="7"/>
  <c r="EG39" i="17" s="1"/>
  <c r="K39" i="7"/>
  <c r="EA40" i="17" s="1"/>
  <c r="N39" i="7"/>
  <c r="ED40" i="17" s="1"/>
  <c r="T39" i="7"/>
  <c r="EJ40" i="17" s="1"/>
  <c r="P39" i="7"/>
  <c r="EF40" i="17" s="1"/>
  <c r="Q39" i="7"/>
  <c r="EG40" i="17" s="1"/>
  <c r="K40" i="7"/>
  <c r="EA41" i="17" s="1"/>
  <c r="N40" i="7"/>
  <c r="ED41" i="17" s="1"/>
  <c r="T40" i="7"/>
  <c r="EJ41" i="17" s="1"/>
  <c r="P40" i="7"/>
  <c r="EF41" i="17" s="1"/>
  <c r="Q40" i="7"/>
  <c r="EG41" i="17" s="1"/>
  <c r="K41" i="7"/>
  <c r="EA42" i="17" s="1"/>
  <c r="N41" i="7"/>
  <c r="ED42" i="17" s="1"/>
  <c r="T41" i="7"/>
  <c r="EJ42" i="17" s="1"/>
  <c r="P41" i="7"/>
  <c r="EF42" i="17" s="1"/>
  <c r="Q41" i="7"/>
  <c r="EG42" i="17" s="1"/>
  <c r="K42" i="7"/>
  <c r="EA43" i="17" s="1"/>
  <c r="N42" i="7"/>
  <c r="ED43" i="17" s="1"/>
  <c r="T42" i="7"/>
  <c r="EJ43" i="17" s="1"/>
  <c r="P42" i="7"/>
  <c r="EF43" i="17" s="1"/>
  <c r="Q42" i="7"/>
  <c r="EG43" i="17" s="1"/>
  <c r="K43" i="7"/>
  <c r="EA44" i="17" s="1"/>
  <c r="N43" i="7"/>
  <c r="ED44" i="17" s="1"/>
  <c r="T43" i="7"/>
  <c r="EJ44" i="17" s="1"/>
  <c r="P43" i="7"/>
  <c r="EF44" i="17" s="1"/>
  <c r="Q43" i="7"/>
  <c r="EG44" i="17" s="1"/>
  <c r="K44" i="7"/>
  <c r="EA45" i="17" s="1"/>
  <c r="N44" i="7"/>
  <c r="ED45" i="17" s="1"/>
  <c r="T44" i="7"/>
  <c r="EJ45" i="17" s="1"/>
  <c r="P44" i="7"/>
  <c r="EF45" i="17" s="1"/>
  <c r="Q44" i="7"/>
  <c r="EG45" i="17" s="1"/>
  <c r="K45" i="7"/>
  <c r="EA46" i="17" s="1"/>
  <c r="N45" i="7"/>
  <c r="ED46" i="17" s="1"/>
  <c r="T45" i="7"/>
  <c r="EJ46" i="17" s="1"/>
  <c r="P45" i="7"/>
  <c r="EF46" i="17" s="1"/>
  <c r="Q45" i="7"/>
  <c r="EG46" i="17" s="1"/>
  <c r="K46" i="7"/>
  <c r="EA47" i="17" s="1"/>
  <c r="N46" i="7"/>
  <c r="ED47" i="17" s="1"/>
  <c r="T46" i="7"/>
  <c r="EJ47" i="17" s="1"/>
  <c r="P46" i="7"/>
  <c r="EF47" i="17" s="1"/>
  <c r="Q46" i="7"/>
  <c r="EG47" i="17" s="1"/>
  <c r="K47" i="7"/>
  <c r="EA48" i="17" s="1"/>
  <c r="N47" i="7"/>
  <c r="ED48" i="17" s="1"/>
  <c r="T47" i="7"/>
  <c r="EJ48" i="17" s="1"/>
  <c r="P47" i="7"/>
  <c r="EF48" i="17" s="1"/>
  <c r="Q47" i="7"/>
  <c r="EG48" i="17" s="1"/>
  <c r="K48" i="7"/>
  <c r="EA49" i="17" s="1"/>
  <c r="N48" i="7"/>
  <c r="ED49" i="17" s="1"/>
  <c r="T48" i="7"/>
  <c r="EJ49" i="17" s="1"/>
  <c r="P48" i="7"/>
  <c r="EF49" i="17" s="1"/>
  <c r="Q48" i="7"/>
  <c r="EG49" i="17" s="1"/>
  <c r="K49" i="7"/>
  <c r="EA50" i="17" s="1"/>
  <c r="N49" i="7"/>
  <c r="ED50" i="17" s="1"/>
  <c r="T49" i="7"/>
  <c r="EJ50" i="17" s="1"/>
  <c r="P49" i="7"/>
  <c r="EF50" i="17" s="1"/>
  <c r="Q49" i="7"/>
  <c r="EG50" i="17" s="1"/>
  <c r="K50" i="7"/>
  <c r="EA51" i="17" s="1"/>
  <c r="N50" i="7"/>
  <c r="ED51" i="17" s="1"/>
  <c r="T50" i="7"/>
  <c r="EJ51" i="17" s="1"/>
  <c r="P50" i="7"/>
  <c r="EF51" i="17" s="1"/>
  <c r="Q50" i="7"/>
  <c r="EG51" i="17" s="1"/>
  <c r="K51" i="7"/>
  <c r="EA52" i="17" s="1"/>
  <c r="N51" i="7"/>
  <c r="ED52" i="17" s="1"/>
  <c r="T51" i="7"/>
  <c r="EJ52" i="17" s="1"/>
  <c r="P51" i="7"/>
  <c r="EF52" i="17" s="1"/>
  <c r="Q51" i="7"/>
  <c r="EG52" i="17" s="1"/>
  <c r="K52" i="7"/>
  <c r="EA53" i="17" s="1"/>
  <c r="N52" i="7"/>
  <c r="ED53" i="17" s="1"/>
  <c r="T52" i="7"/>
  <c r="EJ53" i="17" s="1"/>
  <c r="P52" i="7"/>
  <c r="EF53" i="17" s="1"/>
  <c r="Q52" i="7"/>
  <c r="EG53" i="17" s="1"/>
  <c r="K53" i="7"/>
  <c r="EA54" i="17" s="1"/>
  <c r="N53" i="7"/>
  <c r="ED54" i="17" s="1"/>
  <c r="T53" i="7"/>
  <c r="EJ54" i="17" s="1"/>
  <c r="P53" i="7"/>
  <c r="EF54" i="17" s="1"/>
  <c r="Q53" i="7"/>
  <c r="EG54" i="17" s="1"/>
  <c r="K54" i="7"/>
  <c r="EA55" i="17" s="1"/>
  <c r="N54" i="7"/>
  <c r="ED55" i="17" s="1"/>
  <c r="T54" i="7"/>
  <c r="EJ55" i="17" s="1"/>
  <c r="P54" i="7"/>
  <c r="EF55" i="17" s="1"/>
  <c r="Q54" i="7"/>
  <c r="EG55" i="17" s="1"/>
  <c r="K55" i="7"/>
  <c r="EA56" i="17" s="1"/>
  <c r="N55" i="7"/>
  <c r="ED56" i="17" s="1"/>
  <c r="T55" i="7"/>
  <c r="EJ56" i="17" s="1"/>
  <c r="P55" i="7"/>
  <c r="EF56" i="17" s="1"/>
  <c r="Q55" i="7"/>
  <c r="EG56" i="17" s="1"/>
  <c r="K56" i="7"/>
  <c r="EA57" i="17" s="1"/>
  <c r="N56" i="7"/>
  <c r="ED57" i="17" s="1"/>
  <c r="T56" i="7"/>
  <c r="EJ57" i="17" s="1"/>
  <c r="P56" i="7"/>
  <c r="EF57" i="17" s="1"/>
  <c r="Q56" i="7"/>
  <c r="EG57" i="17" s="1"/>
  <c r="K57" i="7"/>
  <c r="EA58" i="17" s="1"/>
  <c r="N57" i="7"/>
  <c r="ED58" i="17" s="1"/>
  <c r="T57" i="7"/>
  <c r="EJ58" i="17" s="1"/>
  <c r="P57" i="7"/>
  <c r="EF58" i="17" s="1"/>
  <c r="Q57" i="7"/>
  <c r="EG58" i="17" s="1"/>
  <c r="K58" i="7"/>
  <c r="EA59" i="17" s="1"/>
  <c r="N58" i="7"/>
  <c r="ED59" i="17" s="1"/>
  <c r="T58" i="7"/>
  <c r="EJ59" i="17" s="1"/>
  <c r="P58" i="7"/>
  <c r="EF59" i="17" s="1"/>
  <c r="Q58" i="7"/>
  <c r="EG59" i="17" s="1"/>
  <c r="K59" i="7"/>
  <c r="EA60" i="17" s="1"/>
  <c r="N59" i="7"/>
  <c r="ED60" i="17" s="1"/>
  <c r="T59" i="7"/>
  <c r="EJ60" i="17" s="1"/>
  <c r="P59" i="7"/>
  <c r="EF60" i="17" s="1"/>
  <c r="Q59" i="7"/>
  <c r="EG60" i="17" s="1"/>
  <c r="K60" i="7"/>
  <c r="EA61" i="17" s="1"/>
  <c r="N60" i="7"/>
  <c r="ED61" i="17" s="1"/>
  <c r="T60" i="7"/>
  <c r="EJ61" i="17" s="1"/>
  <c r="P60" i="7"/>
  <c r="EF61" i="17" s="1"/>
  <c r="Q60" i="7"/>
  <c r="EG61" i="17" s="1"/>
  <c r="K61" i="7"/>
  <c r="EA62" i="17" s="1"/>
  <c r="N61" i="7"/>
  <c r="ED62" i="17" s="1"/>
  <c r="T61" i="7"/>
  <c r="EJ62" i="17" s="1"/>
  <c r="P61" i="7"/>
  <c r="EF62" i="17" s="1"/>
  <c r="Q61" i="7"/>
  <c r="EG62" i="17" s="1"/>
  <c r="K62" i="7"/>
  <c r="EA63" i="17" s="1"/>
  <c r="N62" i="7"/>
  <c r="ED63" i="17" s="1"/>
  <c r="T62" i="7"/>
  <c r="EJ63" i="17" s="1"/>
  <c r="P62" i="7"/>
  <c r="EF63" i="17" s="1"/>
  <c r="Q62" i="7"/>
  <c r="EG63" i="17" s="1"/>
  <c r="K63" i="7"/>
  <c r="EA64" i="17" s="1"/>
  <c r="N63" i="7"/>
  <c r="ED64" i="17" s="1"/>
  <c r="T63" i="7"/>
  <c r="EJ64" i="17" s="1"/>
  <c r="P63" i="7"/>
  <c r="EF64" i="17" s="1"/>
  <c r="Q63" i="7"/>
  <c r="EG64" i="17" s="1"/>
  <c r="K64" i="7"/>
  <c r="EA65" i="17" s="1"/>
  <c r="N64" i="7"/>
  <c r="ED65" i="17" s="1"/>
  <c r="T64" i="7"/>
  <c r="EJ65" i="17" s="1"/>
  <c r="P64" i="7"/>
  <c r="EF65" i="17" s="1"/>
  <c r="Q64" i="7"/>
  <c r="EG65" i="17" s="1"/>
  <c r="K65" i="7"/>
  <c r="EA66" i="17" s="1"/>
  <c r="N65" i="7"/>
  <c r="ED66" i="17" s="1"/>
  <c r="T65" i="7"/>
  <c r="EJ66" i="17" s="1"/>
  <c r="P65" i="7"/>
  <c r="EF66" i="17" s="1"/>
  <c r="Q65" i="7"/>
  <c r="EG66" i="17" s="1"/>
  <c r="K66" i="7"/>
  <c r="EA67" i="17" s="1"/>
  <c r="N66" i="7"/>
  <c r="ED67" i="17" s="1"/>
  <c r="T66" i="7"/>
  <c r="EJ67" i="17" s="1"/>
  <c r="P66" i="7"/>
  <c r="EF67" i="17" s="1"/>
  <c r="Q66" i="7"/>
  <c r="EG67" i="17" s="1"/>
  <c r="K67" i="7"/>
  <c r="EA68" i="17" s="1"/>
  <c r="N67" i="7"/>
  <c r="ED68" i="17" s="1"/>
  <c r="T67" i="7"/>
  <c r="EJ68" i="17" s="1"/>
  <c r="P67" i="7"/>
  <c r="EF68" i="17" s="1"/>
  <c r="Q67" i="7"/>
  <c r="EG68" i="17" s="1"/>
  <c r="K68" i="7"/>
  <c r="EA69" i="17" s="1"/>
  <c r="N68" i="7"/>
  <c r="ED69" i="17" s="1"/>
  <c r="T68" i="7"/>
  <c r="EJ69" i="17" s="1"/>
  <c r="P68" i="7"/>
  <c r="EF69" i="17" s="1"/>
  <c r="Q68" i="7"/>
  <c r="EG69" i="17" s="1"/>
  <c r="K69" i="7"/>
  <c r="EA70" i="17" s="1"/>
  <c r="N69" i="7"/>
  <c r="ED70" i="17" s="1"/>
  <c r="T69" i="7"/>
  <c r="EJ70" i="17" s="1"/>
  <c r="P69" i="7"/>
  <c r="EF70" i="17" s="1"/>
  <c r="Q69" i="7"/>
  <c r="EG70" i="17" s="1"/>
  <c r="K70" i="7"/>
  <c r="EA71" i="17" s="1"/>
  <c r="N70" i="7"/>
  <c r="ED71" i="17" s="1"/>
  <c r="T70" i="7"/>
  <c r="EJ71" i="17" s="1"/>
  <c r="P70" i="7"/>
  <c r="EF71" i="17" s="1"/>
  <c r="Q70" i="7"/>
  <c r="EG71" i="17" s="1"/>
  <c r="K71" i="7"/>
  <c r="EA72" i="17" s="1"/>
  <c r="N71" i="7"/>
  <c r="ED72" i="17" s="1"/>
  <c r="T71" i="7"/>
  <c r="EJ72" i="17" s="1"/>
  <c r="P71" i="7"/>
  <c r="EF72" i="17" s="1"/>
  <c r="Q71" i="7"/>
  <c r="EG72" i="17" s="1"/>
  <c r="K72" i="7"/>
  <c r="EA73" i="17" s="1"/>
  <c r="N72" i="7"/>
  <c r="ED73" i="17" s="1"/>
  <c r="T72" i="7"/>
  <c r="EJ73" i="17" s="1"/>
  <c r="P72" i="7"/>
  <c r="EF73" i="17" s="1"/>
  <c r="Q72" i="7"/>
  <c r="EG73" i="17" s="1"/>
  <c r="K73" i="7"/>
  <c r="EA74" i="17" s="1"/>
  <c r="N73" i="7"/>
  <c r="ED74" i="17" s="1"/>
  <c r="T73" i="7"/>
  <c r="EJ74" i="17" s="1"/>
  <c r="P73" i="7"/>
  <c r="EF74" i="17" s="1"/>
  <c r="Q73" i="7"/>
  <c r="EG74" i="17" s="1"/>
  <c r="K74" i="7"/>
  <c r="EA75" i="17" s="1"/>
  <c r="N74" i="7"/>
  <c r="ED75" i="17" s="1"/>
  <c r="T74" i="7"/>
  <c r="EJ75" i="17" s="1"/>
  <c r="P74" i="7"/>
  <c r="EF75" i="17" s="1"/>
  <c r="Q74" i="7"/>
  <c r="EG75" i="17" s="1"/>
  <c r="K75" i="7"/>
  <c r="EA76" i="17" s="1"/>
  <c r="N75" i="7"/>
  <c r="ED76" i="17" s="1"/>
  <c r="T75" i="7"/>
  <c r="EJ76" i="17" s="1"/>
  <c r="P75" i="7"/>
  <c r="EF76" i="17" s="1"/>
  <c r="Q75" i="7"/>
  <c r="EG76" i="17" s="1"/>
  <c r="K76" i="7"/>
  <c r="EA77" i="17" s="1"/>
  <c r="N76" i="7"/>
  <c r="ED77" i="17" s="1"/>
  <c r="T76" i="7"/>
  <c r="EJ77" i="17" s="1"/>
  <c r="P76" i="7"/>
  <c r="EF77" i="17" s="1"/>
  <c r="Q76" i="7"/>
  <c r="EG77" i="17" s="1"/>
  <c r="K77" i="7"/>
  <c r="EA78" i="17" s="1"/>
  <c r="N77" i="7"/>
  <c r="ED78" i="17" s="1"/>
  <c r="T77" i="7"/>
  <c r="EJ78" i="17" s="1"/>
  <c r="P77" i="7"/>
  <c r="EF78" i="17" s="1"/>
  <c r="Q77" i="7"/>
  <c r="EG78" i="17" s="1"/>
  <c r="K78" i="7"/>
  <c r="EA79" i="17" s="1"/>
  <c r="N78" i="7"/>
  <c r="ED79" i="17" s="1"/>
  <c r="T78" i="7"/>
  <c r="EJ79" i="17" s="1"/>
  <c r="P78" i="7"/>
  <c r="EF79" i="17" s="1"/>
  <c r="Q78" i="7"/>
  <c r="EG79" i="17" s="1"/>
  <c r="K79" i="7"/>
  <c r="EA80" i="17" s="1"/>
  <c r="N79" i="7"/>
  <c r="ED80" i="17" s="1"/>
  <c r="T79" i="7"/>
  <c r="EJ80" i="17" s="1"/>
  <c r="P79" i="7"/>
  <c r="EF80" i="17" s="1"/>
  <c r="Q79" i="7"/>
  <c r="EG80" i="17" s="1"/>
  <c r="K80" i="7"/>
  <c r="EA81" i="17" s="1"/>
  <c r="N80" i="7"/>
  <c r="ED81" i="17" s="1"/>
  <c r="T80" i="7"/>
  <c r="EJ81" i="17" s="1"/>
  <c r="P80" i="7"/>
  <c r="EF81" i="17" s="1"/>
  <c r="Q80" i="7"/>
  <c r="EG81" i="17" s="1"/>
  <c r="K81" i="7"/>
  <c r="EA82" i="17" s="1"/>
  <c r="N81" i="7"/>
  <c r="ED82" i="17" s="1"/>
  <c r="T81" i="7"/>
  <c r="EJ82" i="17" s="1"/>
  <c r="P81" i="7"/>
  <c r="EF82" i="17" s="1"/>
  <c r="Q81" i="7"/>
  <c r="EG82" i="17" s="1"/>
  <c r="K82" i="7"/>
  <c r="EA83" i="17" s="1"/>
  <c r="N82" i="7"/>
  <c r="ED83" i="17" s="1"/>
  <c r="T82" i="7"/>
  <c r="EJ83" i="17" s="1"/>
  <c r="P82" i="7"/>
  <c r="EF83" i="17" s="1"/>
  <c r="Q82" i="7"/>
  <c r="EG83" i="17" s="1"/>
  <c r="K83" i="7"/>
  <c r="EA84" i="17" s="1"/>
  <c r="N83" i="7"/>
  <c r="ED84" i="17" s="1"/>
  <c r="T83" i="7"/>
  <c r="EJ84" i="17" s="1"/>
  <c r="P83" i="7"/>
  <c r="EF84" i="17" s="1"/>
  <c r="Q83" i="7"/>
  <c r="EG84" i="17" s="1"/>
  <c r="K84" i="7"/>
  <c r="EA85" i="17" s="1"/>
  <c r="N84" i="7"/>
  <c r="ED85" i="17" s="1"/>
  <c r="T84" i="7"/>
  <c r="EJ85" i="17" s="1"/>
  <c r="P84" i="7"/>
  <c r="EF85" i="17" s="1"/>
  <c r="Q84" i="7"/>
  <c r="EG85" i="17" s="1"/>
  <c r="K85" i="7"/>
  <c r="EA86" i="17" s="1"/>
  <c r="N85" i="7"/>
  <c r="ED86" i="17" s="1"/>
  <c r="T85" i="7"/>
  <c r="EJ86" i="17" s="1"/>
  <c r="P85" i="7"/>
  <c r="EF86" i="17" s="1"/>
  <c r="Q85" i="7"/>
  <c r="EG86" i="17" s="1"/>
  <c r="K86" i="7"/>
  <c r="EA87" i="17" s="1"/>
  <c r="N86" i="7"/>
  <c r="ED87" i="17" s="1"/>
  <c r="T86" i="7"/>
  <c r="EJ87" i="17" s="1"/>
  <c r="P86" i="7"/>
  <c r="EF87" i="17" s="1"/>
  <c r="Q86" i="7"/>
  <c r="EG87" i="17" s="1"/>
  <c r="K87" i="7"/>
  <c r="EA88" i="17" s="1"/>
  <c r="N87" i="7"/>
  <c r="ED88" i="17" s="1"/>
  <c r="T87" i="7"/>
  <c r="EJ88" i="17" s="1"/>
  <c r="P87" i="7"/>
  <c r="EF88" i="17" s="1"/>
  <c r="Q87" i="7"/>
  <c r="EG88" i="17" s="1"/>
  <c r="K88" i="7"/>
  <c r="EA89" i="17" s="1"/>
  <c r="N88" i="7"/>
  <c r="ED89" i="17" s="1"/>
  <c r="T88" i="7"/>
  <c r="EJ89" i="17" s="1"/>
  <c r="P88" i="7"/>
  <c r="EF89" i="17" s="1"/>
  <c r="Q88" i="7"/>
  <c r="EG89" i="17" s="1"/>
  <c r="K89" i="7"/>
  <c r="EA90" i="17" s="1"/>
  <c r="N89" i="7"/>
  <c r="ED90" i="17" s="1"/>
  <c r="T89" i="7"/>
  <c r="EJ90" i="17" s="1"/>
  <c r="P89" i="7"/>
  <c r="EF90" i="17" s="1"/>
  <c r="Q89" i="7"/>
  <c r="EG90" i="17" s="1"/>
  <c r="K90" i="7"/>
  <c r="EA91" i="17" s="1"/>
  <c r="N90" i="7"/>
  <c r="ED91" i="17" s="1"/>
  <c r="T90" i="7"/>
  <c r="EJ91" i="17" s="1"/>
  <c r="P90" i="7"/>
  <c r="EF91" i="17" s="1"/>
  <c r="Q90" i="7"/>
  <c r="EG91" i="17" s="1"/>
  <c r="K91" i="7"/>
  <c r="EA92" i="17" s="1"/>
  <c r="N91" i="7"/>
  <c r="ED92" i="17" s="1"/>
  <c r="T91" i="7"/>
  <c r="EJ92" i="17" s="1"/>
  <c r="P91" i="7"/>
  <c r="EF92" i="17" s="1"/>
  <c r="Q91" i="7"/>
  <c r="EG92" i="17" s="1"/>
  <c r="K92" i="7"/>
  <c r="EA93" i="17" s="1"/>
  <c r="N92" i="7"/>
  <c r="ED93" i="17" s="1"/>
  <c r="T92" i="7"/>
  <c r="EJ93" i="17" s="1"/>
  <c r="P92" i="7"/>
  <c r="EF93" i="17" s="1"/>
  <c r="Q92" i="7"/>
  <c r="EG93" i="17" s="1"/>
  <c r="K93" i="7"/>
  <c r="EA94" i="17" s="1"/>
  <c r="N93" i="7"/>
  <c r="ED94" i="17" s="1"/>
  <c r="T93" i="7"/>
  <c r="EJ94" i="17" s="1"/>
  <c r="P93" i="7"/>
  <c r="EF94" i="17" s="1"/>
  <c r="Q93" i="7"/>
  <c r="EG94" i="17" s="1"/>
  <c r="K94" i="7"/>
  <c r="EA95" i="17" s="1"/>
  <c r="N94" i="7"/>
  <c r="ED95" i="17" s="1"/>
  <c r="T94" i="7"/>
  <c r="EJ95" i="17" s="1"/>
  <c r="P94" i="7"/>
  <c r="EF95" i="17" s="1"/>
  <c r="Q94" i="7"/>
  <c r="EG95" i="17" s="1"/>
  <c r="K95" i="7"/>
  <c r="EA96" i="17" s="1"/>
  <c r="N95" i="7"/>
  <c r="ED96" i="17" s="1"/>
  <c r="T95" i="7"/>
  <c r="EJ96" i="17" s="1"/>
  <c r="P95" i="7"/>
  <c r="EF96" i="17" s="1"/>
  <c r="Q95" i="7"/>
  <c r="EG96" i="17" s="1"/>
  <c r="K96" i="7"/>
  <c r="EA97" i="17" s="1"/>
  <c r="N96" i="7"/>
  <c r="ED97" i="17" s="1"/>
  <c r="T96" i="7"/>
  <c r="EJ97" i="17" s="1"/>
  <c r="P96" i="7"/>
  <c r="EF97" i="17" s="1"/>
  <c r="Q96" i="7"/>
  <c r="EG97" i="17" s="1"/>
  <c r="K97" i="7"/>
  <c r="EA98" i="17" s="1"/>
  <c r="N97" i="7"/>
  <c r="ED98" i="17" s="1"/>
  <c r="T97" i="7"/>
  <c r="EJ98" i="17" s="1"/>
  <c r="P97" i="7"/>
  <c r="EF98" i="17" s="1"/>
  <c r="Q97" i="7"/>
  <c r="EG98" i="17" s="1"/>
  <c r="K98" i="7"/>
  <c r="EA99" i="17" s="1"/>
  <c r="N98" i="7"/>
  <c r="ED99" i="17" s="1"/>
  <c r="T98" i="7"/>
  <c r="EJ99" i="17" s="1"/>
  <c r="P98" i="7"/>
  <c r="EF99" i="17" s="1"/>
  <c r="Q98" i="7"/>
  <c r="EG99" i="17" s="1"/>
  <c r="K99" i="7"/>
  <c r="EA100" i="17" s="1"/>
  <c r="N99" i="7"/>
  <c r="ED100" i="17" s="1"/>
  <c r="T99" i="7"/>
  <c r="EJ100" i="17" s="1"/>
  <c r="P99" i="7"/>
  <c r="EF100" i="17" s="1"/>
  <c r="Q99" i="7"/>
  <c r="EG100" i="17" s="1"/>
  <c r="K100" i="7"/>
  <c r="EA101" i="17" s="1"/>
  <c r="N100" i="7"/>
  <c r="ED101" i="17" s="1"/>
  <c r="T100" i="7"/>
  <c r="EJ101" i="17" s="1"/>
  <c r="P100" i="7"/>
  <c r="EF101" i="17" s="1"/>
  <c r="Q100" i="7"/>
  <c r="EG101" i="17" s="1"/>
  <c r="K101" i="7"/>
  <c r="EA102" i="17" s="1"/>
  <c r="N101" i="7"/>
  <c r="ED102" i="17" s="1"/>
  <c r="T101" i="7"/>
  <c r="EJ102" i="17" s="1"/>
  <c r="P101" i="7"/>
  <c r="EF102" i="17" s="1"/>
  <c r="Q101" i="7"/>
  <c r="EG102" i="17" s="1"/>
  <c r="K102" i="7"/>
  <c r="EA103" i="17" s="1"/>
  <c r="N102" i="7"/>
  <c r="ED103" i="17" s="1"/>
  <c r="T102" i="7"/>
  <c r="EJ103" i="17" s="1"/>
  <c r="P102" i="7"/>
  <c r="EF103" i="17" s="1"/>
  <c r="Q102" i="7"/>
  <c r="EG103" i="17" s="1"/>
  <c r="K103" i="7"/>
  <c r="EA104" i="17" s="1"/>
  <c r="N103" i="7"/>
  <c r="ED104" i="17" s="1"/>
  <c r="T103" i="7"/>
  <c r="EJ104" i="17" s="1"/>
  <c r="P103" i="7"/>
  <c r="EF104" i="17" s="1"/>
  <c r="Q103" i="7"/>
  <c r="EG104" i="17" s="1"/>
  <c r="K104" i="7"/>
  <c r="EA105" i="17" s="1"/>
  <c r="N104" i="7"/>
  <c r="ED105" i="17" s="1"/>
  <c r="T104" i="7"/>
  <c r="EJ105" i="17" s="1"/>
  <c r="P104" i="7"/>
  <c r="EF105" i="17" s="1"/>
  <c r="Q104" i="7"/>
  <c r="EG105" i="17" s="1"/>
  <c r="K105" i="7"/>
  <c r="EA106" i="17" s="1"/>
  <c r="N105" i="7"/>
  <c r="ED106" i="17" s="1"/>
  <c r="T105" i="7"/>
  <c r="EJ106" i="17" s="1"/>
  <c r="P105" i="7"/>
  <c r="EF106" i="17" s="1"/>
  <c r="Q105" i="7"/>
  <c r="EG106" i="17" s="1"/>
  <c r="K106" i="7"/>
  <c r="EA107" i="17" s="1"/>
  <c r="N106" i="7"/>
  <c r="ED107" i="17" s="1"/>
  <c r="T106" i="7"/>
  <c r="EJ107" i="17" s="1"/>
  <c r="P106" i="7"/>
  <c r="EF107" i="17" s="1"/>
  <c r="Q106" i="7"/>
  <c r="EG107" i="17" s="1"/>
  <c r="K107" i="7"/>
  <c r="EA108" i="17" s="1"/>
  <c r="N107" i="7"/>
  <c r="ED108" i="17" s="1"/>
  <c r="T107" i="7"/>
  <c r="EJ108" i="17" s="1"/>
  <c r="P107" i="7"/>
  <c r="EF108" i="17" s="1"/>
  <c r="Q107" i="7"/>
  <c r="EG108" i="17" s="1"/>
  <c r="K108" i="7"/>
  <c r="EA109" i="17" s="1"/>
  <c r="N108" i="7"/>
  <c r="ED109" i="17" s="1"/>
  <c r="T108" i="7"/>
  <c r="EJ109" i="17" s="1"/>
  <c r="P108" i="7"/>
  <c r="EF109" i="17" s="1"/>
  <c r="Q108" i="7"/>
  <c r="EG109" i="17" s="1"/>
  <c r="K109" i="7"/>
  <c r="EA110" i="17" s="1"/>
  <c r="N109" i="7"/>
  <c r="ED110" i="17" s="1"/>
  <c r="T109" i="7"/>
  <c r="EJ110" i="17" s="1"/>
  <c r="P109" i="7"/>
  <c r="EF110" i="17" s="1"/>
  <c r="Q109" i="7"/>
  <c r="EG110" i="17" s="1"/>
  <c r="K110" i="7"/>
  <c r="EA111" i="17" s="1"/>
  <c r="N110" i="7"/>
  <c r="ED111" i="17" s="1"/>
  <c r="T110" i="7"/>
  <c r="EJ111" i="17" s="1"/>
  <c r="P110" i="7"/>
  <c r="EF111" i="17" s="1"/>
  <c r="Q110" i="7"/>
  <c r="EG111" i="17" s="1"/>
  <c r="K111" i="7"/>
  <c r="EA112" i="17" s="1"/>
  <c r="N111" i="7"/>
  <c r="ED112" i="17" s="1"/>
  <c r="T111" i="7"/>
  <c r="EJ112" i="17" s="1"/>
  <c r="P111" i="7"/>
  <c r="EF112" i="17" s="1"/>
  <c r="Q111" i="7"/>
  <c r="EG112" i="17" s="1"/>
  <c r="K112" i="7"/>
  <c r="EA113" i="17" s="1"/>
  <c r="N112" i="7"/>
  <c r="ED113" i="17" s="1"/>
  <c r="T112" i="7"/>
  <c r="EJ113" i="17" s="1"/>
  <c r="P112" i="7"/>
  <c r="EF113" i="17" s="1"/>
  <c r="Q112" i="7"/>
  <c r="EG113" i="17" s="1"/>
  <c r="K113" i="7"/>
  <c r="EA114" i="17" s="1"/>
  <c r="N113" i="7"/>
  <c r="ED114" i="17" s="1"/>
  <c r="T113" i="7"/>
  <c r="EJ114" i="17" s="1"/>
  <c r="P113" i="7"/>
  <c r="EF114" i="17" s="1"/>
  <c r="Q113" i="7"/>
  <c r="EG114" i="17" s="1"/>
  <c r="K114" i="7"/>
  <c r="EA115" i="17" s="1"/>
  <c r="N114" i="7"/>
  <c r="ED115" i="17" s="1"/>
  <c r="T114" i="7"/>
  <c r="EJ115" i="17" s="1"/>
  <c r="P114" i="7"/>
  <c r="EF115" i="17" s="1"/>
  <c r="Q114" i="7"/>
  <c r="EG115" i="17" s="1"/>
  <c r="K115" i="7"/>
  <c r="EA116" i="17" s="1"/>
  <c r="N115" i="7"/>
  <c r="ED116" i="17" s="1"/>
  <c r="T115" i="7"/>
  <c r="EJ116" i="17" s="1"/>
  <c r="P115" i="7"/>
  <c r="EF116" i="17" s="1"/>
  <c r="Q115" i="7"/>
  <c r="EG116" i="17" s="1"/>
  <c r="K116" i="7"/>
  <c r="EA117" i="17" s="1"/>
  <c r="N116" i="7"/>
  <c r="ED117" i="17" s="1"/>
  <c r="T116" i="7"/>
  <c r="EJ117" i="17" s="1"/>
  <c r="P116" i="7"/>
  <c r="EF117" i="17" s="1"/>
  <c r="Q116" i="7"/>
  <c r="EG117" i="17" s="1"/>
  <c r="K117" i="7"/>
  <c r="EA118" i="17" s="1"/>
  <c r="N117" i="7"/>
  <c r="ED118" i="17" s="1"/>
  <c r="T117" i="7"/>
  <c r="EJ118" i="17" s="1"/>
  <c r="P117" i="7"/>
  <c r="EF118" i="17" s="1"/>
  <c r="Q117" i="7"/>
  <c r="EG118" i="17" s="1"/>
  <c r="K118" i="7"/>
  <c r="EA119" i="17" s="1"/>
  <c r="N118" i="7"/>
  <c r="ED119" i="17" s="1"/>
  <c r="T118" i="7"/>
  <c r="EJ119" i="17" s="1"/>
  <c r="P118" i="7"/>
  <c r="EF119" i="17" s="1"/>
  <c r="Q118" i="7"/>
  <c r="EG119" i="17" s="1"/>
  <c r="K119" i="7"/>
  <c r="EA120" i="17" s="1"/>
  <c r="N119" i="7"/>
  <c r="ED120" i="17" s="1"/>
  <c r="T119" i="7"/>
  <c r="EJ120" i="17" s="1"/>
  <c r="P119" i="7"/>
  <c r="EF120" i="17" s="1"/>
  <c r="Q119" i="7"/>
  <c r="EG120" i="17" s="1"/>
  <c r="K120" i="7"/>
  <c r="EA121" i="17" s="1"/>
  <c r="N120" i="7"/>
  <c r="ED121" i="17" s="1"/>
  <c r="T120" i="7"/>
  <c r="EJ121" i="17" s="1"/>
  <c r="P120" i="7"/>
  <c r="EF121" i="17" s="1"/>
  <c r="Q120" i="7"/>
  <c r="EG121" i="17" s="1"/>
  <c r="K121" i="7"/>
  <c r="EA122" i="17" s="1"/>
  <c r="N121" i="7"/>
  <c r="ED122" i="17" s="1"/>
  <c r="T121" i="7"/>
  <c r="EJ122" i="17" s="1"/>
  <c r="P121" i="7"/>
  <c r="EF122" i="17" s="1"/>
  <c r="Q121" i="7"/>
  <c r="EG122" i="17" s="1"/>
  <c r="K122" i="7"/>
  <c r="EA123" i="17" s="1"/>
  <c r="N122" i="7"/>
  <c r="ED123" i="17" s="1"/>
  <c r="T122" i="7"/>
  <c r="EJ123" i="17" s="1"/>
  <c r="P122" i="7"/>
  <c r="EF123" i="17" s="1"/>
  <c r="Q122" i="7"/>
  <c r="EG123" i="17" s="1"/>
  <c r="K123" i="7"/>
  <c r="EA124" i="17" s="1"/>
  <c r="N123" i="7"/>
  <c r="ED124" i="17" s="1"/>
  <c r="T123" i="7"/>
  <c r="EJ124" i="17" s="1"/>
  <c r="P123" i="7"/>
  <c r="EF124" i="17" s="1"/>
  <c r="Q123" i="7"/>
  <c r="EG124" i="17" s="1"/>
  <c r="K124" i="7"/>
  <c r="EA125" i="17" s="1"/>
  <c r="N124" i="7"/>
  <c r="ED125" i="17" s="1"/>
  <c r="T124" i="7"/>
  <c r="EJ125" i="17" s="1"/>
  <c r="P124" i="7"/>
  <c r="EF125" i="17" s="1"/>
  <c r="Q124" i="7"/>
  <c r="EG125" i="17" s="1"/>
  <c r="K125" i="7"/>
  <c r="EA126" i="17" s="1"/>
  <c r="N125" i="7"/>
  <c r="ED126" i="17" s="1"/>
  <c r="T125" i="7"/>
  <c r="EJ126" i="17" s="1"/>
  <c r="P125" i="7"/>
  <c r="EF126" i="17" s="1"/>
  <c r="Q125" i="7"/>
  <c r="EG126" i="17" s="1"/>
  <c r="K126" i="7"/>
  <c r="EA127" i="17" s="1"/>
  <c r="N126" i="7"/>
  <c r="ED127" i="17" s="1"/>
  <c r="T126" i="7"/>
  <c r="EJ127" i="17" s="1"/>
  <c r="P126" i="7"/>
  <c r="EF127" i="17" s="1"/>
  <c r="Q126" i="7"/>
  <c r="EG127" i="17" s="1"/>
  <c r="K127" i="7"/>
  <c r="EA128" i="17" s="1"/>
  <c r="N127" i="7"/>
  <c r="ED128" i="17" s="1"/>
  <c r="T127" i="7"/>
  <c r="EJ128" i="17" s="1"/>
  <c r="P127" i="7"/>
  <c r="EF128" i="17" s="1"/>
  <c r="Q127" i="7"/>
  <c r="EG128" i="17" s="1"/>
  <c r="K128" i="7"/>
  <c r="EA129" i="17" s="1"/>
  <c r="N128" i="7"/>
  <c r="ED129" i="17" s="1"/>
  <c r="T128" i="7"/>
  <c r="EJ129" i="17" s="1"/>
  <c r="P128" i="7"/>
  <c r="EF129" i="17" s="1"/>
  <c r="Q128" i="7"/>
  <c r="EG129" i="17" s="1"/>
  <c r="K129" i="7"/>
  <c r="EA130" i="17" s="1"/>
  <c r="N129" i="7"/>
  <c r="ED130" i="17" s="1"/>
  <c r="T129" i="7"/>
  <c r="EJ130" i="17" s="1"/>
  <c r="P129" i="7"/>
  <c r="EF130" i="17" s="1"/>
  <c r="Q129" i="7"/>
  <c r="EG130" i="17" s="1"/>
  <c r="K130" i="7"/>
  <c r="EA131" i="17" s="1"/>
  <c r="N130" i="7"/>
  <c r="ED131" i="17" s="1"/>
  <c r="T130" i="7"/>
  <c r="EJ131" i="17" s="1"/>
  <c r="P130" i="7"/>
  <c r="EF131" i="17" s="1"/>
  <c r="Q130" i="7"/>
  <c r="EG131" i="17" s="1"/>
  <c r="K131" i="7"/>
  <c r="EA132" i="17" s="1"/>
  <c r="N131" i="7"/>
  <c r="ED132" i="17" s="1"/>
  <c r="T131" i="7"/>
  <c r="EJ132" i="17" s="1"/>
  <c r="P131" i="7"/>
  <c r="EF132" i="17" s="1"/>
  <c r="Q131" i="7"/>
  <c r="EG132" i="17" s="1"/>
  <c r="K132" i="7"/>
  <c r="EA133" i="17" s="1"/>
  <c r="N132" i="7"/>
  <c r="ED133" i="17" s="1"/>
  <c r="T132" i="7"/>
  <c r="EJ133" i="17" s="1"/>
  <c r="P132" i="7"/>
  <c r="EF133" i="17" s="1"/>
  <c r="Q132" i="7"/>
  <c r="EG133" i="17" s="1"/>
  <c r="K133" i="7"/>
  <c r="EA134" i="17" s="1"/>
  <c r="N133" i="7"/>
  <c r="ED134" i="17" s="1"/>
  <c r="T133" i="7"/>
  <c r="EJ134" i="17" s="1"/>
  <c r="P133" i="7"/>
  <c r="EF134" i="17" s="1"/>
  <c r="Q133" i="7"/>
  <c r="EG134" i="17" s="1"/>
  <c r="K134" i="7"/>
  <c r="EA135" i="17" s="1"/>
  <c r="N134" i="7"/>
  <c r="ED135" i="17" s="1"/>
  <c r="T134" i="7"/>
  <c r="EJ135" i="17" s="1"/>
  <c r="P134" i="7"/>
  <c r="EF135" i="17" s="1"/>
  <c r="Q134" i="7"/>
  <c r="EG135" i="17" s="1"/>
  <c r="K135" i="7"/>
  <c r="EA136" i="17" s="1"/>
  <c r="N135" i="7"/>
  <c r="ED136" i="17" s="1"/>
  <c r="T135" i="7"/>
  <c r="EJ136" i="17" s="1"/>
  <c r="P135" i="7"/>
  <c r="EF136" i="17" s="1"/>
  <c r="Q135" i="7"/>
  <c r="EG136" i="17" s="1"/>
  <c r="K136" i="7"/>
  <c r="EA137" i="17" s="1"/>
  <c r="N136" i="7"/>
  <c r="ED137" i="17" s="1"/>
  <c r="T136" i="7"/>
  <c r="EJ137" i="17" s="1"/>
  <c r="P136" i="7"/>
  <c r="EF137" i="17" s="1"/>
  <c r="Q136" i="7"/>
  <c r="EG137" i="17" s="1"/>
  <c r="K137" i="7"/>
  <c r="EA138" i="17" s="1"/>
  <c r="N137" i="7"/>
  <c r="ED138" i="17" s="1"/>
  <c r="T137" i="7"/>
  <c r="EJ138" i="17" s="1"/>
  <c r="P137" i="7"/>
  <c r="EF138" i="17" s="1"/>
  <c r="Q137" i="7"/>
  <c r="EG138" i="17" s="1"/>
  <c r="K138" i="7"/>
  <c r="EA139" i="17" s="1"/>
  <c r="N138" i="7"/>
  <c r="ED139" i="17" s="1"/>
  <c r="T138" i="7"/>
  <c r="EJ139" i="17" s="1"/>
  <c r="P138" i="7"/>
  <c r="EF139" i="17" s="1"/>
  <c r="Q138" i="7"/>
  <c r="EG139" i="17" s="1"/>
  <c r="K139" i="7"/>
  <c r="EA140" i="17" s="1"/>
  <c r="N139" i="7"/>
  <c r="ED140" i="17" s="1"/>
  <c r="T139" i="7"/>
  <c r="EJ140" i="17" s="1"/>
  <c r="P139" i="7"/>
  <c r="EF140" i="17" s="1"/>
  <c r="Q139" i="7"/>
  <c r="EG140" i="17" s="1"/>
  <c r="K140" i="7"/>
  <c r="EA141" i="17" s="1"/>
  <c r="N140" i="7"/>
  <c r="ED141" i="17" s="1"/>
  <c r="T140" i="7"/>
  <c r="EJ141" i="17" s="1"/>
  <c r="P140" i="7"/>
  <c r="EF141" i="17" s="1"/>
  <c r="Q140" i="7"/>
  <c r="EG141" i="17" s="1"/>
  <c r="K141" i="7"/>
  <c r="EA142" i="17" s="1"/>
  <c r="N141" i="7"/>
  <c r="ED142" i="17" s="1"/>
  <c r="T141" i="7"/>
  <c r="EJ142" i="17" s="1"/>
  <c r="P141" i="7"/>
  <c r="EF142" i="17" s="1"/>
  <c r="Q141" i="7"/>
  <c r="EG142" i="17" s="1"/>
  <c r="K142" i="7"/>
  <c r="EA143" i="17" s="1"/>
  <c r="N142" i="7"/>
  <c r="ED143" i="17" s="1"/>
  <c r="T142" i="7"/>
  <c r="EJ143" i="17" s="1"/>
  <c r="P142" i="7"/>
  <c r="EF143" i="17" s="1"/>
  <c r="Q142" i="7"/>
  <c r="EG143" i="17" s="1"/>
  <c r="K143" i="7"/>
  <c r="EA144" i="17" s="1"/>
  <c r="N143" i="7"/>
  <c r="ED144" i="17" s="1"/>
  <c r="T143" i="7"/>
  <c r="EJ144" i="17" s="1"/>
  <c r="P143" i="7"/>
  <c r="EF144" i="17" s="1"/>
  <c r="Q143" i="7"/>
  <c r="EG144" i="17" s="1"/>
  <c r="K144" i="7"/>
  <c r="EA145" i="17" s="1"/>
  <c r="N144" i="7"/>
  <c r="ED145" i="17" s="1"/>
  <c r="T144" i="7"/>
  <c r="EJ145" i="17" s="1"/>
  <c r="P144" i="7"/>
  <c r="EF145" i="17" s="1"/>
  <c r="Q144" i="7"/>
  <c r="EG145" i="17" s="1"/>
  <c r="K145" i="7"/>
  <c r="EA146" i="17" s="1"/>
  <c r="N145" i="7"/>
  <c r="ED146" i="17" s="1"/>
  <c r="T145" i="7"/>
  <c r="EJ146" i="17" s="1"/>
  <c r="P145" i="7"/>
  <c r="EF146" i="17" s="1"/>
  <c r="Q145" i="7"/>
  <c r="EG146" i="17" s="1"/>
  <c r="K146" i="7"/>
  <c r="EA147" i="17" s="1"/>
  <c r="N146" i="7"/>
  <c r="ED147" i="17" s="1"/>
  <c r="T146" i="7"/>
  <c r="EJ147" i="17" s="1"/>
  <c r="P146" i="7"/>
  <c r="EF147" i="17" s="1"/>
  <c r="Q146" i="7"/>
  <c r="EG147" i="17" s="1"/>
  <c r="K147" i="7"/>
  <c r="EA148" i="17" s="1"/>
  <c r="N147" i="7"/>
  <c r="ED148" i="17" s="1"/>
  <c r="T147" i="7"/>
  <c r="EJ148" i="17" s="1"/>
  <c r="P147" i="7"/>
  <c r="EF148" i="17" s="1"/>
  <c r="Q147" i="7"/>
  <c r="EG148" i="17" s="1"/>
  <c r="K148" i="7"/>
  <c r="EA149" i="17" s="1"/>
  <c r="N148" i="7"/>
  <c r="ED149" i="17" s="1"/>
  <c r="T148" i="7"/>
  <c r="EJ149" i="17" s="1"/>
  <c r="P148" i="7"/>
  <c r="EF149" i="17" s="1"/>
  <c r="Q148" i="7"/>
  <c r="EG149" i="17" s="1"/>
  <c r="K149" i="7"/>
  <c r="EA150" i="17" s="1"/>
  <c r="N149" i="7"/>
  <c r="ED150" i="17" s="1"/>
  <c r="T149" i="7"/>
  <c r="EJ150" i="17" s="1"/>
  <c r="P149" i="7"/>
  <c r="EF150" i="17" s="1"/>
  <c r="Q149" i="7"/>
  <c r="EG150" i="17" s="1"/>
  <c r="K150" i="7"/>
  <c r="EA151" i="17" s="1"/>
  <c r="N150" i="7"/>
  <c r="ED151" i="17" s="1"/>
  <c r="T150" i="7"/>
  <c r="EJ151" i="17" s="1"/>
  <c r="P150" i="7"/>
  <c r="EF151" i="17" s="1"/>
  <c r="Q150" i="7"/>
  <c r="EG151" i="17" s="1"/>
  <c r="K151" i="7"/>
  <c r="EA152" i="17" s="1"/>
  <c r="N151" i="7"/>
  <c r="ED152" i="17" s="1"/>
  <c r="T151" i="7"/>
  <c r="EJ152" i="17" s="1"/>
  <c r="P151" i="7"/>
  <c r="EF152" i="17" s="1"/>
  <c r="Q151" i="7"/>
  <c r="EG152" i="17" s="1"/>
  <c r="K152" i="7"/>
  <c r="EA153" i="17" s="1"/>
  <c r="N152" i="7"/>
  <c r="ED153" i="17" s="1"/>
  <c r="T152" i="7"/>
  <c r="EJ153" i="17" s="1"/>
  <c r="P152" i="7"/>
  <c r="EF153" i="17" s="1"/>
  <c r="Q152" i="7"/>
  <c r="EG153" i="17" s="1"/>
  <c r="K153" i="7"/>
  <c r="EA154" i="17" s="1"/>
  <c r="N153" i="7"/>
  <c r="ED154" i="17" s="1"/>
  <c r="T153" i="7"/>
  <c r="EJ154" i="17" s="1"/>
  <c r="P153" i="7"/>
  <c r="EF154" i="17" s="1"/>
  <c r="Q153" i="7"/>
  <c r="EG154" i="17" s="1"/>
  <c r="K154" i="7"/>
  <c r="EA155" i="17" s="1"/>
  <c r="N154" i="7"/>
  <c r="ED155" i="17" s="1"/>
  <c r="T154" i="7"/>
  <c r="EJ155" i="17" s="1"/>
  <c r="P154" i="7"/>
  <c r="EF155" i="17" s="1"/>
  <c r="Q154" i="7"/>
  <c r="EG155" i="17" s="1"/>
  <c r="K155" i="7"/>
  <c r="EA156" i="17" s="1"/>
  <c r="N155" i="7"/>
  <c r="ED156" i="17" s="1"/>
  <c r="T155" i="7"/>
  <c r="EJ156" i="17" s="1"/>
  <c r="P155" i="7"/>
  <c r="EF156" i="17" s="1"/>
  <c r="Q155" i="7"/>
  <c r="EG156" i="17" s="1"/>
  <c r="K156" i="7"/>
  <c r="EA157" i="17" s="1"/>
  <c r="N156" i="7"/>
  <c r="ED157" i="17" s="1"/>
  <c r="T156" i="7"/>
  <c r="EJ157" i="17" s="1"/>
  <c r="P156" i="7"/>
  <c r="EF157" i="17" s="1"/>
  <c r="Q156" i="7"/>
  <c r="EG157" i="17" s="1"/>
  <c r="K157" i="7"/>
  <c r="EA158" i="17" s="1"/>
  <c r="N157" i="7"/>
  <c r="ED158" i="17" s="1"/>
  <c r="T157" i="7"/>
  <c r="EJ158" i="17" s="1"/>
  <c r="P157" i="7"/>
  <c r="EF158" i="17" s="1"/>
  <c r="Q157" i="7"/>
  <c r="EG158" i="17" s="1"/>
  <c r="K158" i="7"/>
  <c r="EA159" i="17" s="1"/>
  <c r="N158" i="7"/>
  <c r="ED159" i="17" s="1"/>
  <c r="T158" i="7"/>
  <c r="EJ159" i="17" s="1"/>
  <c r="P158" i="7"/>
  <c r="EF159" i="17" s="1"/>
  <c r="Q158" i="7"/>
  <c r="EG159" i="17" s="1"/>
  <c r="K159" i="7"/>
  <c r="EA160" i="17" s="1"/>
  <c r="N159" i="7"/>
  <c r="ED160" i="17" s="1"/>
  <c r="T159" i="7"/>
  <c r="EJ160" i="17" s="1"/>
  <c r="P159" i="7"/>
  <c r="EF160" i="17" s="1"/>
  <c r="Q159" i="7"/>
  <c r="EG160" i="17" s="1"/>
  <c r="K160" i="7"/>
  <c r="EA161" i="17" s="1"/>
  <c r="N160" i="7"/>
  <c r="ED161" i="17" s="1"/>
  <c r="T160" i="7"/>
  <c r="EJ161" i="17" s="1"/>
  <c r="P160" i="7"/>
  <c r="EF161" i="17" s="1"/>
  <c r="Q160" i="7"/>
  <c r="EG161" i="17" s="1"/>
  <c r="K161" i="7"/>
  <c r="EA162" i="17" s="1"/>
  <c r="N161" i="7"/>
  <c r="ED162" i="17" s="1"/>
  <c r="T161" i="7"/>
  <c r="EJ162" i="17" s="1"/>
  <c r="P161" i="7"/>
  <c r="EF162" i="17" s="1"/>
  <c r="Q161" i="7"/>
  <c r="EG162" i="17" s="1"/>
  <c r="K162" i="7"/>
  <c r="EA163" i="17" s="1"/>
  <c r="N162" i="7"/>
  <c r="ED163" i="17" s="1"/>
  <c r="T162" i="7"/>
  <c r="EJ163" i="17" s="1"/>
  <c r="P162" i="7"/>
  <c r="EF163" i="17" s="1"/>
  <c r="Q162" i="7"/>
  <c r="EG163" i="17" s="1"/>
  <c r="K163" i="7"/>
  <c r="EA164" i="17" s="1"/>
  <c r="N163" i="7"/>
  <c r="ED164" i="17" s="1"/>
  <c r="T163" i="7"/>
  <c r="EJ164" i="17" s="1"/>
  <c r="P163" i="7"/>
  <c r="EF164" i="17" s="1"/>
  <c r="Q163" i="7"/>
  <c r="EG164" i="17" s="1"/>
  <c r="K164" i="7"/>
  <c r="EA165" i="17" s="1"/>
  <c r="N164" i="7"/>
  <c r="ED165" i="17" s="1"/>
  <c r="T164" i="7"/>
  <c r="EJ165" i="17" s="1"/>
  <c r="P164" i="7"/>
  <c r="EF165" i="17" s="1"/>
  <c r="Q164" i="7"/>
  <c r="EG165" i="17" s="1"/>
  <c r="K165" i="7"/>
  <c r="EA166" i="17" s="1"/>
  <c r="N165" i="7"/>
  <c r="ED166" i="17" s="1"/>
  <c r="T165" i="7"/>
  <c r="EJ166" i="17" s="1"/>
  <c r="P165" i="7"/>
  <c r="EF166" i="17" s="1"/>
  <c r="Q165" i="7"/>
  <c r="EG166" i="17" s="1"/>
  <c r="K166" i="7"/>
  <c r="EA167" i="17" s="1"/>
  <c r="N166" i="7"/>
  <c r="ED167" i="17" s="1"/>
  <c r="T166" i="7"/>
  <c r="EJ167" i="17" s="1"/>
  <c r="P166" i="7"/>
  <c r="EF167" i="17" s="1"/>
  <c r="Q166" i="7"/>
  <c r="EG167" i="17" s="1"/>
  <c r="K167" i="7"/>
  <c r="EA168" i="17" s="1"/>
  <c r="N167" i="7"/>
  <c r="ED168" i="17" s="1"/>
  <c r="T167" i="7"/>
  <c r="EJ168" i="17" s="1"/>
  <c r="P167" i="7"/>
  <c r="EF168" i="17" s="1"/>
  <c r="Q167" i="7"/>
  <c r="EG168" i="17" s="1"/>
  <c r="K168" i="7"/>
  <c r="EA169" i="17" s="1"/>
  <c r="N168" i="7"/>
  <c r="ED169" i="17" s="1"/>
  <c r="T168" i="7"/>
  <c r="EJ169" i="17" s="1"/>
  <c r="P168" i="7"/>
  <c r="EF169" i="17" s="1"/>
  <c r="Q168" i="7"/>
  <c r="EG169" i="17" s="1"/>
  <c r="K169" i="7"/>
  <c r="EA170" i="17" s="1"/>
  <c r="N169" i="7"/>
  <c r="ED170" i="17" s="1"/>
  <c r="T169" i="7"/>
  <c r="EJ170" i="17" s="1"/>
  <c r="P169" i="7"/>
  <c r="EF170" i="17" s="1"/>
  <c r="Q169" i="7"/>
  <c r="EG170" i="17" s="1"/>
  <c r="K170" i="7"/>
  <c r="EA171" i="17" s="1"/>
  <c r="N170" i="7"/>
  <c r="ED171" i="17" s="1"/>
  <c r="T170" i="7"/>
  <c r="EJ171" i="17" s="1"/>
  <c r="P170" i="7"/>
  <c r="EF171" i="17" s="1"/>
  <c r="Q170" i="7"/>
  <c r="EG171" i="17" s="1"/>
  <c r="K171" i="7"/>
  <c r="EA172" i="17" s="1"/>
  <c r="N171" i="7"/>
  <c r="ED172" i="17" s="1"/>
  <c r="T171" i="7"/>
  <c r="EJ172" i="17" s="1"/>
  <c r="P171" i="7"/>
  <c r="EF172" i="17" s="1"/>
  <c r="Q171" i="7"/>
  <c r="EG172" i="17" s="1"/>
  <c r="K172" i="7"/>
  <c r="EA173" i="17" s="1"/>
  <c r="N172" i="7"/>
  <c r="ED173" i="17" s="1"/>
  <c r="T172" i="7"/>
  <c r="EJ173" i="17" s="1"/>
  <c r="P172" i="7"/>
  <c r="EF173" i="17" s="1"/>
  <c r="Q172" i="7"/>
  <c r="EG173" i="17" s="1"/>
  <c r="K173" i="7"/>
  <c r="EA174" i="17" s="1"/>
  <c r="N173" i="7"/>
  <c r="ED174" i="17" s="1"/>
  <c r="T173" i="7"/>
  <c r="EJ174" i="17" s="1"/>
  <c r="P173" i="7"/>
  <c r="EF174" i="17" s="1"/>
  <c r="Q173" i="7"/>
  <c r="EG174" i="17" s="1"/>
  <c r="K174" i="7"/>
  <c r="EA175" i="17" s="1"/>
  <c r="N174" i="7"/>
  <c r="ED175" i="17" s="1"/>
  <c r="T174" i="7"/>
  <c r="EJ175" i="17" s="1"/>
  <c r="P174" i="7"/>
  <c r="EF175" i="17" s="1"/>
  <c r="Q174" i="7"/>
  <c r="EG175" i="17" s="1"/>
  <c r="K175" i="7"/>
  <c r="EA176" i="17" s="1"/>
  <c r="N175" i="7"/>
  <c r="ED176" i="17" s="1"/>
  <c r="T175" i="7"/>
  <c r="EJ176" i="17" s="1"/>
  <c r="P175" i="7"/>
  <c r="EF176" i="17" s="1"/>
  <c r="Q175" i="7"/>
  <c r="EG176" i="17" s="1"/>
  <c r="K176" i="7"/>
  <c r="EA177" i="17" s="1"/>
  <c r="N176" i="7"/>
  <c r="ED177" i="17" s="1"/>
  <c r="T176" i="7"/>
  <c r="EJ177" i="17" s="1"/>
  <c r="P176" i="7"/>
  <c r="EF177" i="17" s="1"/>
  <c r="Q176" i="7"/>
  <c r="EG177" i="17" s="1"/>
  <c r="K177" i="7"/>
  <c r="EA178" i="17" s="1"/>
  <c r="N177" i="7"/>
  <c r="ED178" i="17" s="1"/>
  <c r="T177" i="7"/>
  <c r="EJ178" i="17" s="1"/>
  <c r="P177" i="7"/>
  <c r="EF178" i="17" s="1"/>
  <c r="Q177" i="7"/>
  <c r="EG178" i="17" s="1"/>
  <c r="K178" i="7"/>
  <c r="EA179" i="17" s="1"/>
  <c r="N178" i="7"/>
  <c r="ED179" i="17" s="1"/>
  <c r="T178" i="7"/>
  <c r="EJ179" i="17" s="1"/>
  <c r="P178" i="7"/>
  <c r="EF179" i="17" s="1"/>
  <c r="Q178" i="7"/>
  <c r="EG179" i="17" s="1"/>
  <c r="K179" i="7"/>
  <c r="EA180" i="17" s="1"/>
  <c r="N179" i="7"/>
  <c r="ED180" i="17" s="1"/>
  <c r="T179" i="7"/>
  <c r="EJ180" i="17" s="1"/>
  <c r="P179" i="7"/>
  <c r="EF180" i="17" s="1"/>
  <c r="Q179" i="7"/>
  <c r="EG180" i="17" s="1"/>
  <c r="K180" i="7"/>
  <c r="EA181" i="17" s="1"/>
  <c r="N180" i="7"/>
  <c r="ED181" i="17" s="1"/>
  <c r="T180" i="7"/>
  <c r="EJ181" i="17" s="1"/>
  <c r="P180" i="7"/>
  <c r="EF181" i="17" s="1"/>
  <c r="Q180" i="7"/>
  <c r="EG181" i="17" s="1"/>
  <c r="K181" i="7"/>
  <c r="EA182" i="17" s="1"/>
  <c r="N181" i="7"/>
  <c r="ED182" i="17" s="1"/>
  <c r="T181" i="7"/>
  <c r="EJ182" i="17" s="1"/>
  <c r="P181" i="7"/>
  <c r="EF182" i="17" s="1"/>
  <c r="Q181" i="7"/>
  <c r="EG182" i="17" s="1"/>
  <c r="K182" i="7"/>
  <c r="EA183" i="17" s="1"/>
  <c r="N182" i="7"/>
  <c r="ED183" i="17" s="1"/>
  <c r="T182" i="7"/>
  <c r="EJ183" i="17" s="1"/>
  <c r="P182" i="7"/>
  <c r="EF183" i="17" s="1"/>
  <c r="Q182" i="7"/>
  <c r="EG183" i="17" s="1"/>
  <c r="K183" i="7"/>
  <c r="EA184" i="17" s="1"/>
  <c r="N183" i="7"/>
  <c r="ED184" i="17" s="1"/>
  <c r="T183" i="7"/>
  <c r="EJ184" i="17" s="1"/>
  <c r="P183" i="7"/>
  <c r="EF184" i="17" s="1"/>
  <c r="Q183" i="7"/>
  <c r="EG184" i="17" s="1"/>
  <c r="K184" i="7"/>
  <c r="EA185" i="17" s="1"/>
  <c r="N184" i="7"/>
  <c r="ED185" i="17" s="1"/>
  <c r="T184" i="7"/>
  <c r="EJ185" i="17" s="1"/>
  <c r="P184" i="7"/>
  <c r="EF185" i="17" s="1"/>
  <c r="Q184" i="7"/>
  <c r="EG185" i="17" s="1"/>
  <c r="K185" i="7"/>
  <c r="EA186" i="17" s="1"/>
  <c r="N185" i="7"/>
  <c r="ED186" i="17" s="1"/>
  <c r="T185" i="7"/>
  <c r="EJ186" i="17" s="1"/>
  <c r="P185" i="7"/>
  <c r="EF186" i="17" s="1"/>
  <c r="Q185" i="7"/>
  <c r="EG186" i="17" s="1"/>
  <c r="K186" i="7"/>
  <c r="EA187" i="17" s="1"/>
  <c r="N186" i="7"/>
  <c r="ED187" i="17" s="1"/>
  <c r="T186" i="7"/>
  <c r="EJ187" i="17" s="1"/>
  <c r="P186" i="7"/>
  <c r="EF187" i="17" s="1"/>
  <c r="Q186" i="7"/>
  <c r="EG187" i="17" s="1"/>
  <c r="K187" i="7"/>
  <c r="EA188" i="17" s="1"/>
  <c r="N187" i="7"/>
  <c r="ED188" i="17" s="1"/>
  <c r="T187" i="7"/>
  <c r="EJ188" i="17" s="1"/>
  <c r="P187" i="7"/>
  <c r="EF188" i="17" s="1"/>
  <c r="Q187" i="7"/>
  <c r="EG188" i="17" s="1"/>
  <c r="K188" i="7"/>
  <c r="EA189" i="17" s="1"/>
  <c r="N188" i="7"/>
  <c r="ED189" i="17" s="1"/>
  <c r="T188" i="7"/>
  <c r="EJ189" i="17" s="1"/>
  <c r="P188" i="7"/>
  <c r="EF189" i="17" s="1"/>
  <c r="Q188" i="7"/>
  <c r="EG189" i="17" s="1"/>
  <c r="K189" i="7"/>
  <c r="EA190" i="17" s="1"/>
  <c r="N189" i="7"/>
  <c r="ED190" i="17" s="1"/>
  <c r="T189" i="7"/>
  <c r="EJ190" i="17" s="1"/>
  <c r="P189" i="7"/>
  <c r="EF190" i="17" s="1"/>
  <c r="Q189" i="7"/>
  <c r="EG190" i="17" s="1"/>
  <c r="K190" i="7"/>
  <c r="EA191" i="17" s="1"/>
  <c r="N190" i="7"/>
  <c r="ED191" i="17" s="1"/>
  <c r="T190" i="7"/>
  <c r="EJ191" i="17" s="1"/>
  <c r="P190" i="7"/>
  <c r="EF191" i="17" s="1"/>
  <c r="Q190" i="7"/>
  <c r="EG191" i="17" s="1"/>
  <c r="K191" i="7"/>
  <c r="EA192" i="17" s="1"/>
  <c r="N191" i="7"/>
  <c r="ED192" i="17" s="1"/>
  <c r="T191" i="7"/>
  <c r="EJ192" i="17" s="1"/>
  <c r="P191" i="7"/>
  <c r="EF192" i="17" s="1"/>
  <c r="Q191" i="7"/>
  <c r="EG192" i="17" s="1"/>
  <c r="K192" i="7"/>
  <c r="EA193" i="17" s="1"/>
  <c r="N192" i="7"/>
  <c r="ED193" i="17" s="1"/>
  <c r="T192" i="7"/>
  <c r="EJ193" i="17" s="1"/>
  <c r="P192" i="7"/>
  <c r="EF193" i="17" s="1"/>
  <c r="Q192" i="7"/>
  <c r="EG193" i="17" s="1"/>
  <c r="K193" i="7"/>
  <c r="EA194" i="17" s="1"/>
  <c r="N193" i="7"/>
  <c r="ED194" i="17" s="1"/>
  <c r="T193" i="7"/>
  <c r="EJ194" i="17" s="1"/>
  <c r="P193" i="7"/>
  <c r="EF194" i="17" s="1"/>
  <c r="Q193" i="7"/>
  <c r="EG194" i="17" s="1"/>
  <c r="K194" i="7"/>
  <c r="EA195" i="17" s="1"/>
  <c r="N194" i="7"/>
  <c r="ED195" i="17" s="1"/>
  <c r="T194" i="7"/>
  <c r="EJ195" i="17" s="1"/>
  <c r="P194" i="7"/>
  <c r="EF195" i="17" s="1"/>
  <c r="Q194" i="7"/>
  <c r="EG195" i="17" s="1"/>
  <c r="K195" i="7"/>
  <c r="EA196" i="17" s="1"/>
  <c r="N195" i="7"/>
  <c r="ED196" i="17" s="1"/>
  <c r="T195" i="7"/>
  <c r="EJ196" i="17" s="1"/>
  <c r="P195" i="7"/>
  <c r="EF196" i="17" s="1"/>
  <c r="Q195" i="7"/>
  <c r="EG196" i="17" s="1"/>
  <c r="K196" i="7"/>
  <c r="EA197" i="17" s="1"/>
  <c r="N196" i="7"/>
  <c r="ED197" i="17" s="1"/>
  <c r="T196" i="7"/>
  <c r="EJ197" i="17" s="1"/>
  <c r="P196" i="7"/>
  <c r="EF197" i="17" s="1"/>
  <c r="Q196" i="7"/>
  <c r="EG197" i="17" s="1"/>
  <c r="K197" i="7"/>
  <c r="EA198" i="17" s="1"/>
  <c r="N197" i="7"/>
  <c r="ED198" i="17" s="1"/>
  <c r="T197" i="7"/>
  <c r="EJ198" i="17" s="1"/>
  <c r="P197" i="7"/>
  <c r="EF198" i="17" s="1"/>
  <c r="Q197" i="7"/>
  <c r="EG198" i="17" s="1"/>
  <c r="K198" i="7"/>
  <c r="EA199" i="17" s="1"/>
  <c r="N198" i="7"/>
  <c r="ED199" i="17" s="1"/>
  <c r="T198" i="7"/>
  <c r="EJ199" i="17" s="1"/>
  <c r="P198" i="7"/>
  <c r="EF199" i="17" s="1"/>
  <c r="Q198" i="7"/>
  <c r="EG199" i="17" s="1"/>
  <c r="K199" i="7"/>
  <c r="EA200" i="17" s="1"/>
  <c r="N199" i="7"/>
  <c r="ED200" i="17" s="1"/>
  <c r="T199" i="7"/>
  <c r="EJ200" i="17" s="1"/>
  <c r="P199" i="7"/>
  <c r="EF200" i="17" s="1"/>
  <c r="Q199" i="7"/>
  <c r="EG200" i="17" s="1"/>
  <c r="K200" i="7"/>
  <c r="EA201" i="17" s="1"/>
  <c r="N200" i="7"/>
  <c r="ED201" i="17" s="1"/>
  <c r="T200" i="7"/>
  <c r="EJ201" i="17" s="1"/>
  <c r="P200" i="7"/>
  <c r="EF201" i="17" s="1"/>
  <c r="Q200" i="7"/>
  <c r="EG201" i="17" s="1"/>
  <c r="K201" i="7"/>
  <c r="EA202" i="17" s="1"/>
  <c r="N201" i="7"/>
  <c r="ED202" i="17" s="1"/>
  <c r="T201" i="7"/>
  <c r="EJ202" i="17" s="1"/>
  <c r="P201" i="7"/>
  <c r="EF202" i="17" s="1"/>
  <c r="Q201" i="7"/>
  <c r="EG202" i="17" s="1"/>
  <c r="K202" i="7"/>
  <c r="EA203" i="17" s="1"/>
  <c r="N202" i="7"/>
  <c r="ED203" i="17" s="1"/>
  <c r="T202" i="7"/>
  <c r="EJ203" i="17" s="1"/>
  <c r="P202" i="7"/>
  <c r="EF203" i="17" s="1"/>
  <c r="Q202" i="7"/>
  <c r="EG203" i="17" s="1"/>
  <c r="K203" i="7"/>
  <c r="EA204" i="17" s="1"/>
  <c r="N203" i="7"/>
  <c r="ED204" i="17" s="1"/>
  <c r="T203" i="7"/>
  <c r="EJ204" i="17" s="1"/>
  <c r="P203" i="7"/>
  <c r="EF204" i="17" s="1"/>
  <c r="Q203" i="7"/>
  <c r="EG204" i="17" s="1"/>
  <c r="K204" i="7"/>
  <c r="EA205" i="17" s="1"/>
  <c r="N204" i="7"/>
  <c r="ED205" i="17" s="1"/>
  <c r="T204" i="7"/>
  <c r="EJ205" i="17" s="1"/>
  <c r="P204" i="7"/>
  <c r="EF205" i="17" s="1"/>
  <c r="Q204" i="7"/>
  <c r="EG205" i="17" s="1"/>
  <c r="K205" i="7"/>
  <c r="EA206" i="17" s="1"/>
  <c r="N205" i="7"/>
  <c r="ED206" i="17" s="1"/>
  <c r="T205" i="7"/>
  <c r="EJ206" i="17" s="1"/>
  <c r="P205" i="7"/>
  <c r="EF206" i="17" s="1"/>
  <c r="Q205" i="7"/>
  <c r="EG206" i="17" s="1"/>
  <c r="K206" i="7"/>
  <c r="EA207" i="17" s="1"/>
  <c r="N206" i="7"/>
  <c r="ED207" i="17" s="1"/>
  <c r="T206" i="7"/>
  <c r="EJ207" i="17" s="1"/>
  <c r="P206" i="7"/>
  <c r="EF207" i="17" s="1"/>
  <c r="Q206" i="7"/>
  <c r="EG207" i="17" s="1"/>
  <c r="K207" i="7"/>
  <c r="EA208" i="17" s="1"/>
  <c r="N207" i="7"/>
  <c r="ED208" i="17" s="1"/>
  <c r="T207" i="7"/>
  <c r="EJ208" i="17" s="1"/>
  <c r="P207" i="7"/>
  <c r="EF208" i="17" s="1"/>
  <c r="Q207" i="7"/>
  <c r="EG208" i="17" s="1"/>
  <c r="K208" i="7"/>
  <c r="EA209" i="17" s="1"/>
  <c r="N208" i="7"/>
  <c r="ED209" i="17" s="1"/>
  <c r="T208" i="7"/>
  <c r="EJ209" i="17" s="1"/>
  <c r="P208" i="7"/>
  <c r="EF209" i="17" s="1"/>
  <c r="Q208" i="7"/>
  <c r="EG209" i="17" s="1"/>
  <c r="K209" i="7"/>
  <c r="EA210" i="17" s="1"/>
  <c r="N209" i="7"/>
  <c r="ED210" i="17" s="1"/>
  <c r="T209" i="7"/>
  <c r="EJ210" i="17" s="1"/>
  <c r="P209" i="7"/>
  <c r="EF210" i="17" s="1"/>
  <c r="Q209" i="7"/>
  <c r="EG210" i="17" s="1"/>
  <c r="K210" i="7"/>
  <c r="EA211" i="17" s="1"/>
  <c r="N210" i="7"/>
  <c r="ED211" i="17" s="1"/>
  <c r="T210" i="7"/>
  <c r="EJ211" i="17" s="1"/>
  <c r="P210" i="7"/>
  <c r="EF211" i="17" s="1"/>
  <c r="Q210" i="7"/>
  <c r="EG211" i="17" s="1"/>
  <c r="K211" i="7"/>
  <c r="EA212" i="17" s="1"/>
  <c r="N211" i="7"/>
  <c r="ED212" i="17" s="1"/>
  <c r="T211" i="7"/>
  <c r="EJ212" i="17" s="1"/>
  <c r="P211" i="7"/>
  <c r="EF212" i="17" s="1"/>
  <c r="Q211" i="7"/>
  <c r="EG212" i="17" s="1"/>
  <c r="K212" i="7"/>
  <c r="EA213" i="17" s="1"/>
  <c r="N212" i="7"/>
  <c r="ED213" i="17" s="1"/>
  <c r="T212" i="7"/>
  <c r="EJ213" i="17" s="1"/>
  <c r="P212" i="7"/>
  <c r="EF213" i="17" s="1"/>
  <c r="Q212" i="7"/>
  <c r="EG213" i="17" s="1"/>
  <c r="K213" i="7"/>
  <c r="EA214" i="17" s="1"/>
  <c r="N213" i="7"/>
  <c r="ED214" i="17" s="1"/>
  <c r="T213" i="7"/>
  <c r="EJ214" i="17" s="1"/>
  <c r="P213" i="7"/>
  <c r="EF214" i="17" s="1"/>
  <c r="Q213" i="7"/>
  <c r="EG214" i="17" s="1"/>
  <c r="K214" i="7"/>
  <c r="EA215" i="17" s="1"/>
  <c r="N214" i="7"/>
  <c r="ED215" i="17" s="1"/>
  <c r="T214" i="7"/>
  <c r="EJ215" i="17" s="1"/>
  <c r="P214" i="7"/>
  <c r="EF215" i="17" s="1"/>
  <c r="Q214" i="7"/>
  <c r="EG215" i="17" s="1"/>
  <c r="K215" i="7"/>
  <c r="EA216" i="17" s="1"/>
  <c r="N215" i="7"/>
  <c r="ED216" i="17" s="1"/>
  <c r="T215" i="7"/>
  <c r="EJ216" i="17" s="1"/>
  <c r="P215" i="7"/>
  <c r="EF216" i="17" s="1"/>
  <c r="Q215" i="7"/>
  <c r="EG216" i="17" s="1"/>
  <c r="K216" i="7"/>
  <c r="EA217" i="17" s="1"/>
  <c r="N216" i="7"/>
  <c r="ED217" i="17" s="1"/>
  <c r="T216" i="7"/>
  <c r="EJ217" i="17" s="1"/>
  <c r="P216" i="7"/>
  <c r="EF217" i="17" s="1"/>
  <c r="Q216" i="7"/>
  <c r="EG217" i="17" s="1"/>
  <c r="K217" i="7"/>
  <c r="EA218" i="17" s="1"/>
  <c r="N217" i="7"/>
  <c r="ED218" i="17" s="1"/>
  <c r="T217" i="7"/>
  <c r="EJ218" i="17" s="1"/>
  <c r="P217" i="7"/>
  <c r="EF218" i="17" s="1"/>
  <c r="Q217" i="7"/>
  <c r="EG218" i="17" s="1"/>
  <c r="K218" i="7"/>
  <c r="EA219" i="17" s="1"/>
  <c r="N218" i="7"/>
  <c r="ED219" i="17" s="1"/>
  <c r="T218" i="7"/>
  <c r="EJ219" i="17" s="1"/>
  <c r="P218" i="7"/>
  <c r="EF219" i="17" s="1"/>
  <c r="Q218" i="7"/>
  <c r="EG219" i="17" s="1"/>
  <c r="K219" i="7"/>
  <c r="EA220" i="17" s="1"/>
  <c r="N219" i="7"/>
  <c r="ED220" i="17" s="1"/>
  <c r="T219" i="7"/>
  <c r="EJ220" i="17" s="1"/>
  <c r="P219" i="7"/>
  <c r="EF220" i="17" s="1"/>
  <c r="Q219" i="7"/>
  <c r="EG220" i="17" s="1"/>
  <c r="K220" i="7"/>
  <c r="EA221" i="17" s="1"/>
  <c r="N220" i="7"/>
  <c r="ED221" i="17" s="1"/>
  <c r="T220" i="7"/>
  <c r="EJ221" i="17" s="1"/>
  <c r="P220" i="7"/>
  <c r="EF221" i="17" s="1"/>
  <c r="Q220" i="7"/>
  <c r="EG221" i="17" s="1"/>
  <c r="K221" i="7"/>
  <c r="EA222" i="17" s="1"/>
  <c r="N221" i="7"/>
  <c r="ED222" i="17" s="1"/>
  <c r="T221" i="7"/>
  <c r="EJ222" i="17" s="1"/>
  <c r="P221" i="7"/>
  <c r="EF222" i="17" s="1"/>
  <c r="Q221" i="7"/>
  <c r="EG222" i="17" s="1"/>
  <c r="K222" i="7"/>
  <c r="EA223" i="17" s="1"/>
  <c r="N222" i="7"/>
  <c r="ED223" i="17" s="1"/>
  <c r="T222" i="7"/>
  <c r="EJ223" i="17" s="1"/>
  <c r="P222" i="7"/>
  <c r="EF223" i="17" s="1"/>
  <c r="Q222" i="7"/>
  <c r="EG223" i="17" s="1"/>
  <c r="K223" i="7"/>
  <c r="EA224" i="17" s="1"/>
  <c r="N223" i="7"/>
  <c r="ED224" i="17" s="1"/>
  <c r="T223" i="7"/>
  <c r="EJ224" i="17" s="1"/>
  <c r="P223" i="7"/>
  <c r="EF224" i="17" s="1"/>
  <c r="Q223" i="7"/>
  <c r="EG224" i="17" s="1"/>
  <c r="K224" i="7"/>
  <c r="EA225" i="17" s="1"/>
  <c r="N224" i="7"/>
  <c r="ED225" i="17" s="1"/>
  <c r="T224" i="7"/>
  <c r="EJ225" i="17" s="1"/>
  <c r="P224" i="7"/>
  <c r="EF225" i="17" s="1"/>
  <c r="Q224" i="7"/>
  <c r="EG225" i="17" s="1"/>
  <c r="K225" i="7"/>
  <c r="EA226" i="17" s="1"/>
  <c r="N225" i="7"/>
  <c r="ED226" i="17" s="1"/>
  <c r="T225" i="7"/>
  <c r="EJ226" i="17" s="1"/>
  <c r="P225" i="7"/>
  <c r="EF226" i="17" s="1"/>
  <c r="Q225" i="7"/>
  <c r="EG226" i="17" s="1"/>
  <c r="K226" i="7"/>
  <c r="EA227" i="17" s="1"/>
  <c r="N226" i="7"/>
  <c r="ED227" i="17" s="1"/>
  <c r="T226" i="7"/>
  <c r="EJ227" i="17" s="1"/>
  <c r="P226" i="7"/>
  <c r="EF227" i="17" s="1"/>
  <c r="Q226" i="7"/>
  <c r="EG227" i="17" s="1"/>
  <c r="K227" i="7"/>
  <c r="EA228" i="17" s="1"/>
  <c r="N227" i="7"/>
  <c r="ED228" i="17" s="1"/>
  <c r="T227" i="7"/>
  <c r="EJ228" i="17" s="1"/>
  <c r="P227" i="7"/>
  <c r="EF228" i="17" s="1"/>
  <c r="Q227" i="7"/>
  <c r="EG228" i="17" s="1"/>
  <c r="K228" i="7"/>
  <c r="EA229" i="17" s="1"/>
  <c r="N228" i="7"/>
  <c r="ED229" i="17" s="1"/>
  <c r="T228" i="7"/>
  <c r="EJ229" i="17" s="1"/>
  <c r="P228" i="7"/>
  <c r="EF229" i="17" s="1"/>
  <c r="Q228" i="7"/>
  <c r="EG229" i="17" s="1"/>
  <c r="K229" i="7"/>
  <c r="EA230" i="17" s="1"/>
  <c r="N229" i="7"/>
  <c r="ED230" i="17" s="1"/>
  <c r="T229" i="7"/>
  <c r="EJ230" i="17" s="1"/>
  <c r="P229" i="7"/>
  <c r="EF230" i="17" s="1"/>
  <c r="Q229" i="7"/>
  <c r="EG230" i="17" s="1"/>
  <c r="K230" i="7"/>
  <c r="EA231" i="17" s="1"/>
  <c r="N230" i="7"/>
  <c r="ED231" i="17" s="1"/>
  <c r="T230" i="7"/>
  <c r="EJ231" i="17" s="1"/>
  <c r="P230" i="7"/>
  <c r="EF231" i="17" s="1"/>
  <c r="Q230" i="7"/>
  <c r="EG231" i="17" s="1"/>
  <c r="K231" i="7"/>
  <c r="EA232" i="17" s="1"/>
  <c r="N231" i="7"/>
  <c r="ED232" i="17" s="1"/>
  <c r="T231" i="7"/>
  <c r="EJ232" i="17" s="1"/>
  <c r="P231" i="7"/>
  <c r="EF232" i="17" s="1"/>
  <c r="Q231" i="7"/>
  <c r="EG232" i="17" s="1"/>
  <c r="K232" i="7"/>
  <c r="EA233" i="17" s="1"/>
  <c r="N232" i="7"/>
  <c r="ED233" i="17" s="1"/>
  <c r="T232" i="7"/>
  <c r="EJ233" i="17" s="1"/>
  <c r="P232" i="7"/>
  <c r="EF233" i="17" s="1"/>
  <c r="Q232" i="7"/>
  <c r="EG233" i="17" s="1"/>
  <c r="K233" i="7"/>
  <c r="EA234" i="17" s="1"/>
  <c r="N233" i="7"/>
  <c r="ED234" i="17" s="1"/>
  <c r="T233" i="7"/>
  <c r="EJ234" i="17" s="1"/>
  <c r="P233" i="7"/>
  <c r="EF234" i="17" s="1"/>
  <c r="Q233" i="7"/>
  <c r="EG234" i="17" s="1"/>
  <c r="K234" i="7"/>
  <c r="EA235" i="17" s="1"/>
  <c r="N234" i="7"/>
  <c r="ED235" i="17" s="1"/>
  <c r="T234" i="7"/>
  <c r="EJ235" i="17" s="1"/>
  <c r="P234" i="7"/>
  <c r="EF235" i="17" s="1"/>
  <c r="Q234" i="7"/>
  <c r="EG235" i="17" s="1"/>
  <c r="K235" i="7"/>
  <c r="EA236" i="17" s="1"/>
  <c r="N235" i="7"/>
  <c r="ED236" i="17" s="1"/>
  <c r="T235" i="7"/>
  <c r="EJ236" i="17" s="1"/>
  <c r="P235" i="7"/>
  <c r="EF236" i="17" s="1"/>
  <c r="Q235" i="7"/>
  <c r="EG236" i="17" s="1"/>
  <c r="K236" i="7"/>
  <c r="EA237" i="17" s="1"/>
  <c r="N236" i="7"/>
  <c r="ED237" i="17" s="1"/>
  <c r="T236" i="7"/>
  <c r="EJ237" i="17" s="1"/>
  <c r="P236" i="7"/>
  <c r="EF237" i="17" s="1"/>
  <c r="Q236" i="7"/>
  <c r="EG237" i="17" s="1"/>
  <c r="K237" i="7"/>
  <c r="EA238" i="17" s="1"/>
  <c r="N237" i="7"/>
  <c r="ED238" i="17" s="1"/>
  <c r="T237" i="7"/>
  <c r="EJ238" i="17" s="1"/>
  <c r="P237" i="7"/>
  <c r="EF238" i="17" s="1"/>
  <c r="Q237" i="7"/>
  <c r="EG238" i="17" s="1"/>
  <c r="K238" i="7"/>
  <c r="EA239" i="17" s="1"/>
  <c r="N238" i="7"/>
  <c r="ED239" i="17" s="1"/>
  <c r="T238" i="7"/>
  <c r="EJ239" i="17" s="1"/>
  <c r="P238" i="7"/>
  <c r="EF239" i="17" s="1"/>
  <c r="Q238" i="7"/>
  <c r="EG239" i="17" s="1"/>
  <c r="K239" i="7"/>
  <c r="EA240" i="17" s="1"/>
  <c r="N239" i="7"/>
  <c r="ED240" i="17" s="1"/>
  <c r="T239" i="7"/>
  <c r="EJ240" i="17" s="1"/>
  <c r="P239" i="7"/>
  <c r="EF240" i="17" s="1"/>
  <c r="Q239" i="7"/>
  <c r="EG240" i="17" s="1"/>
  <c r="K240" i="7"/>
  <c r="EA241" i="17" s="1"/>
  <c r="N240" i="7"/>
  <c r="ED241" i="17" s="1"/>
  <c r="T240" i="7"/>
  <c r="EJ241" i="17" s="1"/>
  <c r="P240" i="7"/>
  <c r="EF241" i="17" s="1"/>
  <c r="Q240" i="7"/>
  <c r="EG241" i="17" s="1"/>
  <c r="K241" i="7"/>
  <c r="EA242" i="17" s="1"/>
  <c r="N241" i="7"/>
  <c r="ED242" i="17" s="1"/>
  <c r="T241" i="7"/>
  <c r="EJ242" i="17" s="1"/>
  <c r="P241" i="7"/>
  <c r="EF242" i="17" s="1"/>
  <c r="Q241" i="7"/>
  <c r="EG242" i="17" s="1"/>
  <c r="K242" i="7"/>
  <c r="EA243" i="17" s="1"/>
  <c r="N242" i="7"/>
  <c r="ED243" i="17" s="1"/>
  <c r="T242" i="7"/>
  <c r="EJ243" i="17" s="1"/>
  <c r="P242" i="7"/>
  <c r="EF243" i="17" s="1"/>
  <c r="Q242" i="7"/>
  <c r="EG243" i="17" s="1"/>
  <c r="K243" i="7"/>
  <c r="EA244" i="17" s="1"/>
  <c r="N243" i="7"/>
  <c r="ED244" i="17" s="1"/>
  <c r="T243" i="7"/>
  <c r="EJ244" i="17" s="1"/>
  <c r="P243" i="7"/>
  <c r="EF244" i="17" s="1"/>
  <c r="Q243" i="7"/>
  <c r="EG244" i="17" s="1"/>
  <c r="K244" i="7"/>
  <c r="EA245" i="17" s="1"/>
  <c r="N244" i="7"/>
  <c r="ED245" i="17" s="1"/>
  <c r="T244" i="7"/>
  <c r="EJ245" i="17" s="1"/>
  <c r="P244" i="7"/>
  <c r="EF245" i="17" s="1"/>
  <c r="Q244" i="7"/>
  <c r="EG245" i="17" s="1"/>
  <c r="K245" i="7"/>
  <c r="EA246" i="17" s="1"/>
  <c r="N245" i="7"/>
  <c r="ED246" i="17" s="1"/>
  <c r="T245" i="7"/>
  <c r="EJ246" i="17" s="1"/>
  <c r="P245" i="7"/>
  <c r="EF246" i="17" s="1"/>
  <c r="Q245" i="7"/>
  <c r="EG246" i="17" s="1"/>
  <c r="K246" i="7"/>
  <c r="EA247" i="17" s="1"/>
  <c r="N246" i="7"/>
  <c r="ED247" i="17" s="1"/>
  <c r="T246" i="7"/>
  <c r="EJ247" i="17" s="1"/>
  <c r="P246" i="7"/>
  <c r="EF247" i="17" s="1"/>
  <c r="Q246" i="7"/>
  <c r="EG247" i="17" s="1"/>
  <c r="K247" i="7"/>
  <c r="EA248" i="17" s="1"/>
  <c r="N247" i="7"/>
  <c r="ED248" i="17" s="1"/>
  <c r="T247" i="7"/>
  <c r="EJ248" i="17" s="1"/>
  <c r="P247" i="7"/>
  <c r="EF248" i="17" s="1"/>
  <c r="Q247" i="7"/>
  <c r="EG248" i="17" s="1"/>
  <c r="K248" i="7"/>
  <c r="EA249" i="17" s="1"/>
  <c r="N248" i="7"/>
  <c r="ED249" i="17" s="1"/>
  <c r="T248" i="7"/>
  <c r="EJ249" i="17" s="1"/>
  <c r="P248" i="7"/>
  <c r="EF249" i="17" s="1"/>
  <c r="Q248" i="7"/>
  <c r="EG249" i="17" s="1"/>
  <c r="K249" i="7"/>
  <c r="EA250" i="17" s="1"/>
  <c r="N249" i="7"/>
  <c r="ED250" i="17" s="1"/>
  <c r="T249" i="7"/>
  <c r="EJ250" i="17" s="1"/>
  <c r="P249" i="7"/>
  <c r="EF250" i="17" s="1"/>
  <c r="Q249" i="7"/>
  <c r="EG250" i="17" s="1"/>
  <c r="K250" i="7"/>
  <c r="EA251" i="17" s="1"/>
  <c r="N250" i="7"/>
  <c r="ED251" i="17" s="1"/>
  <c r="T250" i="7"/>
  <c r="EJ251" i="17" s="1"/>
  <c r="P250" i="7"/>
  <c r="EF251" i="17" s="1"/>
  <c r="Q250" i="7"/>
  <c r="EG251" i="17" s="1"/>
  <c r="K251" i="7"/>
  <c r="EA252" i="17" s="1"/>
  <c r="N251" i="7"/>
  <c r="ED252" i="17" s="1"/>
  <c r="T251" i="7"/>
  <c r="EJ252" i="17" s="1"/>
  <c r="P251" i="7"/>
  <c r="EF252" i="17" s="1"/>
  <c r="Q251" i="7"/>
  <c r="EG252" i="17" s="1"/>
  <c r="K252" i="7"/>
  <c r="EA253" i="17" s="1"/>
  <c r="N252" i="7"/>
  <c r="ED253" i="17" s="1"/>
  <c r="T252" i="7"/>
  <c r="EJ253" i="17" s="1"/>
  <c r="P252" i="7"/>
  <c r="EF253" i="17" s="1"/>
  <c r="Q252" i="7"/>
  <c r="EG253" i="17" s="1"/>
  <c r="K253" i="7"/>
  <c r="EA254" i="17" s="1"/>
  <c r="N253" i="7"/>
  <c r="ED254" i="17" s="1"/>
  <c r="T253" i="7"/>
  <c r="EJ254" i="17" s="1"/>
  <c r="P253" i="7"/>
  <c r="EF254" i="17" s="1"/>
  <c r="Q253" i="7"/>
  <c r="EG254" i="17" s="1"/>
  <c r="K254" i="7"/>
  <c r="EA255" i="17" s="1"/>
  <c r="N254" i="7"/>
  <c r="ED255" i="17" s="1"/>
  <c r="T254" i="7"/>
  <c r="EJ255" i="17" s="1"/>
  <c r="P254" i="7"/>
  <c r="EF255" i="17" s="1"/>
  <c r="Q254" i="7"/>
  <c r="EG255" i="17" s="1"/>
  <c r="K255" i="7"/>
  <c r="EA256" i="17" s="1"/>
  <c r="N255" i="7"/>
  <c r="ED256" i="17" s="1"/>
  <c r="T255" i="7"/>
  <c r="EJ256" i="17" s="1"/>
  <c r="P255" i="7"/>
  <c r="EF256" i="17" s="1"/>
  <c r="Q255" i="7"/>
  <c r="EG256" i="17" s="1"/>
  <c r="K256" i="7"/>
  <c r="EA257" i="17" s="1"/>
  <c r="N256" i="7"/>
  <c r="ED257" i="17" s="1"/>
  <c r="T256" i="7"/>
  <c r="EJ257" i="17" s="1"/>
  <c r="P256" i="7"/>
  <c r="EF257" i="17" s="1"/>
  <c r="Q256" i="7"/>
  <c r="EG257" i="17" s="1"/>
  <c r="K257" i="7"/>
  <c r="EA258" i="17" s="1"/>
  <c r="N257" i="7"/>
  <c r="ED258" i="17" s="1"/>
  <c r="T257" i="7"/>
  <c r="EJ258" i="17" s="1"/>
  <c r="P257" i="7"/>
  <c r="EF258" i="17" s="1"/>
  <c r="Q257" i="7"/>
  <c r="EG258" i="17" s="1"/>
  <c r="K258" i="7"/>
  <c r="EA259" i="17" s="1"/>
  <c r="N258" i="7"/>
  <c r="ED259" i="17" s="1"/>
  <c r="T258" i="7"/>
  <c r="EJ259" i="17" s="1"/>
  <c r="P258" i="7"/>
  <c r="EF259" i="17" s="1"/>
  <c r="Q258" i="7"/>
  <c r="EG259" i="17" s="1"/>
  <c r="K259" i="7"/>
  <c r="EA260" i="17" s="1"/>
  <c r="N259" i="7"/>
  <c r="ED260" i="17" s="1"/>
  <c r="T259" i="7"/>
  <c r="EJ260" i="17" s="1"/>
  <c r="P259" i="7"/>
  <c r="EF260" i="17" s="1"/>
  <c r="Q259" i="7"/>
  <c r="EG260" i="17" s="1"/>
  <c r="K260" i="7"/>
  <c r="EA261" i="17" s="1"/>
  <c r="N260" i="7"/>
  <c r="ED261" i="17" s="1"/>
  <c r="T260" i="7"/>
  <c r="EJ261" i="17" s="1"/>
  <c r="P260" i="7"/>
  <c r="EF261" i="17" s="1"/>
  <c r="Q260" i="7"/>
  <c r="EG261" i="17" s="1"/>
  <c r="K261" i="7"/>
  <c r="EA262" i="17" s="1"/>
  <c r="N261" i="7"/>
  <c r="ED262" i="17" s="1"/>
  <c r="T261" i="7"/>
  <c r="EJ262" i="17" s="1"/>
  <c r="P261" i="7"/>
  <c r="EF262" i="17" s="1"/>
  <c r="Q261" i="7"/>
  <c r="EG262" i="17" s="1"/>
  <c r="K262" i="7"/>
  <c r="EA263" i="17" s="1"/>
  <c r="N262" i="7"/>
  <c r="ED263" i="17" s="1"/>
  <c r="T262" i="7"/>
  <c r="EJ263" i="17" s="1"/>
  <c r="P262" i="7"/>
  <c r="EF263" i="17" s="1"/>
  <c r="Q262" i="7"/>
  <c r="EG263" i="17" s="1"/>
  <c r="K263" i="7"/>
  <c r="EA264" i="17" s="1"/>
  <c r="N263" i="7"/>
  <c r="ED264" i="17" s="1"/>
  <c r="T263" i="7"/>
  <c r="EJ264" i="17" s="1"/>
  <c r="P263" i="7"/>
  <c r="EF264" i="17" s="1"/>
  <c r="Q263" i="7"/>
  <c r="EG264" i="17" s="1"/>
  <c r="K264" i="7"/>
  <c r="EA265" i="17" s="1"/>
  <c r="N264" i="7"/>
  <c r="ED265" i="17" s="1"/>
  <c r="T264" i="7"/>
  <c r="EJ265" i="17" s="1"/>
  <c r="P264" i="7"/>
  <c r="EF265" i="17" s="1"/>
  <c r="Q264" i="7"/>
  <c r="EG265" i="17" s="1"/>
  <c r="K265" i="7"/>
  <c r="EA266" i="17" s="1"/>
  <c r="N265" i="7"/>
  <c r="ED266" i="17" s="1"/>
  <c r="T265" i="7"/>
  <c r="EJ266" i="17" s="1"/>
  <c r="P265" i="7"/>
  <c r="EF266" i="17" s="1"/>
  <c r="Q265" i="7"/>
  <c r="EG266" i="17" s="1"/>
  <c r="K266" i="7"/>
  <c r="EA267" i="17" s="1"/>
  <c r="N266" i="7"/>
  <c r="ED267" i="17" s="1"/>
  <c r="T266" i="7"/>
  <c r="EJ267" i="17" s="1"/>
  <c r="P266" i="7"/>
  <c r="EF267" i="17" s="1"/>
  <c r="Q266" i="7"/>
  <c r="EG267" i="17" s="1"/>
  <c r="K267" i="7"/>
  <c r="EA268" i="17" s="1"/>
  <c r="N267" i="7"/>
  <c r="ED268" i="17" s="1"/>
  <c r="T267" i="7"/>
  <c r="EJ268" i="17" s="1"/>
  <c r="P267" i="7"/>
  <c r="EF268" i="17" s="1"/>
  <c r="Q267" i="7"/>
  <c r="EG268" i="17" s="1"/>
  <c r="K268" i="7"/>
  <c r="EA269" i="17" s="1"/>
  <c r="N268" i="7"/>
  <c r="ED269" i="17" s="1"/>
  <c r="T268" i="7"/>
  <c r="EJ269" i="17" s="1"/>
  <c r="P268" i="7"/>
  <c r="EF269" i="17" s="1"/>
  <c r="Q268" i="7"/>
  <c r="EG269" i="17" s="1"/>
  <c r="K269" i="7"/>
  <c r="EA270" i="17" s="1"/>
  <c r="N269" i="7"/>
  <c r="ED270" i="17" s="1"/>
  <c r="T269" i="7"/>
  <c r="EJ270" i="17" s="1"/>
  <c r="P269" i="7"/>
  <c r="EF270" i="17" s="1"/>
  <c r="Q269" i="7"/>
  <c r="EG270" i="17" s="1"/>
  <c r="K270" i="7"/>
  <c r="EA271" i="17" s="1"/>
  <c r="N270" i="7"/>
  <c r="ED271" i="17" s="1"/>
  <c r="T270" i="7"/>
  <c r="EJ271" i="17" s="1"/>
  <c r="P270" i="7"/>
  <c r="EF271" i="17" s="1"/>
  <c r="Q270" i="7"/>
  <c r="EG271" i="17" s="1"/>
  <c r="K271" i="7"/>
  <c r="EA272" i="17" s="1"/>
  <c r="N271" i="7"/>
  <c r="ED272" i="17" s="1"/>
  <c r="T271" i="7"/>
  <c r="EJ272" i="17" s="1"/>
  <c r="P271" i="7"/>
  <c r="EF272" i="17" s="1"/>
  <c r="Q271" i="7"/>
  <c r="EG272" i="17" s="1"/>
  <c r="K272" i="7"/>
  <c r="EA273" i="17" s="1"/>
  <c r="N272" i="7"/>
  <c r="ED273" i="17" s="1"/>
  <c r="T272" i="7"/>
  <c r="EJ273" i="17" s="1"/>
  <c r="P272" i="7"/>
  <c r="EF273" i="17" s="1"/>
  <c r="Q272" i="7"/>
  <c r="EG273" i="17" s="1"/>
  <c r="K273" i="7"/>
  <c r="EA274" i="17" s="1"/>
  <c r="N273" i="7"/>
  <c r="ED274" i="17" s="1"/>
  <c r="T273" i="7"/>
  <c r="EJ274" i="17" s="1"/>
  <c r="P273" i="7"/>
  <c r="EF274" i="17" s="1"/>
  <c r="Q273" i="7"/>
  <c r="EG274" i="17" s="1"/>
  <c r="K274" i="7"/>
  <c r="EA275" i="17" s="1"/>
  <c r="N274" i="7"/>
  <c r="ED275" i="17" s="1"/>
  <c r="T274" i="7"/>
  <c r="EJ275" i="17" s="1"/>
  <c r="P274" i="7"/>
  <c r="EF275" i="17" s="1"/>
  <c r="Q274" i="7"/>
  <c r="EG275" i="17" s="1"/>
  <c r="K275" i="7"/>
  <c r="EA276" i="17" s="1"/>
  <c r="N275" i="7"/>
  <c r="ED276" i="17" s="1"/>
  <c r="T275" i="7"/>
  <c r="EJ276" i="17" s="1"/>
  <c r="P275" i="7"/>
  <c r="EF276" i="17" s="1"/>
  <c r="Q275" i="7"/>
  <c r="EG276" i="17" s="1"/>
  <c r="K276" i="7"/>
  <c r="EA277" i="17" s="1"/>
  <c r="N276" i="7"/>
  <c r="ED277" i="17" s="1"/>
  <c r="T276" i="7"/>
  <c r="EJ277" i="17" s="1"/>
  <c r="P276" i="7"/>
  <c r="EF277" i="17" s="1"/>
  <c r="Q276" i="7"/>
  <c r="EG277" i="17" s="1"/>
  <c r="K277" i="7"/>
  <c r="EA278" i="17" s="1"/>
  <c r="N277" i="7"/>
  <c r="ED278" i="17" s="1"/>
  <c r="T277" i="7"/>
  <c r="EJ278" i="17" s="1"/>
  <c r="P277" i="7"/>
  <c r="EF278" i="17" s="1"/>
  <c r="Q277" i="7"/>
  <c r="EG278" i="17" s="1"/>
  <c r="K278" i="7"/>
  <c r="EA279" i="17" s="1"/>
  <c r="N278" i="7"/>
  <c r="ED279" i="17" s="1"/>
  <c r="T278" i="7"/>
  <c r="EJ279" i="17" s="1"/>
  <c r="P278" i="7"/>
  <c r="EF279" i="17" s="1"/>
  <c r="Q278" i="7"/>
  <c r="EG279" i="17" s="1"/>
  <c r="K279" i="7"/>
  <c r="EA280" i="17" s="1"/>
  <c r="N279" i="7"/>
  <c r="ED280" i="17" s="1"/>
  <c r="T279" i="7"/>
  <c r="EJ280" i="17" s="1"/>
  <c r="P279" i="7"/>
  <c r="EF280" i="17" s="1"/>
  <c r="Q279" i="7"/>
  <c r="EG280" i="17" s="1"/>
  <c r="K280" i="7"/>
  <c r="EA281" i="17" s="1"/>
  <c r="N280" i="7"/>
  <c r="ED281" i="17" s="1"/>
  <c r="T280" i="7"/>
  <c r="EJ281" i="17" s="1"/>
  <c r="P280" i="7"/>
  <c r="EF281" i="17" s="1"/>
  <c r="Q280" i="7"/>
  <c r="EG281" i="17" s="1"/>
  <c r="K281" i="7"/>
  <c r="EA282" i="17" s="1"/>
  <c r="N281" i="7"/>
  <c r="ED282" i="17" s="1"/>
  <c r="T281" i="7"/>
  <c r="EJ282" i="17" s="1"/>
  <c r="P281" i="7"/>
  <c r="EF282" i="17" s="1"/>
  <c r="Q281" i="7"/>
  <c r="EG282" i="17" s="1"/>
  <c r="K282" i="7"/>
  <c r="EA283" i="17" s="1"/>
  <c r="N282" i="7"/>
  <c r="ED283" i="17" s="1"/>
  <c r="T282" i="7"/>
  <c r="EJ283" i="17" s="1"/>
  <c r="P282" i="7"/>
  <c r="EF283" i="17" s="1"/>
  <c r="Q282" i="7"/>
  <c r="EG283" i="17" s="1"/>
  <c r="K283" i="7"/>
  <c r="EA284" i="17" s="1"/>
  <c r="N283" i="7"/>
  <c r="ED284" i="17" s="1"/>
  <c r="T283" i="7"/>
  <c r="EJ284" i="17" s="1"/>
  <c r="P283" i="7"/>
  <c r="EF284" i="17" s="1"/>
  <c r="Q283" i="7"/>
  <c r="EG284" i="17" s="1"/>
  <c r="K284" i="7"/>
  <c r="EA285" i="17" s="1"/>
  <c r="N284" i="7"/>
  <c r="ED285" i="17" s="1"/>
  <c r="T284" i="7"/>
  <c r="EJ285" i="17" s="1"/>
  <c r="P284" i="7"/>
  <c r="EF285" i="17" s="1"/>
  <c r="Q284" i="7"/>
  <c r="EG285" i="17" s="1"/>
  <c r="K285" i="7"/>
  <c r="EA286" i="17" s="1"/>
  <c r="N285" i="7"/>
  <c r="ED286" i="17" s="1"/>
  <c r="T285" i="7"/>
  <c r="EJ286" i="17" s="1"/>
  <c r="P285" i="7"/>
  <c r="EF286" i="17" s="1"/>
  <c r="Q285" i="7"/>
  <c r="EG286" i="17" s="1"/>
  <c r="K286" i="7"/>
  <c r="EA287" i="17" s="1"/>
  <c r="N286" i="7"/>
  <c r="ED287" i="17" s="1"/>
  <c r="T286" i="7"/>
  <c r="EJ287" i="17" s="1"/>
  <c r="P286" i="7"/>
  <c r="EF287" i="17" s="1"/>
  <c r="Q286" i="7"/>
  <c r="EG287" i="17" s="1"/>
  <c r="K287" i="7"/>
  <c r="EA288" i="17" s="1"/>
  <c r="N287" i="7"/>
  <c r="ED288" i="17" s="1"/>
  <c r="T287" i="7"/>
  <c r="EJ288" i="17" s="1"/>
  <c r="P287" i="7"/>
  <c r="EF288" i="17" s="1"/>
  <c r="Q287" i="7"/>
  <c r="EG288" i="17" s="1"/>
  <c r="K288" i="7"/>
  <c r="EA289" i="17" s="1"/>
  <c r="N288" i="7"/>
  <c r="ED289" i="17" s="1"/>
  <c r="T288" i="7"/>
  <c r="EJ289" i="17" s="1"/>
  <c r="P288" i="7"/>
  <c r="EF289" i="17" s="1"/>
  <c r="Q288" i="7"/>
  <c r="EG289" i="17" s="1"/>
  <c r="K289" i="7"/>
  <c r="EA290" i="17" s="1"/>
  <c r="N289" i="7"/>
  <c r="ED290" i="17" s="1"/>
  <c r="T289" i="7"/>
  <c r="EJ290" i="17" s="1"/>
  <c r="P289" i="7"/>
  <c r="EF290" i="17" s="1"/>
  <c r="Q289" i="7"/>
  <c r="EG290" i="17" s="1"/>
  <c r="K290" i="7"/>
  <c r="EA291" i="17" s="1"/>
  <c r="N290" i="7"/>
  <c r="ED291" i="17" s="1"/>
  <c r="T290" i="7"/>
  <c r="EJ291" i="17" s="1"/>
  <c r="P290" i="7"/>
  <c r="EF291" i="17" s="1"/>
  <c r="Q290" i="7"/>
  <c r="EG291" i="17" s="1"/>
  <c r="K291" i="7"/>
  <c r="EA292" i="17" s="1"/>
  <c r="N291" i="7"/>
  <c r="ED292" i="17" s="1"/>
  <c r="T291" i="7"/>
  <c r="EJ292" i="17" s="1"/>
  <c r="P291" i="7"/>
  <c r="EF292" i="17" s="1"/>
  <c r="Q291" i="7"/>
  <c r="EG292" i="17" s="1"/>
  <c r="K292" i="7"/>
  <c r="EA293" i="17" s="1"/>
  <c r="N292" i="7"/>
  <c r="ED293" i="17" s="1"/>
  <c r="T292" i="7"/>
  <c r="EJ293" i="17" s="1"/>
  <c r="P292" i="7"/>
  <c r="EF293" i="17" s="1"/>
  <c r="Q292" i="7"/>
  <c r="EG293" i="17" s="1"/>
  <c r="K293" i="7"/>
  <c r="EA294" i="17" s="1"/>
  <c r="N293" i="7"/>
  <c r="ED294" i="17" s="1"/>
  <c r="T293" i="7"/>
  <c r="EJ294" i="17" s="1"/>
  <c r="P293" i="7"/>
  <c r="EF294" i="17" s="1"/>
  <c r="Q293" i="7"/>
  <c r="EG294" i="17" s="1"/>
  <c r="K294" i="7"/>
  <c r="EA295" i="17" s="1"/>
  <c r="N294" i="7"/>
  <c r="ED295" i="17" s="1"/>
  <c r="T294" i="7"/>
  <c r="EJ295" i="17" s="1"/>
  <c r="P294" i="7"/>
  <c r="EF295" i="17" s="1"/>
  <c r="Q294" i="7"/>
  <c r="EG295" i="17" s="1"/>
  <c r="K295" i="7"/>
  <c r="EA296" i="17" s="1"/>
  <c r="N295" i="7"/>
  <c r="ED296" i="17" s="1"/>
  <c r="T295" i="7"/>
  <c r="EJ296" i="17" s="1"/>
  <c r="P295" i="7"/>
  <c r="EF296" i="17" s="1"/>
  <c r="Q295" i="7"/>
  <c r="EG296" i="17" s="1"/>
  <c r="K296" i="7"/>
  <c r="EA297" i="17" s="1"/>
  <c r="N296" i="7"/>
  <c r="ED297" i="17" s="1"/>
  <c r="T296" i="7"/>
  <c r="EJ297" i="17" s="1"/>
  <c r="P296" i="7"/>
  <c r="EF297" i="17" s="1"/>
  <c r="Q296" i="7"/>
  <c r="EG297" i="17" s="1"/>
  <c r="K297" i="7"/>
  <c r="EA298" i="17" s="1"/>
  <c r="N297" i="7"/>
  <c r="ED298" i="17" s="1"/>
  <c r="T297" i="7"/>
  <c r="EJ298" i="17" s="1"/>
  <c r="P297" i="7"/>
  <c r="EF298" i="17" s="1"/>
  <c r="Q297" i="7"/>
  <c r="EG298" i="17" s="1"/>
  <c r="K298" i="7"/>
  <c r="EA299" i="17" s="1"/>
  <c r="N298" i="7"/>
  <c r="ED299" i="17" s="1"/>
  <c r="T298" i="7"/>
  <c r="EJ299" i="17" s="1"/>
  <c r="P298" i="7"/>
  <c r="EF299" i="17" s="1"/>
  <c r="Q298" i="7"/>
  <c r="EG299" i="17" s="1"/>
  <c r="K299" i="7"/>
  <c r="EA300" i="17" s="1"/>
  <c r="N299" i="7"/>
  <c r="ED300" i="17" s="1"/>
  <c r="T299" i="7"/>
  <c r="EJ300" i="17" s="1"/>
  <c r="P299" i="7"/>
  <c r="EF300" i="17" s="1"/>
  <c r="Q299" i="7"/>
  <c r="EG300" i="17" s="1"/>
  <c r="K300" i="7"/>
  <c r="EA301" i="17" s="1"/>
  <c r="N300" i="7"/>
  <c r="ED301" i="17" s="1"/>
  <c r="T300" i="7"/>
  <c r="EJ301" i="17" s="1"/>
  <c r="P300" i="7"/>
  <c r="EF301" i="17" s="1"/>
  <c r="Q300" i="7"/>
  <c r="EG301" i="17" s="1"/>
  <c r="K301" i="7"/>
  <c r="EA302" i="17" s="1"/>
  <c r="N301" i="7"/>
  <c r="ED302" i="17" s="1"/>
  <c r="T301" i="7"/>
  <c r="EJ302" i="17" s="1"/>
  <c r="P301" i="7"/>
  <c r="EF302" i="17" s="1"/>
  <c r="Q301" i="7"/>
  <c r="EG302" i="17" s="1"/>
  <c r="K302" i="7"/>
  <c r="EA303" i="17" s="1"/>
  <c r="N302" i="7"/>
  <c r="ED303" i="17" s="1"/>
  <c r="T302" i="7"/>
  <c r="EJ303" i="17" s="1"/>
  <c r="P302" i="7"/>
  <c r="EF303" i="17" s="1"/>
  <c r="Q302" i="7"/>
  <c r="EG303" i="17" s="1"/>
  <c r="K303" i="7"/>
  <c r="EA304" i="17" s="1"/>
  <c r="N303" i="7"/>
  <c r="ED304" i="17" s="1"/>
  <c r="T303" i="7"/>
  <c r="EJ304" i="17" s="1"/>
  <c r="P303" i="7"/>
  <c r="EF304" i="17" s="1"/>
  <c r="Q303" i="7"/>
  <c r="EG304" i="17" s="1"/>
  <c r="N4" i="7"/>
  <c r="ED5" i="17" s="1"/>
  <c r="T4" i="7"/>
  <c r="EJ5" i="17" s="1"/>
  <c r="P4" i="7"/>
  <c r="EF5" i="17" s="1"/>
  <c r="Q4" i="7"/>
  <c r="EG5" i="17" s="1"/>
  <c r="K4" i="7"/>
  <c r="EA5" i="17" s="1"/>
  <c r="G5" i="7"/>
  <c r="DW6" i="17" s="1"/>
  <c r="G6" i="7"/>
  <c r="DW7" i="17" s="1"/>
  <c r="G7" i="7"/>
  <c r="DW8" i="17" s="1"/>
  <c r="G8" i="7"/>
  <c r="DW9" i="17" s="1"/>
  <c r="G9" i="7"/>
  <c r="DW10" i="17" s="1"/>
  <c r="G10" i="7"/>
  <c r="DW11" i="17" s="1"/>
  <c r="G11" i="7"/>
  <c r="DW12" i="17" s="1"/>
  <c r="G12" i="7"/>
  <c r="DW13" i="17" s="1"/>
  <c r="G13" i="7"/>
  <c r="DW14" i="17" s="1"/>
  <c r="G14" i="7"/>
  <c r="DW15" i="17" s="1"/>
  <c r="G15" i="7"/>
  <c r="DW16" i="17" s="1"/>
  <c r="G16" i="7"/>
  <c r="DW17" i="17" s="1"/>
  <c r="G17" i="7"/>
  <c r="DW18" i="17" s="1"/>
  <c r="G18" i="7"/>
  <c r="DW19" i="17" s="1"/>
  <c r="G19" i="7"/>
  <c r="DW20" i="17" s="1"/>
  <c r="G20" i="7"/>
  <c r="DW21" i="17" s="1"/>
  <c r="G21" i="7"/>
  <c r="DW22" i="17" s="1"/>
  <c r="G22" i="7"/>
  <c r="DW23" i="17" s="1"/>
  <c r="G23" i="7"/>
  <c r="DW24" i="17" s="1"/>
  <c r="G24" i="7"/>
  <c r="DW25" i="17" s="1"/>
  <c r="G25" i="7"/>
  <c r="DW26" i="17" s="1"/>
  <c r="G26" i="7"/>
  <c r="DW27" i="17" s="1"/>
  <c r="G27" i="7"/>
  <c r="DW28" i="17" s="1"/>
  <c r="G28" i="7"/>
  <c r="DW29" i="17" s="1"/>
  <c r="G29" i="7"/>
  <c r="DW30" i="17" s="1"/>
  <c r="G30" i="7"/>
  <c r="DW31" i="17" s="1"/>
  <c r="G31" i="7"/>
  <c r="DW32" i="17" s="1"/>
  <c r="G32" i="7"/>
  <c r="DW33" i="17" s="1"/>
  <c r="G33" i="7"/>
  <c r="DW34" i="17" s="1"/>
  <c r="G34" i="7"/>
  <c r="DW35" i="17" s="1"/>
  <c r="G35" i="7"/>
  <c r="DW36" i="17" s="1"/>
  <c r="G36" i="7"/>
  <c r="DW37" i="17" s="1"/>
  <c r="G37" i="7"/>
  <c r="DW38" i="17" s="1"/>
  <c r="G38" i="7"/>
  <c r="DW39" i="17" s="1"/>
  <c r="G39" i="7"/>
  <c r="DW40" i="17" s="1"/>
  <c r="G40" i="7"/>
  <c r="DW41" i="17" s="1"/>
  <c r="G41" i="7"/>
  <c r="DW42" i="17" s="1"/>
  <c r="G42" i="7"/>
  <c r="DW43" i="17" s="1"/>
  <c r="G43" i="7"/>
  <c r="DW44" i="17" s="1"/>
  <c r="G44" i="7"/>
  <c r="DW45" i="17" s="1"/>
  <c r="G45" i="7"/>
  <c r="DW46" i="17" s="1"/>
  <c r="G46" i="7"/>
  <c r="DW47" i="17" s="1"/>
  <c r="G47" i="7"/>
  <c r="DW48" i="17" s="1"/>
  <c r="G48" i="7"/>
  <c r="DW49" i="17" s="1"/>
  <c r="G49" i="7"/>
  <c r="DW50" i="17" s="1"/>
  <c r="G50" i="7"/>
  <c r="DW51" i="17" s="1"/>
  <c r="G51" i="7"/>
  <c r="DW52" i="17" s="1"/>
  <c r="G52" i="7"/>
  <c r="DW53" i="17" s="1"/>
  <c r="G53" i="7"/>
  <c r="DW54" i="17" s="1"/>
  <c r="G54" i="7"/>
  <c r="DW55" i="17" s="1"/>
  <c r="G55" i="7"/>
  <c r="DW56" i="17" s="1"/>
  <c r="G56" i="7"/>
  <c r="DW57" i="17" s="1"/>
  <c r="G57" i="7"/>
  <c r="DW58" i="17" s="1"/>
  <c r="G58" i="7"/>
  <c r="DW59" i="17" s="1"/>
  <c r="G59" i="7"/>
  <c r="DW60" i="17" s="1"/>
  <c r="G60" i="7"/>
  <c r="DW61" i="17" s="1"/>
  <c r="G61" i="7"/>
  <c r="DW62" i="17" s="1"/>
  <c r="G62" i="7"/>
  <c r="DW63" i="17" s="1"/>
  <c r="G63" i="7"/>
  <c r="DW64" i="17" s="1"/>
  <c r="G64" i="7"/>
  <c r="DW65" i="17" s="1"/>
  <c r="G65" i="7"/>
  <c r="DW66" i="17" s="1"/>
  <c r="G66" i="7"/>
  <c r="DW67" i="17" s="1"/>
  <c r="G67" i="7"/>
  <c r="DW68" i="17" s="1"/>
  <c r="G68" i="7"/>
  <c r="DW69" i="17" s="1"/>
  <c r="G69" i="7"/>
  <c r="DW70" i="17" s="1"/>
  <c r="G70" i="7"/>
  <c r="DW71" i="17" s="1"/>
  <c r="G71" i="7"/>
  <c r="DW72" i="17" s="1"/>
  <c r="G72" i="7"/>
  <c r="DW73" i="17" s="1"/>
  <c r="G73" i="7"/>
  <c r="DW74" i="17" s="1"/>
  <c r="G74" i="7"/>
  <c r="DW75" i="17" s="1"/>
  <c r="G75" i="7"/>
  <c r="DW76" i="17" s="1"/>
  <c r="G76" i="7"/>
  <c r="DW77" i="17" s="1"/>
  <c r="G77" i="7"/>
  <c r="DW78" i="17" s="1"/>
  <c r="G78" i="7"/>
  <c r="DW79" i="17" s="1"/>
  <c r="G79" i="7"/>
  <c r="DW80" i="17" s="1"/>
  <c r="G80" i="7"/>
  <c r="DW81" i="17" s="1"/>
  <c r="G81" i="7"/>
  <c r="DW82" i="17" s="1"/>
  <c r="G82" i="7"/>
  <c r="DW83" i="17" s="1"/>
  <c r="G83" i="7"/>
  <c r="DW84" i="17" s="1"/>
  <c r="G84" i="7"/>
  <c r="DW85" i="17" s="1"/>
  <c r="G85" i="7"/>
  <c r="DW86" i="17" s="1"/>
  <c r="G86" i="7"/>
  <c r="DW87" i="17" s="1"/>
  <c r="G87" i="7"/>
  <c r="DW88" i="17" s="1"/>
  <c r="G88" i="7"/>
  <c r="DW89" i="17" s="1"/>
  <c r="G89" i="7"/>
  <c r="DW90" i="17" s="1"/>
  <c r="G90" i="7"/>
  <c r="DW91" i="17" s="1"/>
  <c r="G91" i="7"/>
  <c r="DW92" i="17" s="1"/>
  <c r="G92" i="7"/>
  <c r="DW93" i="17" s="1"/>
  <c r="G93" i="7"/>
  <c r="DW94" i="17" s="1"/>
  <c r="G94" i="7"/>
  <c r="DW95" i="17" s="1"/>
  <c r="G95" i="7"/>
  <c r="DW96" i="17" s="1"/>
  <c r="G96" i="7"/>
  <c r="DW97" i="17" s="1"/>
  <c r="G97" i="7"/>
  <c r="DW98" i="17" s="1"/>
  <c r="G98" i="7"/>
  <c r="DW99" i="17" s="1"/>
  <c r="G99" i="7"/>
  <c r="DW100" i="17" s="1"/>
  <c r="G100" i="7"/>
  <c r="DW101" i="17" s="1"/>
  <c r="G101" i="7"/>
  <c r="DW102" i="17" s="1"/>
  <c r="G102" i="7"/>
  <c r="DW103" i="17" s="1"/>
  <c r="G103" i="7"/>
  <c r="DW104" i="17" s="1"/>
  <c r="G104" i="7"/>
  <c r="DW105" i="17" s="1"/>
  <c r="G105" i="7"/>
  <c r="DW106" i="17" s="1"/>
  <c r="G106" i="7"/>
  <c r="DW107" i="17" s="1"/>
  <c r="G107" i="7"/>
  <c r="DW108" i="17" s="1"/>
  <c r="G108" i="7"/>
  <c r="DW109" i="17" s="1"/>
  <c r="G109" i="7"/>
  <c r="DW110" i="17" s="1"/>
  <c r="G110" i="7"/>
  <c r="DW111" i="17" s="1"/>
  <c r="G111" i="7"/>
  <c r="DW112" i="17" s="1"/>
  <c r="G112" i="7"/>
  <c r="DW113" i="17" s="1"/>
  <c r="G113" i="7"/>
  <c r="DW114" i="17" s="1"/>
  <c r="G114" i="7"/>
  <c r="DW115" i="17" s="1"/>
  <c r="G115" i="7"/>
  <c r="DW116" i="17" s="1"/>
  <c r="G116" i="7"/>
  <c r="DW117" i="17" s="1"/>
  <c r="G117" i="7"/>
  <c r="DW118" i="17" s="1"/>
  <c r="G118" i="7"/>
  <c r="DW119" i="17" s="1"/>
  <c r="G119" i="7"/>
  <c r="DW120" i="17" s="1"/>
  <c r="G120" i="7"/>
  <c r="DW121" i="17" s="1"/>
  <c r="G121" i="7"/>
  <c r="DW122" i="17" s="1"/>
  <c r="G122" i="7"/>
  <c r="DW123" i="17" s="1"/>
  <c r="G123" i="7"/>
  <c r="DW124" i="17" s="1"/>
  <c r="G124" i="7"/>
  <c r="DW125" i="17" s="1"/>
  <c r="G125" i="7"/>
  <c r="DW126" i="17" s="1"/>
  <c r="G126" i="7"/>
  <c r="DW127" i="17" s="1"/>
  <c r="G127" i="7"/>
  <c r="DW128" i="17" s="1"/>
  <c r="G128" i="7"/>
  <c r="DW129" i="17" s="1"/>
  <c r="G129" i="7"/>
  <c r="DW130" i="17" s="1"/>
  <c r="G130" i="7"/>
  <c r="DW131" i="17" s="1"/>
  <c r="G131" i="7"/>
  <c r="DW132" i="17" s="1"/>
  <c r="G132" i="7"/>
  <c r="DW133" i="17" s="1"/>
  <c r="G133" i="7"/>
  <c r="DW134" i="17" s="1"/>
  <c r="G134" i="7"/>
  <c r="DW135" i="17" s="1"/>
  <c r="G135" i="7"/>
  <c r="DW136" i="17" s="1"/>
  <c r="G136" i="7"/>
  <c r="DW137" i="17" s="1"/>
  <c r="G137" i="7"/>
  <c r="DW138" i="17" s="1"/>
  <c r="G138" i="7"/>
  <c r="DW139" i="17" s="1"/>
  <c r="G139" i="7"/>
  <c r="DW140" i="17" s="1"/>
  <c r="G140" i="7"/>
  <c r="DW141" i="17" s="1"/>
  <c r="G141" i="7"/>
  <c r="DW142" i="17" s="1"/>
  <c r="G142" i="7"/>
  <c r="DW143" i="17" s="1"/>
  <c r="G143" i="7"/>
  <c r="DW144" i="17" s="1"/>
  <c r="G144" i="7"/>
  <c r="DW145" i="17" s="1"/>
  <c r="G145" i="7"/>
  <c r="DW146" i="17" s="1"/>
  <c r="G146" i="7"/>
  <c r="DW147" i="17" s="1"/>
  <c r="G147" i="7"/>
  <c r="DW148" i="17" s="1"/>
  <c r="G148" i="7"/>
  <c r="DW149" i="17" s="1"/>
  <c r="G149" i="7"/>
  <c r="DW150" i="17" s="1"/>
  <c r="G150" i="7"/>
  <c r="DW151" i="17" s="1"/>
  <c r="G151" i="7"/>
  <c r="DW152" i="17" s="1"/>
  <c r="G152" i="7"/>
  <c r="DW153" i="17" s="1"/>
  <c r="G153" i="7"/>
  <c r="DW154" i="17" s="1"/>
  <c r="G154" i="7"/>
  <c r="DW155" i="17" s="1"/>
  <c r="G155" i="7"/>
  <c r="DW156" i="17" s="1"/>
  <c r="G156" i="7"/>
  <c r="DW157" i="17" s="1"/>
  <c r="G157" i="7"/>
  <c r="DW158" i="17" s="1"/>
  <c r="G158" i="7"/>
  <c r="DW159" i="17" s="1"/>
  <c r="G159" i="7"/>
  <c r="DW160" i="17" s="1"/>
  <c r="G160" i="7"/>
  <c r="DW161" i="17" s="1"/>
  <c r="G161" i="7"/>
  <c r="DW162" i="17" s="1"/>
  <c r="G162" i="7"/>
  <c r="DW163" i="17" s="1"/>
  <c r="G163" i="7"/>
  <c r="DW164" i="17" s="1"/>
  <c r="G164" i="7"/>
  <c r="DW165" i="17" s="1"/>
  <c r="G165" i="7"/>
  <c r="DW166" i="17" s="1"/>
  <c r="G166" i="7"/>
  <c r="DW167" i="17" s="1"/>
  <c r="G167" i="7"/>
  <c r="DW168" i="17" s="1"/>
  <c r="G168" i="7"/>
  <c r="DW169" i="17" s="1"/>
  <c r="G169" i="7"/>
  <c r="DW170" i="17" s="1"/>
  <c r="G170" i="7"/>
  <c r="DW171" i="17" s="1"/>
  <c r="G171" i="7"/>
  <c r="DW172" i="17" s="1"/>
  <c r="G172" i="7"/>
  <c r="DW173" i="17" s="1"/>
  <c r="G173" i="7"/>
  <c r="DW174" i="17" s="1"/>
  <c r="G174" i="7"/>
  <c r="DW175" i="17" s="1"/>
  <c r="G175" i="7"/>
  <c r="DW176" i="17" s="1"/>
  <c r="G176" i="7"/>
  <c r="DW177" i="17" s="1"/>
  <c r="G177" i="7"/>
  <c r="DW178" i="17" s="1"/>
  <c r="G178" i="7"/>
  <c r="DW179" i="17" s="1"/>
  <c r="G179" i="7"/>
  <c r="DW180" i="17" s="1"/>
  <c r="G180" i="7"/>
  <c r="DW181" i="17" s="1"/>
  <c r="G181" i="7"/>
  <c r="DW182" i="17" s="1"/>
  <c r="G182" i="7"/>
  <c r="DW183" i="17" s="1"/>
  <c r="G183" i="7"/>
  <c r="DW184" i="17" s="1"/>
  <c r="G184" i="7"/>
  <c r="DW185" i="17" s="1"/>
  <c r="G185" i="7"/>
  <c r="DW186" i="17" s="1"/>
  <c r="G186" i="7"/>
  <c r="DW187" i="17" s="1"/>
  <c r="G187" i="7"/>
  <c r="DW188" i="17" s="1"/>
  <c r="G188" i="7"/>
  <c r="DW189" i="17" s="1"/>
  <c r="G189" i="7"/>
  <c r="DW190" i="17" s="1"/>
  <c r="G190" i="7"/>
  <c r="DW191" i="17" s="1"/>
  <c r="G191" i="7"/>
  <c r="DW192" i="17" s="1"/>
  <c r="G192" i="7"/>
  <c r="DW193" i="17" s="1"/>
  <c r="G193" i="7"/>
  <c r="DW194" i="17" s="1"/>
  <c r="G194" i="7"/>
  <c r="DW195" i="17" s="1"/>
  <c r="G195" i="7"/>
  <c r="DW196" i="17" s="1"/>
  <c r="G196" i="7"/>
  <c r="DW197" i="17" s="1"/>
  <c r="G197" i="7"/>
  <c r="DW198" i="17" s="1"/>
  <c r="G198" i="7"/>
  <c r="DW199" i="17" s="1"/>
  <c r="G199" i="7"/>
  <c r="DW200" i="17" s="1"/>
  <c r="G200" i="7"/>
  <c r="DW201" i="17" s="1"/>
  <c r="G201" i="7"/>
  <c r="DW202" i="17" s="1"/>
  <c r="G202" i="7"/>
  <c r="DW203" i="17" s="1"/>
  <c r="G203" i="7"/>
  <c r="DW204" i="17" s="1"/>
  <c r="G204" i="7"/>
  <c r="DW205" i="17" s="1"/>
  <c r="G205" i="7"/>
  <c r="DW206" i="17" s="1"/>
  <c r="G206" i="7"/>
  <c r="DW207" i="17" s="1"/>
  <c r="G207" i="7"/>
  <c r="DW208" i="17" s="1"/>
  <c r="G208" i="7"/>
  <c r="DW209" i="17" s="1"/>
  <c r="G209" i="7"/>
  <c r="DW210" i="17" s="1"/>
  <c r="G210" i="7"/>
  <c r="DW211" i="17" s="1"/>
  <c r="G211" i="7"/>
  <c r="DW212" i="17" s="1"/>
  <c r="G212" i="7"/>
  <c r="DW213" i="17" s="1"/>
  <c r="G213" i="7"/>
  <c r="DW214" i="17" s="1"/>
  <c r="G214" i="7"/>
  <c r="DW215" i="17" s="1"/>
  <c r="G215" i="7"/>
  <c r="DW216" i="17" s="1"/>
  <c r="G216" i="7"/>
  <c r="DW217" i="17" s="1"/>
  <c r="G217" i="7"/>
  <c r="DW218" i="17" s="1"/>
  <c r="G218" i="7"/>
  <c r="DW219" i="17" s="1"/>
  <c r="G219" i="7"/>
  <c r="DW220" i="17" s="1"/>
  <c r="G220" i="7"/>
  <c r="DW221" i="17" s="1"/>
  <c r="G221" i="7"/>
  <c r="DW222" i="17" s="1"/>
  <c r="G222" i="7"/>
  <c r="DW223" i="17" s="1"/>
  <c r="G223" i="7"/>
  <c r="DW224" i="17" s="1"/>
  <c r="G224" i="7"/>
  <c r="DW225" i="17" s="1"/>
  <c r="G225" i="7"/>
  <c r="DW226" i="17" s="1"/>
  <c r="G226" i="7"/>
  <c r="DW227" i="17" s="1"/>
  <c r="G227" i="7"/>
  <c r="DW228" i="17" s="1"/>
  <c r="G228" i="7"/>
  <c r="DW229" i="17" s="1"/>
  <c r="G229" i="7"/>
  <c r="DW230" i="17" s="1"/>
  <c r="G230" i="7"/>
  <c r="DW231" i="17" s="1"/>
  <c r="G231" i="7"/>
  <c r="DW232" i="17" s="1"/>
  <c r="G232" i="7"/>
  <c r="DW233" i="17" s="1"/>
  <c r="G233" i="7"/>
  <c r="DW234" i="17" s="1"/>
  <c r="G234" i="7"/>
  <c r="DW235" i="17" s="1"/>
  <c r="G235" i="7"/>
  <c r="DW236" i="17" s="1"/>
  <c r="G236" i="7"/>
  <c r="DW237" i="17" s="1"/>
  <c r="G237" i="7"/>
  <c r="DW238" i="17" s="1"/>
  <c r="G238" i="7"/>
  <c r="DW239" i="17" s="1"/>
  <c r="G239" i="7"/>
  <c r="DW240" i="17" s="1"/>
  <c r="G240" i="7"/>
  <c r="DW241" i="17" s="1"/>
  <c r="G241" i="7"/>
  <c r="DW242" i="17" s="1"/>
  <c r="G242" i="7"/>
  <c r="DW243" i="17" s="1"/>
  <c r="G243" i="7"/>
  <c r="DW244" i="17" s="1"/>
  <c r="G244" i="7"/>
  <c r="DW245" i="17" s="1"/>
  <c r="G245" i="7"/>
  <c r="DW246" i="17" s="1"/>
  <c r="G246" i="7"/>
  <c r="DW247" i="17" s="1"/>
  <c r="G247" i="7"/>
  <c r="DW248" i="17" s="1"/>
  <c r="G248" i="7"/>
  <c r="DW249" i="17" s="1"/>
  <c r="G249" i="7"/>
  <c r="DW250" i="17" s="1"/>
  <c r="G250" i="7"/>
  <c r="DW251" i="17" s="1"/>
  <c r="G251" i="7"/>
  <c r="DW252" i="17" s="1"/>
  <c r="G252" i="7"/>
  <c r="DW253" i="17" s="1"/>
  <c r="G253" i="7"/>
  <c r="DW254" i="17" s="1"/>
  <c r="G254" i="7"/>
  <c r="DW255" i="17" s="1"/>
  <c r="G255" i="7"/>
  <c r="DW256" i="17" s="1"/>
  <c r="G256" i="7"/>
  <c r="DW257" i="17" s="1"/>
  <c r="G257" i="7"/>
  <c r="DW258" i="17" s="1"/>
  <c r="G258" i="7"/>
  <c r="DW259" i="17" s="1"/>
  <c r="G259" i="7"/>
  <c r="DW260" i="17" s="1"/>
  <c r="G260" i="7"/>
  <c r="DW261" i="17" s="1"/>
  <c r="G261" i="7"/>
  <c r="DW262" i="17" s="1"/>
  <c r="G262" i="7"/>
  <c r="DW263" i="17" s="1"/>
  <c r="G263" i="7"/>
  <c r="DW264" i="17" s="1"/>
  <c r="G264" i="7"/>
  <c r="DW265" i="17" s="1"/>
  <c r="G265" i="7"/>
  <c r="DW266" i="17" s="1"/>
  <c r="G266" i="7"/>
  <c r="DW267" i="17" s="1"/>
  <c r="G267" i="7"/>
  <c r="DW268" i="17" s="1"/>
  <c r="G268" i="7"/>
  <c r="DW269" i="17" s="1"/>
  <c r="G269" i="7"/>
  <c r="DW270" i="17" s="1"/>
  <c r="G270" i="7"/>
  <c r="DW271" i="17" s="1"/>
  <c r="G271" i="7"/>
  <c r="DW272" i="17" s="1"/>
  <c r="G272" i="7"/>
  <c r="DW273" i="17" s="1"/>
  <c r="G273" i="7"/>
  <c r="DW274" i="17" s="1"/>
  <c r="G274" i="7"/>
  <c r="DW275" i="17" s="1"/>
  <c r="G275" i="7"/>
  <c r="DW276" i="17" s="1"/>
  <c r="G276" i="7"/>
  <c r="DW277" i="17" s="1"/>
  <c r="G277" i="7"/>
  <c r="DW278" i="17" s="1"/>
  <c r="G278" i="7"/>
  <c r="DW279" i="17" s="1"/>
  <c r="G279" i="7"/>
  <c r="DW280" i="17" s="1"/>
  <c r="G280" i="7"/>
  <c r="DW281" i="17" s="1"/>
  <c r="G281" i="7"/>
  <c r="DW282" i="17" s="1"/>
  <c r="G282" i="7"/>
  <c r="DW283" i="17" s="1"/>
  <c r="G283" i="7"/>
  <c r="DW284" i="17" s="1"/>
  <c r="G284" i="7"/>
  <c r="DW285" i="17" s="1"/>
  <c r="G285" i="7"/>
  <c r="DW286" i="17" s="1"/>
  <c r="G286" i="7"/>
  <c r="DW287" i="17" s="1"/>
  <c r="G287" i="7"/>
  <c r="DW288" i="17" s="1"/>
  <c r="G288" i="7"/>
  <c r="DW289" i="17" s="1"/>
  <c r="G289" i="7"/>
  <c r="DW290" i="17" s="1"/>
  <c r="G290" i="7"/>
  <c r="DW291" i="17" s="1"/>
  <c r="G291" i="7"/>
  <c r="DW292" i="17" s="1"/>
  <c r="G292" i="7"/>
  <c r="DW293" i="17" s="1"/>
  <c r="G293" i="7"/>
  <c r="DW294" i="17" s="1"/>
  <c r="G294" i="7"/>
  <c r="DW295" i="17" s="1"/>
  <c r="G295" i="7"/>
  <c r="DW296" i="17" s="1"/>
  <c r="G296" i="7"/>
  <c r="DW297" i="17" s="1"/>
  <c r="G297" i="7"/>
  <c r="DW298" i="17" s="1"/>
  <c r="G298" i="7"/>
  <c r="DW299" i="17" s="1"/>
  <c r="G299" i="7"/>
  <c r="DW300" i="17" s="1"/>
  <c r="G300" i="7"/>
  <c r="DW301" i="17" s="1"/>
  <c r="G301" i="7"/>
  <c r="DW302" i="17" s="1"/>
  <c r="G302" i="7"/>
  <c r="DW303" i="17" s="1"/>
  <c r="G303" i="7"/>
  <c r="DW304" i="17" s="1"/>
  <c r="G4" i="7"/>
  <c r="DW5" i="17" s="1"/>
  <c r="DU16" i="7" l="1"/>
  <c r="DT16" i="7"/>
  <c r="DS16" i="7"/>
  <c r="DV16" i="7"/>
  <c r="C10" i="2"/>
  <c r="FW10" i="17" s="1"/>
  <c r="L5" i="7"/>
  <c r="EB6" i="17" s="1"/>
  <c r="L8" i="7"/>
  <c r="EB9" i="17" s="1"/>
  <c r="L9" i="7"/>
  <c r="EB10" i="17" s="1"/>
  <c r="L10" i="7"/>
  <c r="EB11" i="17" s="1"/>
  <c r="L11" i="7"/>
  <c r="EB12" i="17" s="1"/>
  <c r="L12" i="7"/>
  <c r="EB13" i="17" s="1"/>
  <c r="L13" i="7"/>
  <c r="EB14" i="17" s="1"/>
  <c r="L14" i="7"/>
  <c r="EB15" i="17" s="1"/>
  <c r="L15" i="7"/>
  <c r="EB16" i="17" s="1"/>
  <c r="L16" i="7"/>
  <c r="EB17" i="17" s="1"/>
  <c r="L17" i="7"/>
  <c r="EB18" i="17" s="1"/>
  <c r="L18" i="7"/>
  <c r="EB19" i="17" s="1"/>
  <c r="L19" i="7"/>
  <c r="EB20" i="17" s="1"/>
  <c r="L20" i="7"/>
  <c r="EB21" i="17" s="1"/>
  <c r="L21" i="7"/>
  <c r="EB22" i="17" s="1"/>
  <c r="L22" i="7"/>
  <c r="EB23" i="17" s="1"/>
  <c r="L23" i="7"/>
  <c r="EB24" i="17" s="1"/>
  <c r="L24" i="7"/>
  <c r="EB25" i="17" s="1"/>
  <c r="L25" i="7"/>
  <c r="EB26" i="17" s="1"/>
  <c r="L26" i="7"/>
  <c r="EB27" i="17" s="1"/>
  <c r="L27" i="7"/>
  <c r="EB28" i="17" s="1"/>
  <c r="L28" i="7"/>
  <c r="EB29" i="17" s="1"/>
  <c r="L29" i="7"/>
  <c r="EB30" i="17" s="1"/>
  <c r="L30" i="7"/>
  <c r="EB31" i="17" s="1"/>
  <c r="L31" i="7"/>
  <c r="EB32" i="17" s="1"/>
  <c r="L32" i="7"/>
  <c r="EB33" i="17" s="1"/>
  <c r="L33" i="7"/>
  <c r="EB34" i="17" s="1"/>
  <c r="L34" i="7"/>
  <c r="EB35" i="17" s="1"/>
  <c r="L35" i="7"/>
  <c r="EB36" i="17" s="1"/>
  <c r="L36" i="7"/>
  <c r="EB37" i="17" s="1"/>
  <c r="L37" i="7"/>
  <c r="EB38" i="17" s="1"/>
  <c r="L38" i="7"/>
  <c r="EB39" i="17" s="1"/>
  <c r="L39" i="7"/>
  <c r="EB40" i="17" s="1"/>
  <c r="L40" i="7"/>
  <c r="EB41" i="17" s="1"/>
  <c r="L41" i="7"/>
  <c r="EB42" i="17" s="1"/>
  <c r="L42" i="7"/>
  <c r="EB43" i="17" s="1"/>
  <c r="L43" i="7"/>
  <c r="EB44" i="17" s="1"/>
  <c r="L44" i="7"/>
  <c r="EB45" i="17" s="1"/>
  <c r="L45" i="7"/>
  <c r="EB46" i="17" s="1"/>
  <c r="L46" i="7"/>
  <c r="EB47" i="17" s="1"/>
  <c r="L47" i="7"/>
  <c r="EB48" i="17" s="1"/>
  <c r="L48" i="7"/>
  <c r="EB49" i="17" s="1"/>
  <c r="L49" i="7"/>
  <c r="EB50" i="17" s="1"/>
  <c r="L50" i="7"/>
  <c r="EB51" i="17" s="1"/>
  <c r="L51" i="7"/>
  <c r="EB52" i="17" s="1"/>
  <c r="L52" i="7"/>
  <c r="EB53" i="17" s="1"/>
  <c r="L53" i="7"/>
  <c r="EB54" i="17" s="1"/>
  <c r="L54" i="7"/>
  <c r="EB55" i="17" s="1"/>
  <c r="L55" i="7"/>
  <c r="EB56" i="17" s="1"/>
  <c r="L56" i="7"/>
  <c r="EB57" i="17" s="1"/>
  <c r="L57" i="7"/>
  <c r="EB58" i="17" s="1"/>
  <c r="L58" i="7"/>
  <c r="EB59" i="17" s="1"/>
  <c r="L59" i="7"/>
  <c r="EB60" i="17" s="1"/>
  <c r="L60" i="7"/>
  <c r="EB61" i="17" s="1"/>
  <c r="L61" i="7"/>
  <c r="EB62" i="17" s="1"/>
  <c r="L62" i="7"/>
  <c r="EB63" i="17" s="1"/>
  <c r="L63" i="7"/>
  <c r="EB64" i="17" s="1"/>
  <c r="L64" i="7"/>
  <c r="EB65" i="17" s="1"/>
  <c r="L65" i="7"/>
  <c r="EB66" i="17" s="1"/>
  <c r="L66" i="7"/>
  <c r="EB67" i="17" s="1"/>
  <c r="L67" i="7"/>
  <c r="EB68" i="17" s="1"/>
  <c r="L68" i="7"/>
  <c r="EB69" i="17" s="1"/>
  <c r="L69" i="7"/>
  <c r="EB70" i="17" s="1"/>
  <c r="L70" i="7"/>
  <c r="EB71" i="17" s="1"/>
  <c r="L71" i="7"/>
  <c r="EB72" i="17" s="1"/>
  <c r="L72" i="7"/>
  <c r="EB73" i="17" s="1"/>
  <c r="L73" i="7"/>
  <c r="EB74" i="17" s="1"/>
  <c r="L74" i="7"/>
  <c r="EB75" i="17" s="1"/>
  <c r="L75" i="7"/>
  <c r="EB76" i="17" s="1"/>
  <c r="L76" i="7"/>
  <c r="EB77" i="17" s="1"/>
  <c r="L77" i="7"/>
  <c r="EB78" i="17" s="1"/>
  <c r="L78" i="7"/>
  <c r="EB79" i="17" s="1"/>
  <c r="L79" i="7"/>
  <c r="EB80" i="17" s="1"/>
  <c r="L80" i="7"/>
  <c r="EB81" i="17" s="1"/>
  <c r="L81" i="7"/>
  <c r="EB82" i="17" s="1"/>
  <c r="L82" i="7"/>
  <c r="EB83" i="17" s="1"/>
  <c r="L83" i="7"/>
  <c r="EB84" i="17" s="1"/>
  <c r="L84" i="7"/>
  <c r="EB85" i="17" s="1"/>
  <c r="L85" i="7"/>
  <c r="EB86" i="17" s="1"/>
  <c r="L86" i="7"/>
  <c r="EB87" i="17" s="1"/>
  <c r="L87" i="7"/>
  <c r="EB88" i="17" s="1"/>
  <c r="L88" i="7"/>
  <c r="EB89" i="17" s="1"/>
  <c r="L89" i="7"/>
  <c r="EB90" i="17" s="1"/>
  <c r="L90" i="7"/>
  <c r="EB91" i="17" s="1"/>
  <c r="L91" i="7"/>
  <c r="EB92" i="17" s="1"/>
  <c r="L92" i="7"/>
  <c r="EB93" i="17" s="1"/>
  <c r="L93" i="7"/>
  <c r="EB94" i="17" s="1"/>
  <c r="L94" i="7"/>
  <c r="EB95" i="17" s="1"/>
  <c r="L95" i="7"/>
  <c r="EB96" i="17" s="1"/>
  <c r="L96" i="7"/>
  <c r="EB97" i="17" s="1"/>
  <c r="L97" i="7"/>
  <c r="EB98" i="17" s="1"/>
  <c r="L98" i="7"/>
  <c r="EB99" i="17" s="1"/>
  <c r="L99" i="7"/>
  <c r="EB100" i="17" s="1"/>
  <c r="L100" i="7"/>
  <c r="EB101" i="17" s="1"/>
  <c r="L101" i="7"/>
  <c r="EB102" i="17" s="1"/>
  <c r="L102" i="7"/>
  <c r="EB103" i="17" s="1"/>
  <c r="L103" i="7"/>
  <c r="EB104" i="17" s="1"/>
  <c r="L104" i="7"/>
  <c r="EB105" i="17" s="1"/>
  <c r="L105" i="7"/>
  <c r="EB106" i="17" s="1"/>
  <c r="L106" i="7"/>
  <c r="EB107" i="17" s="1"/>
  <c r="L107" i="7"/>
  <c r="EB108" i="17" s="1"/>
  <c r="L108" i="7"/>
  <c r="EB109" i="17" s="1"/>
  <c r="L109" i="7"/>
  <c r="EB110" i="17" s="1"/>
  <c r="L110" i="7"/>
  <c r="EB111" i="17" s="1"/>
  <c r="L111" i="7"/>
  <c r="EB112" i="17" s="1"/>
  <c r="L112" i="7"/>
  <c r="EB113" i="17" s="1"/>
  <c r="L113" i="7"/>
  <c r="EB114" i="17" s="1"/>
  <c r="L114" i="7"/>
  <c r="EB115" i="17" s="1"/>
  <c r="L115" i="7"/>
  <c r="EB116" i="17" s="1"/>
  <c r="L116" i="7"/>
  <c r="EB117" i="17" s="1"/>
  <c r="L117" i="7"/>
  <c r="EB118" i="17" s="1"/>
  <c r="L118" i="7"/>
  <c r="EB119" i="17" s="1"/>
  <c r="L119" i="7"/>
  <c r="EB120" i="17" s="1"/>
  <c r="L120" i="7"/>
  <c r="EB121" i="17" s="1"/>
  <c r="L121" i="7"/>
  <c r="EB122" i="17" s="1"/>
  <c r="L122" i="7"/>
  <c r="EB123" i="17" s="1"/>
  <c r="L123" i="7"/>
  <c r="EB124" i="17" s="1"/>
  <c r="L124" i="7"/>
  <c r="EB125" i="17" s="1"/>
  <c r="L125" i="7"/>
  <c r="EB126" i="17" s="1"/>
  <c r="L126" i="7"/>
  <c r="EB127" i="17" s="1"/>
  <c r="L127" i="7"/>
  <c r="EB128" i="17" s="1"/>
  <c r="L128" i="7"/>
  <c r="EB129" i="17" s="1"/>
  <c r="L129" i="7"/>
  <c r="EB130" i="17" s="1"/>
  <c r="L130" i="7"/>
  <c r="EB131" i="17" s="1"/>
  <c r="L131" i="7"/>
  <c r="EB132" i="17" s="1"/>
  <c r="L132" i="7"/>
  <c r="EB133" i="17" s="1"/>
  <c r="L133" i="7"/>
  <c r="EB134" i="17" s="1"/>
  <c r="L134" i="7"/>
  <c r="EB135" i="17" s="1"/>
  <c r="L135" i="7"/>
  <c r="EB136" i="17" s="1"/>
  <c r="L136" i="7"/>
  <c r="EB137" i="17" s="1"/>
  <c r="L137" i="7"/>
  <c r="EB138" i="17" s="1"/>
  <c r="L138" i="7"/>
  <c r="EB139" i="17" s="1"/>
  <c r="L139" i="7"/>
  <c r="EB140" i="17" s="1"/>
  <c r="L140" i="7"/>
  <c r="EB141" i="17" s="1"/>
  <c r="L141" i="7"/>
  <c r="EB142" i="17" s="1"/>
  <c r="L142" i="7"/>
  <c r="EB143" i="17" s="1"/>
  <c r="L143" i="7"/>
  <c r="EB144" i="17" s="1"/>
  <c r="L144" i="7"/>
  <c r="EB145" i="17" s="1"/>
  <c r="L145" i="7"/>
  <c r="EB146" i="17" s="1"/>
  <c r="L146" i="7"/>
  <c r="EB147" i="17" s="1"/>
  <c r="L147" i="7"/>
  <c r="EB148" i="17" s="1"/>
  <c r="L148" i="7"/>
  <c r="EB149" i="17" s="1"/>
  <c r="L149" i="7"/>
  <c r="EB150" i="17" s="1"/>
  <c r="L150" i="7"/>
  <c r="EB151" i="17" s="1"/>
  <c r="L151" i="7"/>
  <c r="EB152" i="17" s="1"/>
  <c r="L152" i="7"/>
  <c r="EB153" i="17" s="1"/>
  <c r="L153" i="7"/>
  <c r="EB154" i="17" s="1"/>
  <c r="L154" i="7"/>
  <c r="EB155" i="17" s="1"/>
  <c r="L155" i="7"/>
  <c r="EB156" i="17" s="1"/>
  <c r="L156" i="7"/>
  <c r="EB157" i="17" s="1"/>
  <c r="L157" i="7"/>
  <c r="EB158" i="17" s="1"/>
  <c r="L158" i="7"/>
  <c r="EB159" i="17" s="1"/>
  <c r="L159" i="7"/>
  <c r="EB160" i="17" s="1"/>
  <c r="L160" i="7"/>
  <c r="EB161" i="17" s="1"/>
  <c r="L161" i="7"/>
  <c r="EB162" i="17" s="1"/>
  <c r="L162" i="7"/>
  <c r="EB163" i="17" s="1"/>
  <c r="L163" i="7"/>
  <c r="EB164" i="17" s="1"/>
  <c r="L164" i="7"/>
  <c r="EB165" i="17" s="1"/>
  <c r="L165" i="7"/>
  <c r="EB166" i="17" s="1"/>
  <c r="L166" i="7"/>
  <c r="EB167" i="17" s="1"/>
  <c r="L167" i="7"/>
  <c r="EB168" i="17" s="1"/>
  <c r="L168" i="7"/>
  <c r="EB169" i="17" s="1"/>
  <c r="L169" i="7"/>
  <c r="EB170" i="17" s="1"/>
  <c r="L170" i="7"/>
  <c r="EB171" i="17" s="1"/>
  <c r="L171" i="7"/>
  <c r="EB172" i="17" s="1"/>
  <c r="L172" i="7"/>
  <c r="EB173" i="17" s="1"/>
  <c r="L173" i="7"/>
  <c r="EB174" i="17" s="1"/>
  <c r="L174" i="7"/>
  <c r="EB175" i="17" s="1"/>
  <c r="L175" i="7"/>
  <c r="EB176" i="17" s="1"/>
  <c r="L176" i="7"/>
  <c r="EB177" i="17" s="1"/>
  <c r="L177" i="7"/>
  <c r="EB178" i="17" s="1"/>
  <c r="L178" i="7"/>
  <c r="EB179" i="17" s="1"/>
  <c r="L179" i="7"/>
  <c r="EB180" i="17" s="1"/>
  <c r="L180" i="7"/>
  <c r="EB181" i="17" s="1"/>
  <c r="L181" i="7"/>
  <c r="EB182" i="17" s="1"/>
  <c r="L182" i="7"/>
  <c r="EB183" i="17" s="1"/>
  <c r="L183" i="7"/>
  <c r="EB184" i="17" s="1"/>
  <c r="L184" i="7"/>
  <c r="EB185" i="17" s="1"/>
  <c r="L185" i="7"/>
  <c r="EB186" i="17" s="1"/>
  <c r="L186" i="7"/>
  <c r="EB187" i="17" s="1"/>
  <c r="L187" i="7"/>
  <c r="EB188" i="17" s="1"/>
  <c r="L188" i="7"/>
  <c r="EB189" i="17" s="1"/>
  <c r="L189" i="7"/>
  <c r="EB190" i="17" s="1"/>
  <c r="L190" i="7"/>
  <c r="EB191" i="17" s="1"/>
  <c r="L191" i="7"/>
  <c r="EB192" i="17" s="1"/>
  <c r="L192" i="7"/>
  <c r="EB193" i="17" s="1"/>
  <c r="L193" i="7"/>
  <c r="EB194" i="17" s="1"/>
  <c r="L194" i="7"/>
  <c r="EB195" i="17" s="1"/>
  <c r="L195" i="7"/>
  <c r="EB196" i="17" s="1"/>
  <c r="L196" i="7"/>
  <c r="EB197" i="17" s="1"/>
  <c r="L197" i="7"/>
  <c r="EB198" i="17" s="1"/>
  <c r="L198" i="7"/>
  <c r="EB199" i="17" s="1"/>
  <c r="L199" i="7"/>
  <c r="EB200" i="17" s="1"/>
  <c r="L200" i="7"/>
  <c r="EB201" i="17" s="1"/>
  <c r="L201" i="7"/>
  <c r="EB202" i="17" s="1"/>
  <c r="L202" i="7"/>
  <c r="EB203" i="17" s="1"/>
  <c r="L203" i="7"/>
  <c r="EB204" i="17" s="1"/>
  <c r="L204" i="7"/>
  <c r="EB205" i="17" s="1"/>
  <c r="L205" i="7"/>
  <c r="EB206" i="17" s="1"/>
  <c r="L206" i="7"/>
  <c r="EB207" i="17" s="1"/>
  <c r="L207" i="7"/>
  <c r="EB208" i="17" s="1"/>
  <c r="L208" i="7"/>
  <c r="EB209" i="17" s="1"/>
  <c r="L209" i="7"/>
  <c r="EB210" i="17" s="1"/>
  <c r="L210" i="7"/>
  <c r="EB211" i="17" s="1"/>
  <c r="L211" i="7"/>
  <c r="EB212" i="17" s="1"/>
  <c r="L212" i="7"/>
  <c r="EB213" i="17" s="1"/>
  <c r="L213" i="7"/>
  <c r="EB214" i="17" s="1"/>
  <c r="L214" i="7"/>
  <c r="EB215" i="17" s="1"/>
  <c r="L215" i="7"/>
  <c r="EB216" i="17" s="1"/>
  <c r="L216" i="7"/>
  <c r="EB217" i="17" s="1"/>
  <c r="L217" i="7"/>
  <c r="EB218" i="17" s="1"/>
  <c r="L218" i="7"/>
  <c r="EB219" i="17" s="1"/>
  <c r="L219" i="7"/>
  <c r="EB220" i="17" s="1"/>
  <c r="L220" i="7"/>
  <c r="EB221" i="17" s="1"/>
  <c r="L221" i="7"/>
  <c r="EB222" i="17" s="1"/>
  <c r="L222" i="7"/>
  <c r="EB223" i="17" s="1"/>
  <c r="L223" i="7"/>
  <c r="EB224" i="17" s="1"/>
  <c r="L224" i="7"/>
  <c r="EB225" i="17" s="1"/>
  <c r="L225" i="7"/>
  <c r="EB226" i="17" s="1"/>
  <c r="L226" i="7"/>
  <c r="EB227" i="17" s="1"/>
  <c r="L227" i="7"/>
  <c r="EB228" i="17" s="1"/>
  <c r="L228" i="7"/>
  <c r="EB229" i="17" s="1"/>
  <c r="L229" i="7"/>
  <c r="EB230" i="17" s="1"/>
  <c r="L230" i="7"/>
  <c r="EB231" i="17" s="1"/>
  <c r="L231" i="7"/>
  <c r="EB232" i="17" s="1"/>
  <c r="L232" i="7"/>
  <c r="EB233" i="17" s="1"/>
  <c r="L233" i="7"/>
  <c r="EB234" i="17" s="1"/>
  <c r="L234" i="7"/>
  <c r="EB235" i="17" s="1"/>
  <c r="L235" i="7"/>
  <c r="EB236" i="17" s="1"/>
  <c r="L236" i="7"/>
  <c r="EB237" i="17" s="1"/>
  <c r="L237" i="7"/>
  <c r="EB238" i="17" s="1"/>
  <c r="L238" i="7"/>
  <c r="EB239" i="17" s="1"/>
  <c r="L239" i="7"/>
  <c r="EB240" i="17" s="1"/>
  <c r="L240" i="7"/>
  <c r="EB241" i="17" s="1"/>
  <c r="L241" i="7"/>
  <c r="EB242" i="17" s="1"/>
  <c r="L242" i="7"/>
  <c r="EB243" i="17" s="1"/>
  <c r="L243" i="7"/>
  <c r="EB244" i="17" s="1"/>
  <c r="L244" i="7"/>
  <c r="EB245" i="17" s="1"/>
  <c r="L245" i="7"/>
  <c r="EB246" i="17" s="1"/>
  <c r="L246" i="7"/>
  <c r="EB247" i="17" s="1"/>
  <c r="L247" i="7"/>
  <c r="EB248" i="17" s="1"/>
  <c r="L248" i="7"/>
  <c r="EB249" i="17" s="1"/>
  <c r="L249" i="7"/>
  <c r="EB250" i="17" s="1"/>
  <c r="L250" i="7"/>
  <c r="EB251" i="17" s="1"/>
  <c r="L251" i="7"/>
  <c r="EB252" i="17" s="1"/>
  <c r="L252" i="7"/>
  <c r="EB253" i="17" s="1"/>
  <c r="L253" i="7"/>
  <c r="EB254" i="17" s="1"/>
  <c r="L254" i="7"/>
  <c r="EB255" i="17" s="1"/>
  <c r="L255" i="7"/>
  <c r="EB256" i="17" s="1"/>
  <c r="L256" i="7"/>
  <c r="EB257" i="17" s="1"/>
  <c r="L257" i="7"/>
  <c r="EB258" i="17" s="1"/>
  <c r="L258" i="7"/>
  <c r="EB259" i="17" s="1"/>
  <c r="L259" i="7"/>
  <c r="EB260" i="17" s="1"/>
  <c r="L260" i="7"/>
  <c r="EB261" i="17" s="1"/>
  <c r="L261" i="7"/>
  <c r="EB262" i="17" s="1"/>
  <c r="L262" i="7"/>
  <c r="EB263" i="17" s="1"/>
  <c r="L263" i="7"/>
  <c r="EB264" i="17" s="1"/>
  <c r="L264" i="7"/>
  <c r="EB265" i="17" s="1"/>
  <c r="L265" i="7"/>
  <c r="EB266" i="17" s="1"/>
  <c r="L266" i="7"/>
  <c r="EB267" i="17" s="1"/>
  <c r="L267" i="7"/>
  <c r="EB268" i="17" s="1"/>
  <c r="L268" i="7"/>
  <c r="EB269" i="17" s="1"/>
  <c r="L269" i="7"/>
  <c r="EB270" i="17" s="1"/>
  <c r="L270" i="7"/>
  <c r="EB271" i="17" s="1"/>
  <c r="L271" i="7"/>
  <c r="EB272" i="17" s="1"/>
  <c r="L272" i="7"/>
  <c r="EB273" i="17" s="1"/>
  <c r="L273" i="7"/>
  <c r="EB274" i="17" s="1"/>
  <c r="L274" i="7"/>
  <c r="EB275" i="17" s="1"/>
  <c r="L275" i="7"/>
  <c r="EB276" i="17" s="1"/>
  <c r="L276" i="7"/>
  <c r="EB277" i="17" s="1"/>
  <c r="L277" i="7"/>
  <c r="EB278" i="17" s="1"/>
  <c r="L278" i="7"/>
  <c r="EB279" i="17" s="1"/>
  <c r="L279" i="7"/>
  <c r="EB280" i="17" s="1"/>
  <c r="L280" i="7"/>
  <c r="EB281" i="17" s="1"/>
  <c r="L281" i="7"/>
  <c r="EB282" i="17" s="1"/>
  <c r="L282" i="7"/>
  <c r="EB283" i="17" s="1"/>
  <c r="L283" i="7"/>
  <c r="EB284" i="17" s="1"/>
  <c r="L284" i="7"/>
  <c r="EB285" i="17" s="1"/>
  <c r="L285" i="7"/>
  <c r="EB286" i="17" s="1"/>
  <c r="L286" i="7"/>
  <c r="EB287" i="17" s="1"/>
  <c r="L287" i="7"/>
  <c r="EB288" i="17" s="1"/>
  <c r="L288" i="7"/>
  <c r="EB289" i="17" s="1"/>
  <c r="L289" i="7"/>
  <c r="EB290" i="17" s="1"/>
  <c r="L290" i="7"/>
  <c r="EB291" i="17" s="1"/>
  <c r="L291" i="7"/>
  <c r="EB292" i="17" s="1"/>
  <c r="L292" i="7"/>
  <c r="EB293" i="17" s="1"/>
  <c r="L293" i="7"/>
  <c r="EB294" i="17" s="1"/>
  <c r="L294" i="7"/>
  <c r="EB295" i="17" s="1"/>
  <c r="L295" i="7"/>
  <c r="EB296" i="17" s="1"/>
  <c r="L296" i="7"/>
  <c r="EB297" i="17" s="1"/>
  <c r="L297" i="7"/>
  <c r="EB298" i="17" s="1"/>
  <c r="L298" i="7"/>
  <c r="EB299" i="17" s="1"/>
  <c r="L299" i="7"/>
  <c r="EB300" i="17" s="1"/>
  <c r="L300" i="7"/>
  <c r="EB301" i="17" s="1"/>
  <c r="L301" i="7"/>
  <c r="EB302" i="17" s="1"/>
  <c r="L302" i="7"/>
  <c r="EB303" i="17" s="1"/>
  <c r="L303" i="7"/>
  <c r="EB304" i="17" s="1"/>
  <c r="I5" i="7"/>
  <c r="DY6" i="17" s="1"/>
  <c r="I6" i="7"/>
  <c r="DY7" i="17" s="1"/>
  <c r="I7" i="7"/>
  <c r="DY8" i="17" s="1"/>
  <c r="I8" i="7"/>
  <c r="DY9" i="17" s="1"/>
  <c r="I9" i="7"/>
  <c r="DY10" i="17" s="1"/>
  <c r="I10" i="7"/>
  <c r="DY11" i="17" s="1"/>
  <c r="I11" i="7"/>
  <c r="DY12" i="17" s="1"/>
  <c r="I12" i="7"/>
  <c r="DY13" i="17" s="1"/>
  <c r="I13" i="7"/>
  <c r="DY14" i="17" s="1"/>
  <c r="I14" i="7"/>
  <c r="DY15" i="17" s="1"/>
  <c r="I15" i="7"/>
  <c r="DY16" i="17" s="1"/>
  <c r="I16" i="7"/>
  <c r="DY17" i="17" s="1"/>
  <c r="I17" i="7"/>
  <c r="DY18" i="17" s="1"/>
  <c r="I18" i="7"/>
  <c r="DY19" i="17" s="1"/>
  <c r="I19" i="7"/>
  <c r="DY20" i="17" s="1"/>
  <c r="I20" i="7"/>
  <c r="DY21" i="17" s="1"/>
  <c r="I21" i="7"/>
  <c r="DY22" i="17" s="1"/>
  <c r="I22" i="7"/>
  <c r="DY23" i="17" s="1"/>
  <c r="I23" i="7"/>
  <c r="DY24" i="17" s="1"/>
  <c r="I24" i="7"/>
  <c r="DY25" i="17" s="1"/>
  <c r="I25" i="7"/>
  <c r="DY26" i="17" s="1"/>
  <c r="I26" i="7"/>
  <c r="DY27" i="17" s="1"/>
  <c r="I27" i="7"/>
  <c r="DY28" i="17" s="1"/>
  <c r="I28" i="7"/>
  <c r="DY29" i="17" s="1"/>
  <c r="I29" i="7"/>
  <c r="DY30" i="17" s="1"/>
  <c r="I30" i="7"/>
  <c r="DY31" i="17" s="1"/>
  <c r="I31" i="7"/>
  <c r="DY32" i="17" s="1"/>
  <c r="I32" i="7"/>
  <c r="DY33" i="17" s="1"/>
  <c r="I33" i="7"/>
  <c r="DY34" i="17" s="1"/>
  <c r="I34" i="7"/>
  <c r="DY35" i="17" s="1"/>
  <c r="I35" i="7"/>
  <c r="DY36" i="17" s="1"/>
  <c r="I36" i="7"/>
  <c r="DY37" i="17" s="1"/>
  <c r="I37" i="7"/>
  <c r="DY38" i="17" s="1"/>
  <c r="I38" i="7"/>
  <c r="DY39" i="17" s="1"/>
  <c r="I39" i="7"/>
  <c r="DY40" i="17" s="1"/>
  <c r="I40" i="7"/>
  <c r="DY41" i="17" s="1"/>
  <c r="I41" i="7"/>
  <c r="DY42" i="17" s="1"/>
  <c r="I42" i="7"/>
  <c r="DY43" i="17" s="1"/>
  <c r="I43" i="7"/>
  <c r="DY44" i="17" s="1"/>
  <c r="I44" i="7"/>
  <c r="DY45" i="17" s="1"/>
  <c r="I45" i="7"/>
  <c r="DY46" i="17" s="1"/>
  <c r="I46" i="7"/>
  <c r="DY47" i="17" s="1"/>
  <c r="I47" i="7"/>
  <c r="DY48" i="17" s="1"/>
  <c r="I48" i="7"/>
  <c r="DY49" i="17" s="1"/>
  <c r="I49" i="7"/>
  <c r="DY50" i="17" s="1"/>
  <c r="I50" i="7"/>
  <c r="DY51" i="17" s="1"/>
  <c r="I51" i="7"/>
  <c r="DY52" i="17" s="1"/>
  <c r="I52" i="7"/>
  <c r="DY53" i="17" s="1"/>
  <c r="I53" i="7"/>
  <c r="DY54" i="17" s="1"/>
  <c r="I54" i="7"/>
  <c r="DY55" i="17" s="1"/>
  <c r="I55" i="7"/>
  <c r="DY56" i="17" s="1"/>
  <c r="I56" i="7"/>
  <c r="DY57" i="17" s="1"/>
  <c r="I57" i="7"/>
  <c r="DY58" i="17" s="1"/>
  <c r="I58" i="7"/>
  <c r="DY59" i="17" s="1"/>
  <c r="I59" i="7"/>
  <c r="DY60" i="17" s="1"/>
  <c r="I60" i="7"/>
  <c r="DY61" i="17" s="1"/>
  <c r="I61" i="7"/>
  <c r="DY62" i="17" s="1"/>
  <c r="I62" i="7"/>
  <c r="DY63" i="17" s="1"/>
  <c r="I63" i="7"/>
  <c r="DY64" i="17" s="1"/>
  <c r="I64" i="7"/>
  <c r="DY65" i="17" s="1"/>
  <c r="I65" i="7"/>
  <c r="DY66" i="17" s="1"/>
  <c r="I66" i="7"/>
  <c r="DY67" i="17" s="1"/>
  <c r="I67" i="7"/>
  <c r="DY68" i="17" s="1"/>
  <c r="I68" i="7"/>
  <c r="DY69" i="17" s="1"/>
  <c r="I69" i="7"/>
  <c r="DY70" i="17" s="1"/>
  <c r="I70" i="7"/>
  <c r="DY71" i="17" s="1"/>
  <c r="I71" i="7"/>
  <c r="DY72" i="17" s="1"/>
  <c r="I72" i="7"/>
  <c r="DY73" i="17" s="1"/>
  <c r="I73" i="7"/>
  <c r="DY74" i="17" s="1"/>
  <c r="I74" i="7"/>
  <c r="DY75" i="17" s="1"/>
  <c r="I75" i="7"/>
  <c r="DY76" i="17" s="1"/>
  <c r="I76" i="7"/>
  <c r="DY77" i="17" s="1"/>
  <c r="I77" i="7"/>
  <c r="DY78" i="17" s="1"/>
  <c r="I78" i="7"/>
  <c r="DY79" i="17" s="1"/>
  <c r="I79" i="7"/>
  <c r="DY80" i="17" s="1"/>
  <c r="I80" i="7"/>
  <c r="DY81" i="17" s="1"/>
  <c r="I81" i="7"/>
  <c r="DY82" i="17" s="1"/>
  <c r="I82" i="7"/>
  <c r="DY83" i="17" s="1"/>
  <c r="I83" i="7"/>
  <c r="DY84" i="17" s="1"/>
  <c r="I84" i="7"/>
  <c r="DY85" i="17" s="1"/>
  <c r="I85" i="7"/>
  <c r="DY86" i="17" s="1"/>
  <c r="I86" i="7"/>
  <c r="DY87" i="17" s="1"/>
  <c r="I87" i="7"/>
  <c r="DY88" i="17" s="1"/>
  <c r="I88" i="7"/>
  <c r="DY89" i="17" s="1"/>
  <c r="I89" i="7"/>
  <c r="DY90" i="17" s="1"/>
  <c r="I90" i="7"/>
  <c r="DY91" i="17" s="1"/>
  <c r="I91" i="7"/>
  <c r="DY92" i="17" s="1"/>
  <c r="I92" i="7"/>
  <c r="DY93" i="17" s="1"/>
  <c r="I93" i="7"/>
  <c r="DY94" i="17" s="1"/>
  <c r="I94" i="7"/>
  <c r="DY95" i="17" s="1"/>
  <c r="I95" i="7"/>
  <c r="DY96" i="17" s="1"/>
  <c r="I96" i="7"/>
  <c r="DY97" i="17" s="1"/>
  <c r="I97" i="7"/>
  <c r="DY98" i="17" s="1"/>
  <c r="I98" i="7"/>
  <c r="DY99" i="17" s="1"/>
  <c r="I99" i="7"/>
  <c r="DY100" i="17" s="1"/>
  <c r="I100" i="7"/>
  <c r="DY101" i="17" s="1"/>
  <c r="I101" i="7"/>
  <c r="DY102" i="17" s="1"/>
  <c r="I102" i="7"/>
  <c r="DY103" i="17" s="1"/>
  <c r="I103" i="7"/>
  <c r="DY104" i="17" s="1"/>
  <c r="I104" i="7"/>
  <c r="DY105" i="17" s="1"/>
  <c r="I105" i="7"/>
  <c r="DY106" i="17" s="1"/>
  <c r="I106" i="7"/>
  <c r="DY107" i="17" s="1"/>
  <c r="I107" i="7"/>
  <c r="DY108" i="17" s="1"/>
  <c r="I108" i="7"/>
  <c r="DY109" i="17" s="1"/>
  <c r="I109" i="7"/>
  <c r="DY110" i="17" s="1"/>
  <c r="I110" i="7"/>
  <c r="DY111" i="17" s="1"/>
  <c r="I111" i="7"/>
  <c r="DY112" i="17" s="1"/>
  <c r="I112" i="7"/>
  <c r="DY113" i="17" s="1"/>
  <c r="I113" i="7"/>
  <c r="DY114" i="17" s="1"/>
  <c r="I114" i="7"/>
  <c r="DY115" i="17" s="1"/>
  <c r="I115" i="7"/>
  <c r="DY116" i="17" s="1"/>
  <c r="I116" i="7"/>
  <c r="DY117" i="17" s="1"/>
  <c r="I117" i="7"/>
  <c r="DY118" i="17" s="1"/>
  <c r="I118" i="7"/>
  <c r="DY119" i="17" s="1"/>
  <c r="I119" i="7"/>
  <c r="DY120" i="17" s="1"/>
  <c r="I120" i="7"/>
  <c r="DY121" i="17" s="1"/>
  <c r="I121" i="7"/>
  <c r="DY122" i="17" s="1"/>
  <c r="I122" i="7"/>
  <c r="DY123" i="17" s="1"/>
  <c r="I123" i="7"/>
  <c r="DY124" i="17" s="1"/>
  <c r="I124" i="7"/>
  <c r="DY125" i="17" s="1"/>
  <c r="I125" i="7"/>
  <c r="DY126" i="17" s="1"/>
  <c r="I126" i="7"/>
  <c r="DY127" i="17" s="1"/>
  <c r="I127" i="7"/>
  <c r="DY128" i="17" s="1"/>
  <c r="I128" i="7"/>
  <c r="DY129" i="17" s="1"/>
  <c r="I129" i="7"/>
  <c r="DY130" i="17" s="1"/>
  <c r="I130" i="7"/>
  <c r="DY131" i="17" s="1"/>
  <c r="I131" i="7"/>
  <c r="DY132" i="17" s="1"/>
  <c r="I132" i="7"/>
  <c r="DY133" i="17" s="1"/>
  <c r="I133" i="7"/>
  <c r="DY134" i="17" s="1"/>
  <c r="I134" i="7"/>
  <c r="DY135" i="17" s="1"/>
  <c r="I135" i="7"/>
  <c r="DY136" i="17" s="1"/>
  <c r="I136" i="7"/>
  <c r="DY137" i="17" s="1"/>
  <c r="I137" i="7"/>
  <c r="DY138" i="17" s="1"/>
  <c r="I138" i="7"/>
  <c r="DY139" i="17" s="1"/>
  <c r="I139" i="7"/>
  <c r="DY140" i="17" s="1"/>
  <c r="I140" i="7"/>
  <c r="DY141" i="17" s="1"/>
  <c r="I141" i="7"/>
  <c r="DY142" i="17" s="1"/>
  <c r="I142" i="7"/>
  <c r="DY143" i="17" s="1"/>
  <c r="I143" i="7"/>
  <c r="DY144" i="17" s="1"/>
  <c r="I144" i="7"/>
  <c r="DY145" i="17" s="1"/>
  <c r="I145" i="7"/>
  <c r="DY146" i="17" s="1"/>
  <c r="I146" i="7"/>
  <c r="DY147" i="17" s="1"/>
  <c r="I147" i="7"/>
  <c r="DY148" i="17" s="1"/>
  <c r="I148" i="7"/>
  <c r="DY149" i="17" s="1"/>
  <c r="I149" i="7"/>
  <c r="DY150" i="17" s="1"/>
  <c r="I150" i="7"/>
  <c r="DY151" i="17" s="1"/>
  <c r="I151" i="7"/>
  <c r="DY152" i="17" s="1"/>
  <c r="I152" i="7"/>
  <c r="DY153" i="17" s="1"/>
  <c r="I153" i="7"/>
  <c r="DY154" i="17" s="1"/>
  <c r="I154" i="7"/>
  <c r="DY155" i="17" s="1"/>
  <c r="I155" i="7"/>
  <c r="DY156" i="17" s="1"/>
  <c r="I156" i="7"/>
  <c r="DY157" i="17" s="1"/>
  <c r="I157" i="7"/>
  <c r="DY158" i="17" s="1"/>
  <c r="I158" i="7"/>
  <c r="DY159" i="17" s="1"/>
  <c r="I159" i="7"/>
  <c r="DY160" i="17" s="1"/>
  <c r="I160" i="7"/>
  <c r="DY161" i="17" s="1"/>
  <c r="I161" i="7"/>
  <c r="DY162" i="17" s="1"/>
  <c r="I162" i="7"/>
  <c r="DY163" i="17" s="1"/>
  <c r="I163" i="7"/>
  <c r="DY164" i="17" s="1"/>
  <c r="I164" i="7"/>
  <c r="DY165" i="17" s="1"/>
  <c r="I165" i="7"/>
  <c r="DY166" i="17" s="1"/>
  <c r="I166" i="7"/>
  <c r="DY167" i="17" s="1"/>
  <c r="I167" i="7"/>
  <c r="DY168" i="17" s="1"/>
  <c r="I168" i="7"/>
  <c r="DY169" i="17" s="1"/>
  <c r="I169" i="7"/>
  <c r="DY170" i="17" s="1"/>
  <c r="I170" i="7"/>
  <c r="DY171" i="17" s="1"/>
  <c r="I171" i="7"/>
  <c r="DY172" i="17" s="1"/>
  <c r="I172" i="7"/>
  <c r="DY173" i="17" s="1"/>
  <c r="I173" i="7"/>
  <c r="DY174" i="17" s="1"/>
  <c r="I174" i="7"/>
  <c r="DY175" i="17" s="1"/>
  <c r="I175" i="7"/>
  <c r="DY176" i="17" s="1"/>
  <c r="I176" i="7"/>
  <c r="DY177" i="17" s="1"/>
  <c r="I177" i="7"/>
  <c r="DY178" i="17" s="1"/>
  <c r="I178" i="7"/>
  <c r="DY179" i="17" s="1"/>
  <c r="I179" i="7"/>
  <c r="DY180" i="17" s="1"/>
  <c r="I180" i="7"/>
  <c r="DY181" i="17" s="1"/>
  <c r="I181" i="7"/>
  <c r="DY182" i="17" s="1"/>
  <c r="I182" i="7"/>
  <c r="DY183" i="17" s="1"/>
  <c r="I183" i="7"/>
  <c r="DY184" i="17" s="1"/>
  <c r="I184" i="7"/>
  <c r="DY185" i="17" s="1"/>
  <c r="I185" i="7"/>
  <c r="DY186" i="17" s="1"/>
  <c r="I186" i="7"/>
  <c r="DY187" i="17" s="1"/>
  <c r="I187" i="7"/>
  <c r="DY188" i="17" s="1"/>
  <c r="I188" i="7"/>
  <c r="DY189" i="17" s="1"/>
  <c r="I189" i="7"/>
  <c r="DY190" i="17" s="1"/>
  <c r="I190" i="7"/>
  <c r="DY191" i="17" s="1"/>
  <c r="I191" i="7"/>
  <c r="DY192" i="17" s="1"/>
  <c r="I192" i="7"/>
  <c r="DY193" i="17" s="1"/>
  <c r="I193" i="7"/>
  <c r="DY194" i="17" s="1"/>
  <c r="I194" i="7"/>
  <c r="DY195" i="17" s="1"/>
  <c r="I195" i="7"/>
  <c r="DY196" i="17" s="1"/>
  <c r="I196" i="7"/>
  <c r="DY197" i="17" s="1"/>
  <c r="I197" i="7"/>
  <c r="DY198" i="17" s="1"/>
  <c r="I198" i="7"/>
  <c r="DY199" i="17" s="1"/>
  <c r="I199" i="7"/>
  <c r="DY200" i="17" s="1"/>
  <c r="I200" i="7"/>
  <c r="DY201" i="17" s="1"/>
  <c r="I201" i="7"/>
  <c r="DY202" i="17" s="1"/>
  <c r="I202" i="7"/>
  <c r="DY203" i="17" s="1"/>
  <c r="I203" i="7"/>
  <c r="DY204" i="17" s="1"/>
  <c r="I204" i="7"/>
  <c r="DY205" i="17" s="1"/>
  <c r="I205" i="7"/>
  <c r="DY206" i="17" s="1"/>
  <c r="I206" i="7"/>
  <c r="DY207" i="17" s="1"/>
  <c r="I207" i="7"/>
  <c r="DY208" i="17" s="1"/>
  <c r="I208" i="7"/>
  <c r="DY209" i="17" s="1"/>
  <c r="I209" i="7"/>
  <c r="DY210" i="17" s="1"/>
  <c r="I210" i="7"/>
  <c r="DY211" i="17" s="1"/>
  <c r="I211" i="7"/>
  <c r="DY212" i="17" s="1"/>
  <c r="I212" i="7"/>
  <c r="DY213" i="17" s="1"/>
  <c r="I213" i="7"/>
  <c r="DY214" i="17" s="1"/>
  <c r="I214" i="7"/>
  <c r="DY215" i="17" s="1"/>
  <c r="I215" i="7"/>
  <c r="DY216" i="17" s="1"/>
  <c r="I216" i="7"/>
  <c r="DY217" i="17" s="1"/>
  <c r="I217" i="7"/>
  <c r="DY218" i="17" s="1"/>
  <c r="I218" i="7"/>
  <c r="DY219" i="17" s="1"/>
  <c r="I219" i="7"/>
  <c r="DY220" i="17" s="1"/>
  <c r="I220" i="7"/>
  <c r="DY221" i="17" s="1"/>
  <c r="I221" i="7"/>
  <c r="DY222" i="17" s="1"/>
  <c r="I222" i="7"/>
  <c r="DY223" i="17" s="1"/>
  <c r="I223" i="7"/>
  <c r="DY224" i="17" s="1"/>
  <c r="I224" i="7"/>
  <c r="DY225" i="17" s="1"/>
  <c r="I225" i="7"/>
  <c r="DY226" i="17" s="1"/>
  <c r="I226" i="7"/>
  <c r="DY227" i="17" s="1"/>
  <c r="I227" i="7"/>
  <c r="DY228" i="17" s="1"/>
  <c r="I228" i="7"/>
  <c r="DY229" i="17" s="1"/>
  <c r="I229" i="7"/>
  <c r="DY230" i="17" s="1"/>
  <c r="I230" i="7"/>
  <c r="DY231" i="17" s="1"/>
  <c r="I231" i="7"/>
  <c r="DY232" i="17" s="1"/>
  <c r="I232" i="7"/>
  <c r="DY233" i="17" s="1"/>
  <c r="I233" i="7"/>
  <c r="DY234" i="17" s="1"/>
  <c r="I234" i="7"/>
  <c r="DY235" i="17" s="1"/>
  <c r="I235" i="7"/>
  <c r="DY236" i="17" s="1"/>
  <c r="I236" i="7"/>
  <c r="DY237" i="17" s="1"/>
  <c r="I237" i="7"/>
  <c r="DY238" i="17" s="1"/>
  <c r="I238" i="7"/>
  <c r="DY239" i="17" s="1"/>
  <c r="I239" i="7"/>
  <c r="DY240" i="17" s="1"/>
  <c r="I240" i="7"/>
  <c r="DY241" i="17" s="1"/>
  <c r="I241" i="7"/>
  <c r="DY242" i="17" s="1"/>
  <c r="I242" i="7"/>
  <c r="DY243" i="17" s="1"/>
  <c r="I243" i="7"/>
  <c r="DY244" i="17" s="1"/>
  <c r="I244" i="7"/>
  <c r="DY245" i="17" s="1"/>
  <c r="I245" i="7"/>
  <c r="DY246" i="17" s="1"/>
  <c r="I246" i="7"/>
  <c r="DY247" i="17" s="1"/>
  <c r="I247" i="7"/>
  <c r="DY248" i="17" s="1"/>
  <c r="I248" i="7"/>
  <c r="DY249" i="17" s="1"/>
  <c r="I249" i="7"/>
  <c r="DY250" i="17" s="1"/>
  <c r="I250" i="7"/>
  <c r="DY251" i="17" s="1"/>
  <c r="I251" i="7"/>
  <c r="DY252" i="17" s="1"/>
  <c r="I252" i="7"/>
  <c r="DY253" i="17" s="1"/>
  <c r="I253" i="7"/>
  <c r="DY254" i="17" s="1"/>
  <c r="I254" i="7"/>
  <c r="DY255" i="17" s="1"/>
  <c r="I255" i="7"/>
  <c r="DY256" i="17" s="1"/>
  <c r="I256" i="7"/>
  <c r="DY257" i="17" s="1"/>
  <c r="I257" i="7"/>
  <c r="DY258" i="17" s="1"/>
  <c r="I258" i="7"/>
  <c r="DY259" i="17" s="1"/>
  <c r="I259" i="7"/>
  <c r="DY260" i="17" s="1"/>
  <c r="I260" i="7"/>
  <c r="DY261" i="17" s="1"/>
  <c r="I261" i="7"/>
  <c r="DY262" i="17" s="1"/>
  <c r="I262" i="7"/>
  <c r="DY263" i="17" s="1"/>
  <c r="I263" i="7"/>
  <c r="DY264" i="17" s="1"/>
  <c r="I264" i="7"/>
  <c r="DY265" i="17" s="1"/>
  <c r="I265" i="7"/>
  <c r="DY266" i="17" s="1"/>
  <c r="I266" i="7"/>
  <c r="DY267" i="17" s="1"/>
  <c r="I267" i="7"/>
  <c r="DY268" i="17" s="1"/>
  <c r="I268" i="7"/>
  <c r="DY269" i="17" s="1"/>
  <c r="I269" i="7"/>
  <c r="DY270" i="17" s="1"/>
  <c r="I270" i="7"/>
  <c r="DY271" i="17" s="1"/>
  <c r="I271" i="7"/>
  <c r="DY272" i="17" s="1"/>
  <c r="I272" i="7"/>
  <c r="DY273" i="17" s="1"/>
  <c r="I273" i="7"/>
  <c r="DY274" i="17" s="1"/>
  <c r="I274" i="7"/>
  <c r="DY275" i="17" s="1"/>
  <c r="I275" i="7"/>
  <c r="DY276" i="17" s="1"/>
  <c r="I276" i="7"/>
  <c r="DY277" i="17" s="1"/>
  <c r="I277" i="7"/>
  <c r="DY278" i="17" s="1"/>
  <c r="I278" i="7"/>
  <c r="DY279" i="17" s="1"/>
  <c r="I279" i="7"/>
  <c r="DY280" i="17" s="1"/>
  <c r="I280" i="7"/>
  <c r="DY281" i="17" s="1"/>
  <c r="I281" i="7"/>
  <c r="DY282" i="17" s="1"/>
  <c r="I282" i="7"/>
  <c r="DY283" i="17" s="1"/>
  <c r="I283" i="7"/>
  <c r="DY284" i="17" s="1"/>
  <c r="I284" i="7"/>
  <c r="DY285" i="17" s="1"/>
  <c r="I285" i="7"/>
  <c r="DY286" i="17" s="1"/>
  <c r="I286" i="7"/>
  <c r="DY287" i="17" s="1"/>
  <c r="I287" i="7"/>
  <c r="DY288" i="17" s="1"/>
  <c r="I288" i="7"/>
  <c r="DY289" i="17" s="1"/>
  <c r="I289" i="7"/>
  <c r="DY290" i="17" s="1"/>
  <c r="I290" i="7"/>
  <c r="DY291" i="17" s="1"/>
  <c r="I291" i="7"/>
  <c r="DY292" i="17" s="1"/>
  <c r="I292" i="7"/>
  <c r="DY293" i="17" s="1"/>
  <c r="I293" i="7"/>
  <c r="DY294" i="17" s="1"/>
  <c r="I294" i="7"/>
  <c r="DY295" i="17" s="1"/>
  <c r="I295" i="7"/>
  <c r="DY296" i="17" s="1"/>
  <c r="I296" i="7"/>
  <c r="DY297" i="17" s="1"/>
  <c r="I297" i="7"/>
  <c r="DY298" i="17" s="1"/>
  <c r="I298" i="7"/>
  <c r="DY299" i="17" s="1"/>
  <c r="I299" i="7"/>
  <c r="DY300" i="17" s="1"/>
  <c r="I300" i="7"/>
  <c r="DY301" i="17" s="1"/>
  <c r="I301" i="7"/>
  <c r="DY302" i="17" s="1"/>
  <c r="I302" i="7"/>
  <c r="DY303" i="17" s="1"/>
  <c r="I303" i="7"/>
  <c r="DY304" i="17" s="1"/>
  <c r="I4" i="7"/>
  <c r="DY5" i="17" s="1"/>
  <c r="E5" i="7"/>
  <c r="DU6" i="17" s="1"/>
  <c r="E6" i="7"/>
  <c r="DU7" i="17" s="1"/>
  <c r="E7" i="7"/>
  <c r="DU8" i="17" s="1"/>
  <c r="E8" i="7"/>
  <c r="DU9" i="17" s="1"/>
  <c r="E9" i="7"/>
  <c r="DU10" i="17" s="1"/>
  <c r="E10" i="7"/>
  <c r="DU11" i="17" s="1"/>
  <c r="E11" i="7"/>
  <c r="DU12" i="17" s="1"/>
  <c r="E12" i="7"/>
  <c r="DU13" i="17" s="1"/>
  <c r="E13" i="7"/>
  <c r="DU14" i="17" s="1"/>
  <c r="E14" i="7"/>
  <c r="DU15" i="17" s="1"/>
  <c r="E15" i="7"/>
  <c r="DU16" i="17" s="1"/>
  <c r="E16" i="7"/>
  <c r="DU17" i="17" s="1"/>
  <c r="E17" i="7"/>
  <c r="DU18" i="17" s="1"/>
  <c r="E18" i="7"/>
  <c r="DU19" i="17" s="1"/>
  <c r="E19" i="7"/>
  <c r="DU20" i="17" s="1"/>
  <c r="E20" i="7"/>
  <c r="DU21" i="17" s="1"/>
  <c r="E21" i="7"/>
  <c r="DU22" i="17" s="1"/>
  <c r="E22" i="7"/>
  <c r="DU23" i="17" s="1"/>
  <c r="E23" i="7"/>
  <c r="DU24" i="17" s="1"/>
  <c r="E24" i="7"/>
  <c r="DU25" i="17" s="1"/>
  <c r="E25" i="7"/>
  <c r="DU26" i="17" s="1"/>
  <c r="E26" i="7"/>
  <c r="DU27" i="17" s="1"/>
  <c r="E27" i="7"/>
  <c r="DU28" i="17" s="1"/>
  <c r="E28" i="7"/>
  <c r="DU29" i="17" s="1"/>
  <c r="E29" i="7"/>
  <c r="DU30" i="17" s="1"/>
  <c r="E30" i="7"/>
  <c r="DU31" i="17" s="1"/>
  <c r="E31" i="7"/>
  <c r="DU32" i="17" s="1"/>
  <c r="E32" i="7"/>
  <c r="DU33" i="17" s="1"/>
  <c r="E33" i="7"/>
  <c r="DU34" i="17" s="1"/>
  <c r="E34" i="7"/>
  <c r="DU35" i="17" s="1"/>
  <c r="E35" i="7"/>
  <c r="DU36" i="17" s="1"/>
  <c r="E36" i="7"/>
  <c r="DU37" i="17" s="1"/>
  <c r="E37" i="7"/>
  <c r="DU38" i="17" s="1"/>
  <c r="E38" i="7"/>
  <c r="DU39" i="17" s="1"/>
  <c r="E39" i="7"/>
  <c r="DU40" i="17" s="1"/>
  <c r="E40" i="7"/>
  <c r="DU41" i="17" s="1"/>
  <c r="E41" i="7"/>
  <c r="DU42" i="17" s="1"/>
  <c r="E42" i="7"/>
  <c r="DU43" i="17" s="1"/>
  <c r="E43" i="7"/>
  <c r="DU44" i="17" s="1"/>
  <c r="E44" i="7"/>
  <c r="DU45" i="17" s="1"/>
  <c r="E45" i="7"/>
  <c r="DU46" i="17" s="1"/>
  <c r="E46" i="7"/>
  <c r="DU47" i="17" s="1"/>
  <c r="E47" i="7"/>
  <c r="DU48" i="17" s="1"/>
  <c r="E48" i="7"/>
  <c r="DU49" i="17" s="1"/>
  <c r="E49" i="7"/>
  <c r="DU50" i="17" s="1"/>
  <c r="E50" i="7"/>
  <c r="DU51" i="17" s="1"/>
  <c r="E51" i="7"/>
  <c r="DU52" i="17" s="1"/>
  <c r="E52" i="7"/>
  <c r="DU53" i="17" s="1"/>
  <c r="E53" i="7"/>
  <c r="DU54" i="17" s="1"/>
  <c r="E54" i="7"/>
  <c r="DU55" i="17" s="1"/>
  <c r="E55" i="7"/>
  <c r="DU56" i="17" s="1"/>
  <c r="E56" i="7"/>
  <c r="DU57" i="17" s="1"/>
  <c r="E57" i="7"/>
  <c r="DU58" i="17" s="1"/>
  <c r="E58" i="7"/>
  <c r="DU59" i="17" s="1"/>
  <c r="E59" i="7"/>
  <c r="DU60" i="17" s="1"/>
  <c r="E60" i="7"/>
  <c r="DU61" i="17" s="1"/>
  <c r="E61" i="7"/>
  <c r="DU62" i="17" s="1"/>
  <c r="E62" i="7"/>
  <c r="DU63" i="17" s="1"/>
  <c r="E63" i="7"/>
  <c r="DU64" i="17" s="1"/>
  <c r="E64" i="7"/>
  <c r="DU65" i="17" s="1"/>
  <c r="E65" i="7"/>
  <c r="DU66" i="17" s="1"/>
  <c r="E66" i="7"/>
  <c r="DU67" i="17" s="1"/>
  <c r="E67" i="7"/>
  <c r="DU68" i="17" s="1"/>
  <c r="E68" i="7"/>
  <c r="DU69" i="17" s="1"/>
  <c r="E69" i="7"/>
  <c r="DU70" i="17" s="1"/>
  <c r="E70" i="7"/>
  <c r="DU71" i="17" s="1"/>
  <c r="E71" i="7"/>
  <c r="DU72" i="17" s="1"/>
  <c r="E72" i="7"/>
  <c r="DU73" i="17" s="1"/>
  <c r="E73" i="7"/>
  <c r="DU74" i="17" s="1"/>
  <c r="E74" i="7"/>
  <c r="DU75" i="17" s="1"/>
  <c r="E75" i="7"/>
  <c r="DU76" i="17" s="1"/>
  <c r="E76" i="7"/>
  <c r="DU77" i="17" s="1"/>
  <c r="E77" i="7"/>
  <c r="DU78" i="17" s="1"/>
  <c r="E78" i="7"/>
  <c r="DU79" i="17" s="1"/>
  <c r="E79" i="7"/>
  <c r="DU80" i="17" s="1"/>
  <c r="E80" i="7"/>
  <c r="DU81" i="17" s="1"/>
  <c r="E81" i="7"/>
  <c r="DU82" i="17" s="1"/>
  <c r="E82" i="7"/>
  <c r="DU83" i="17" s="1"/>
  <c r="E83" i="7"/>
  <c r="DU84" i="17" s="1"/>
  <c r="E84" i="7"/>
  <c r="DU85" i="17" s="1"/>
  <c r="E85" i="7"/>
  <c r="DU86" i="17" s="1"/>
  <c r="E86" i="7"/>
  <c r="DU87" i="17" s="1"/>
  <c r="E87" i="7"/>
  <c r="DU88" i="17" s="1"/>
  <c r="E88" i="7"/>
  <c r="DU89" i="17" s="1"/>
  <c r="E89" i="7"/>
  <c r="DU90" i="17" s="1"/>
  <c r="E90" i="7"/>
  <c r="DU91" i="17" s="1"/>
  <c r="E91" i="7"/>
  <c r="DU92" i="17" s="1"/>
  <c r="E92" i="7"/>
  <c r="DU93" i="17" s="1"/>
  <c r="E93" i="7"/>
  <c r="DU94" i="17" s="1"/>
  <c r="E94" i="7"/>
  <c r="DU95" i="17" s="1"/>
  <c r="E95" i="7"/>
  <c r="DU96" i="17" s="1"/>
  <c r="E96" i="7"/>
  <c r="DU97" i="17" s="1"/>
  <c r="E97" i="7"/>
  <c r="DU98" i="17" s="1"/>
  <c r="E98" i="7"/>
  <c r="DU99" i="17" s="1"/>
  <c r="E99" i="7"/>
  <c r="DU100" i="17" s="1"/>
  <c r="E100" i="7"/>
  <c r="DU101" i="17" s="1"/>
  <c r="E101" i="7"/>
  <c r="DU102" i="17" s="1"/>
  <c r="E102" i="7"/>
  <c r="DU103" i="17" s="1"/>
  <c r="E103" i="7"/>
  <c r="DU104" i="17" s="1"/>
  <c r="E104" i="7"/>
  <c r="DU105" i="17" s="1"/>
  <c r="E105" i="7"/>
  <c r="DU106" i="17" s="1"/>
  <c r="E106" i="7"/>
  <c r="DU107" i="17" s="1"/>
  <c r="E107" i="7"/>
  <c r="DU108" i="17" s="1"/>
  <c r="E108" i="7"/>
  <c r="DU109" i="17" s="1"/>
  <c r="E109" i="7"/>
  <c r="DU110" i="17" s="1"/>
  <c r="E110" i="7"/>
  <c r="DU111" i="17" s="1"/>
  <c r="E111" i="7"/>
  <c r="DU112" i="17" s="1"/>
  <c r="E112" i="7"/>
  <c r="DU113" i="17" s="1"/>
  <c r="E113" i="7"/>
  <c r="DU114" i="17" s="1"/>
  <c r="E114" i="7"/>
  <c r="DU115" i="17" s="1"/>
  <c r="E115" i="7"/>
  <c r="DU116" i="17" s="1"/>
  <c r="E116" i="7"/>
  <c r="DU117" i="17" s="1"/>
  <c r="E117" i="7"/>
  <c r="DU118" i="17" s="1"/>
  <c r="E118" i="7"/>
  <c r="DU119" i="17" s="1"/>
  <c r="E119" i="7"/>
  <c r="DU120" i="17" s="1"/>
  <c r="E120" i="7"/>
  <c r="DU121" i="17" s="1"/>
  <c r="E121" i="7"/>
  <c r="DU122" i="17" s="1"/>
  <c r="E122" i="7"/>
  <c r="DU123" i="17" s="1"/>
  <c r="E123" i="7"/>
  <c r="DU124" i="17" s="1"/>
  <c r="E124" i="7"/>
  <c r="DU125" i="17" s="1"/>
  <c r="E125" i="7"/>
  <c r="DU126" i="17" s="1"/>
  <c r="E126" i="7"/>
  <c r="DU127" i="17" s="1"/>
  <c r="E127" i="7"/>
  <c r="DU128" i="17" s="1"/>
  <c r="E128" i="7"/>
  <c r="DU129" i="17" s="1"/>
  <c r="E129" i="7"/>
  <c r="DU130" i="17" s="1"/>
  <c r="E130" i="7"/>
  <c r="DU131" i="17" s="1"/>
  <c r="E131" i="7"/>
  <c r="DU132" i="17" s="1"/>
  <c r="E132" i="7"/>
  <c r="DU133" i="17" s="1"/>
  <c r="E133" i="7"/>
  <c r="DU134" i="17" s="1"/>
  <c r="E134" i="7"/>
  <c r="DU135" i="17" s="1"/>
  <c r="E135" i="7"/>
  <c r="DU136" i="17" s="1"/>
  <c r="E136" i="7"/>
  <c r="DU137" i="17" s="1"/>
  <c r="E137" i="7"/>
  <c r="DU138" i="17" s="1"/>
  <c r="E138" i="7"/>
  <c r="DU139" i="17" s="1"/>
  <c r="E139" i="7"/>
  <c r="DU140" i="17" s="1"/>
  <c r="E140" i="7"/>
  <c r="DU141" i="17" s="1"/>
  <c r="E141" i="7"/>
  <c r="DU142" i="17" s="1"/>
  <c r="E142" i="7"/>
  <c r="DU143" i="17" s="1"/>
  <c r="E143" i="7"/>
  <c r="DU144" i="17" s="1"/>
  <c r="E144" i="7"/>
  <c r="DU145" i="17" s="1"/>
  <c r="E145" i="7"/>
  <c r="DU146" i="17" s="1"/>
  <c r="E146" i="7"/>
  <c r="DU147" i="17" s="1"/>
  <c r="E147" i="7"/>
  <c r="DU148" i="17" s="1"/>
  <c r="E148" i="7"/>
  <c r="DU149" i="17" s="1"/>
  <c r="E149" i="7"/>
  <c r="DU150" i="17" s="1"/>
  <c r="E150" i="7"/>
  <c r="DU151" i="17" s="1"/>
  <c r="E151" i="7"/>
  <c r="DU152" i="17" s="1"/>
  <c r="E152" i="7"/>
  <c r="DU153" i="17" s="1"/>
  <c r="E153" i="7"/>
  <c r="DU154" i="17" s="1"/>
  <c r="E154" i="7"/>
  <c r="DU155" i="17" s="1"/>
  <c r="E155" i="7"/>
  <c r="DU156" i="17" s="1"/>
  <c r="E156" i="7"/>
  <c r="DU157" i="17" s="1"/>
  <c r="E157" i="7"/>
  <c r="DU158" i="17" s="1"/>
  <c r="E158" i="7"/>
  <c r="DU159" i="17" s="1"/>
  <c r="E159" i="7"/>
  <c r="DU160" i="17" s="1"/>
  <c r="E160" i="7"/>
  <c r="DU161" i="17" s="1"/>
  <c r="E161" i="7"/>
  <c r="DU162" i="17" s="1"/>
  <c r="E162" i="7"/>
  <c r="DU163" i="17" s="1"/>
  <c r="E163" i="7"/>
  <c r="DU164" i="17" s="1"/>
  <c r="E164" i="7"/>
  <c r="DU165" i="17" s="1"/>
  <c r="E165" i="7"/>
  <c r="DU166" i="17" s="1"/>
  <c r="E166" i="7"/>
  <c r="DU167" i="17" s="1"/>
  <c r="E167" i="7"/>
  <c r="DU168" i="17" s="1"/>
  <c r="E168" i="7"/>
  <c r="DU169" i="17" s="1"/>
  <c r="E169" i="7"/>
  <c r="DU170" i="17" s="1"/>
  <c r="E170" i="7"/>
  <c r="DU171" i="17" s="1"/>
  <c r="E171" i="7"/>
  <c r="DU172" i="17" s="1"/>
  <c r="E172" i="7"/>
  <c r="DU173" i="17" s="1"/>
  <c r="E173" i="7"/>
  <c r="DU174" i="17" s="1"/>
  <c r="E174" i="7"/>
  <c r="DU175" i="17" s="1"/>
  <c r="E175" i="7"/>
  <c r="DU176" i="17" s="1"/>
  <c r="E176" i="7"/>
  <c r="DU177" i="17" s="1"/>
  <c r="E177" i="7"/>
  <c r="DU178" i="17" s="1"/>
  <c r="E178" i="7"/>
  <c r="DU179" i="17" s="1"/>
  <c r="E179" i="7"/>
  <c r="DU180" i="17" s="1"/>
  <c r="E180" i="7"/>
  <c r="DU181" i="17" s="1"/>
  <c r="E181" i="7"/>
  <c r="DU182" i="17" s="1"/>
  <c r="E182" i="7"/>
  <c r="DU183" i="17" s="1"/>
  <c r="E183" i="7"/>
  <c r="DU184" i="17" s="1"/>
  <c r="E184" i="7"/>
  <c r="DU185" i="17" s="1"/>
  <c r="E185" i="7"/>
  <c r="DU186" i="17" s="1"/>
  <c r="E186" i="7"/>
  <c r="DU187" i="17" s="1"/>
  <c r="E187" i="7"/>
  <c r="DU188" i="17" s="1"/>
  <c r="E188" i="7"/>
  <c r="DU189" i="17" s="1"/>
  <c r="E189" i="7"/>
  <c r="DU190" i="17" s="1"/>
  <c r="E190" i="7"/>
  <c r="DU191" i="17" s="1"/>
  <c r="E191" i="7"/>
  <c r="DU192" i="17" s="1"/>
  <c r="E192" i="7"/>
  <c r="DU193" i="17" s="1"/>
  <c r="E193" i="7"/>
  <c r="DU194" i="17" s="1"/>
  <c r="E194" i="7"/>
  <c r="DU195" i="17" s="1"/>
  <c r="E195" i="7"/>
  <c r="DU196" i="17" s="1"/>
  <c r="E196" i="7"/>
  <c r="DU197" i="17" s="1"/>
  <c r="E197" i="7"/>
  <c r="DU198" i="17" s="1"/>
  <c r="E198" i="7"/>
  <c r="DU199" i="17" s="1"/>
  <c r="E199" i="7"/>
  <c r="DU200" i="17" s="1"/>
  <c r="E200" i="7"/>
  <c r="DU201" i="17" s="1"/>
  <c r="E201" i="7"/>
  <c r="DU202" i="17" s="1"/>
  <c r="E202" i="7"/>
  <c r="DU203" i="17" s="1"/>
  <c r="E203" i="7"/>
  <c r="DU204" i="17" s="1"/>
  <c r="E204" i="7"/>
  <c r="DU205" i="17" s="1"/>
  <c r="E205" i="7"/>
  <c r="DU206" i="17" s="1"/>
  <c r="E206" i="7"/>
  <c r="DU207" i="17" s="1"/>
  <c r="E207" i="7"/>
  <c r="DU208" i="17" s="1"/>
  <c r="E208" i="7"/>
  <c r="DU209" i="17" s="1"/>
  <c r="E209" i="7"/>
  <c r="DU210" i="17" s="1"/>
  <c r="E210" i="7"/>
  <c r="DU211" i="17" s="1"/>
  <c r="E211" i="7"/>
  <c r="DU212" i="17" s="1"/>
  <c r="E212" i="7"/>
  <c r="DU213" i="17" s="1"/>
  <c r="E213" i="7"/>
  <c r="DU214" i="17" s="1"/>
  <c r="E214" i="7"/>
  <c r="DU215" i="17" s="1"/>
  <c r="E215" i="7"/>
  <c r="DU216" i="17" s="1"/>
  <c r="E216" i="7"/>
  <c r="DU217" i="17" s="1"/>
  <c r="E217" i="7"/>
  <c r="DU218" i="17" s="1"/>
  <c r="E218" i="7"/>
  <c r="DU219" i="17" s="1"/>
  <c r="E219" i="7"/>
  <c r="DU220" i="17" s="1"/>
  <c r="E220" i="7"/>
  <c r="DU221" i="17" s="1"/>
  <c r="E221" i="7"/>
  <c r="DU222" i="17" s="1"/>
  <c r="E222" i="7"/>
  <c r="DU223" i="17" s="1"/>
  <c r="E223" i="7"/>
  <c r="DU224" i="17" s="1"/>
  <c r="E224" i="7"/>
  <c r="DU225" i="17" s="1"/>
  <c r="E225" i="7"/>
  <c r="DU226" i="17" s="1"/>
  <c r="E226" i="7"/>
  <c r="DU227" i="17" s="1"/>
  <c r="E227" i="7"/>
  <c r="DU228" i="17" s="1"/>
  <c r="E228" i="7"/>
  <c r="DU229" i="17" s="1"/>
  <c r="E229" i="7"/>
  <c r="DU230" i="17" s="1"/>
  <c r="E230" i="7"/>
  <c r="DU231" i="17" s="1"/>
  <c r="E231" i="7"/>
  <c r="DU232" i="17" s="1"/>
  <c r="E232" i="7"/>
  <c r="DU233" i="17" s="1"/>
  <c r="E233" i="7"/>
  <c r="DU234" i="17" s="1"/>
  <c r="E234" i="7"/>
  <c r="DU235" i="17" s="1"/>
  <c r="E235" i="7"/>
  <c r="DU236" i="17" s="1"/>
  <c r="E236" i="7"/>
  <c r="DU237" i="17" s="1"/>
  <c r="E237" i="7"/>
  <c r="DU238" i="17" s="1"/>
  <c r="E238" i="7"/>
  <c r="DU239" i="17" s="1"/>
  <c r="E239" i="7"/>
  <c r="DU240" i="17" s="1"/>
  <c r="E240" i="7"/>
  <c r="DU241" i="17" s="1"/>
  <c r="E241" i="7"/>
  <c r="DU242" i="17" s="1"/>
  <c r="E242" i="7"/>
  <c r="DU243" i="17" s="1"/>
  <c r="E243" i="7"/>
  <c r="DU244" i="17" s="1"/>
  <c r="E244" i="7"/>
  <c r="DU245" i="17" s="1"/>
  <c r="E245" i="7"/>
  <c r="DU246" i="17" s="1"/>
  <c r="E246" i="7"/>
  <c r="DU247" i="17" s="1"/>
  <c r="E247" i="7"/>
  <c r="DU248" i="17" s="1"/>
  <c r="E248" i="7"/>
  <c r="DU249" i="17" s="1"/>
  <c r="E249" i="7"/>
  <c r="DU250" i="17" s="1"/>
  <c r="E250" i="7"/>
  <c r="DU251" i="17" s="1"/>
  <c r="E251" i="7"/>
  <c r="DU252" i="17" s="1"/>
  <c r="E252" i="7"/>
  <c r="DU253" i="17" s="1"/>
  <c r="E253" i="7"/>
  <c r="DU254" i="17" s="1"/>
  <c r="E254" i="7"/>
  <c r="DU255" i="17" s="1"/>
  <c r="E255" i="7"/>
  <c r="DU256" i="17" s="1"/>
  <c r="E256" i="7"/>
  <c r="DU257" i="17" s="1"/>
  <c r="E257" i="7"/>
  <c r="DU258" i="17" s="1"/>
  <c r="E258" i="7"/>
  <c r="DU259" i="17" s="1"/>
  <c r="E259" i="7"/>
  <c r="DU260" i="17" s="1"/>
  <c r="E260" i="7"/>
  <c r="DU261" i="17" s="1"/>
  <c r="E261" i="7"/>
  <c r="DU262" i="17" s="1"/>
  <c r="E262" i="7"/>
  <c r="DU263" i="17" s="1"/>
  <c r="E263" i="7"/>
  <c r="DU264" i="17" s="1"/>
  <c r="E264" i="7"/>
  <c r="DU265" i="17" s="1"/>
  <c r="E265" i="7"/>
  <c r="DU266" i="17" s="1"/>
  <c r="E266" i="7"/>
  <c r="DU267" i="17" s="1"/>
  <c r="E267" i="7"/>
  <c r="DU268" i="17" s="1"/>
  <c r="E268" i="7"/>
  <c r="DU269" i="17" s="1"/>
  <c r="E269" i="7"/>
  <c r="DU270" i="17" s="1"/>
  <c r="E270" i="7"/>
  <c r="DU271" i="17" s="1"/>
  <c r="E271" i="7"/>
  <c r="DU272" i="17" s="1"/>
  <c r="E272" i="7"/>
  <c r="DU273" i="17" s="1"/>
  <c r="E273" i="7"/>
  <c r="DU274" i="17" s="1"/>
  <c r="E274" i="7"/>
  <c r="DU275" i="17" s="1"/>
  <c r="E275" i="7"/>
  <c r="DU276" i="17" s="1"/>
  <c r="E276" i="7"/>
  <c r="DU277" i="17" s="1"/>
  <c r="E277" i="7"/>
  <c r="DU278" i="17" s="1"/>
  <c r="E278" i="7"/>
  <c r="DU279" i="17" s="1"/>
  <c r="E279" i="7"/>
  <c r="DU280" i="17" s="1"/>
  <c r="E280" i="7"/>
  <c r="DU281" i="17" s="1"/>
  <c r="E281" i="7"/>
  <c r="DU282" i="17" s="1"/>
  <c r="E282" i="7"/>
  <c r="DU283" i="17" s="1"/>
  <c r="E283" i="7"/>
  <c r="DU284" i="17" s="1"/>
  <c r="E284" i="7"/>
  <c r="DU285" i="17" s="1"/>
  <c r="E285" i="7"/>
  <c r="DU286" i="17" s="1"/>
  <c r="E286" i="7"/>
  <c r="DU287" i="17" s="1"/>
  <c r="E287" i="7"/>
  <c r="DU288" i="17" s="1"/>
  <c r="E288" i="7"/>
  <c r="DU289" i="17" s="1"/>
  <c r="E289" i="7"/>
  <c r="DU290" i="17" s="1"/>
  <c r="E290" i="7"/>
  <c r="DU291" i="17" s="1"/>
  <c r="E291" i="7"/>
  <c r="DU292" i="17" s="1"/>
  <c r="E292" i="7"/>
  <c r="DU293" i="17" s="1"/>
  <c r="E293" i="7"/>
  <c r="DU294" i="17" s="1"/>
  <c r="E294" i="7"/>
  <c r="DU295" i="17" s="1"/>
  <c r="E295" i="7"/>
  <c r="DU296" i="17" s="1"/>
  <c r="E296" i="7"/>
  <c r="DU297" i="17" s="1"/>
  <c r="E297" i="7"/>
  <c r="DU298" i="17" s="1"/>
  <c r="E298" i="7"/>
  <c r="DU299" i="17" s="1"/>
  <c r="E299" i="7"/>
  <c r="DU300" i="17" s="1"/>
  <c r="E300" i="7"/>
  <c r="DU301" i="17" s="1"/>
  <c r="E301" i="7"/>
  <c r="DU302" i="17" s="1"/>
  <c r="E302" i="7"/>
  <c r="DU303" i="17" s="1"/>
  <c r="E303" i="7"/>
  <c r="DU304" i="17" s="1"/>
  <c r="E4" i="7"/>
  <c r="DU5" i="17" s="1"/>
  <c r="F4" i="7"/>
  <c r="DV5" i="17" s="1"/>
  <c r="F5" i="7"/>
  <c r="DV6" i="17" s="1"/>
  <c r="F6" i="7"/>
  <c r="DV7" i="17" s="1"/>
  <c r="F7" i="7"/>
  <c r="DV8" i="17" s="1"/>
  <c r="F8" i="7"/>
  <c r="DV9" i="17" s="1"/>
  <c r="F9" i="7"/>
  <c r="DV10" i="17" s="1"/>
  <c r="F10" i="7"/>
  <c r="DV11" i="17" s="1"/>
  <c r="F11" i="7"/>
  <c r="DV12" i="17" s="1"/>
  <c r="F12" i="7"/>
  <c r="DV13" i="17" s="1"/>
  <c r="F13" i="7"/>
  <c r="DV14" i="17" s="1"/>
  <c r="F14" i="7"/>
  <c r="DV15" i="17" s="1"/>
  <c r="F15" i="7"/>
  <c r="DV16" i="17" s="1"/>
  <c r="F16" i="7"/>
  <c r="DV17" i="17" s="1"/>
  <c r="F17" i="7"/>
  <c r="DV18" i="17" s="1"/>
  <c r="F18" i="7"/>
  <c r="DV19" i="17" s="1"/>
  <c r="F19" i="7"/>
  <c r="DV20" i="17" s="1"/>
  <c r="F20" i="7"/>
  <c r="DV21" i="17" s="1"/>
  <c r="F21" i="7"/>
  <c r="DV22" i="17" s="1"/>
  <c r="F22" i="7"/>
  <c r="DV23" i="17" s="1"/>
  <c r="F23" i="7"/>
  <c r="DV24" i="17" s="1"/>
  <c r="F24" i="7"/>
  <c r="DV25" i="17" s="1"/>
  <c r="F25" i="7"/>
  <c r="DV26" i="17" s="1"/>
  <c r="F26" i="7"/>
  <c r="DV27" i="17" s="1"/>
  <c r="F27" i="7"/>
  <c r="DV28" i="17" s="1"/>
  <c r="F28" i="7"/>
  <c r="DV29" i="17" s="1"/>
  <c r="F29" i="7"/>
  <c r="DV30" i="17" s="1"/>
  <c r="F30" i="7"/>
  <c r="DV31" i="17" s="1"/>
  <c r="F31" i="7"/>
  <c r="DV32" i="17" s="1"/>
  <c r="F32" i="7"/>
  <c r="DV33" i="17" s="1"/>
  <c r="F33" i="7"/>
  <c r="DV34" i="17" s="1"/>
  <c r="F34" i="7"/>
  <c r="DV35" i="17" s="1"/>
  <c r="F35" i="7"/>
  <c r="DV36" i="17" s="1"/>
  <c r="F36" i="7"/>
  <c r="DV37" i="17" s="1"/>
  <c r="F37" i="7"/>
  <c r="DV38" i="17" s="1"/>
  <c r="F38" i="7"/>
  <c r="DV39" i="17" s="1"/>
  <c r="F39" i="7"/>
  <c r="DV40" i="17" s="1"/>
  <c r="F40" i="7"/>
  <c r="DV41" i="17" s="1"/>
  <c r="F41" i="7"/>
  <c r="DV42" i="17" s="1"/>
  <c r="F42" i="7"/>
  <c r="DV43" i="17" s="1"/>
  <c r="F43" i="7"/>
  <c r="DV44" i="17" s="1"/>
  <c r="F44" i="7"/>
  <c r="DV45" i="17" s="1"/>
  <c r="F45" i="7"/>
  <c r="DV46" i="17" s="1"/>
  <c r="F46" i="7"/>
  <c r="DV47" i="17" s="1"/>
  <c r="F47" i="7"/>
  <c r="DV48" i="17" s="1"/>
  <c r="F48" i="7"/>
  <c r="DV49" i="17" s="1"/>
  <c r="F49" i="7"/>
  <c r="DV50" i="17" s="1"/>
  <c r="F50" i="7"/>
  <c r="DV51" i="17" s="1"/>
  <c r="F51" i="7"/>
  <c r="DV52" i="17" s="1"/>
  <c r="F52" i="7"/>
  <c r="DV53" i="17" s="1"/>
  <c r="F53" i="7"/>
  <c r="DV54" i="17" s="1"/>
  <c r="F54" i="7"/>
  <c r="DV55" i="17" s="1"/>
  <c r="F55" i="7"/>
  <c r="DV56" i="17" s="1"/>
  <c r="F56" i="7"/>
  <c r="DV57" i="17" s="1"/>
  <c r="F57" i="7"/>
  <c r="DV58" i="17" s="1"/>
  <c r="F58" i="7"/>
  <c r="DV59" i="17" s="1"/>
  <c r="F59" i="7"/>
  <c r="DV60" i="17" s="1"/>
  <c r="F60" i="7"/>
  <c r="DV61" i="17" s="1"/>
  <c r="F61" i="7"/>
  <c r="DV62" i="17" s="1"/>
  <c r="F62" i="7"/>
  <c r="DV63" i="17" s="1"/>
  <c r="F63" i="7"/>
  <c r="DV64" i="17" s="1"/>
  <c r="F64" i="7"/>
  <c r="DV65" i="17" s="1"/>
  <c r="F65" i="7"/>
  <c r="DV66" i="17" s="1"/>
  <c r="F66" i="7"/>
  <c r="DV67" i="17" s="1"/>
  <c r="F67" i="7"/>
  <c r="DV68" i="17" s="1"/>
  <c r="F68" i="7"/>
  <c r="DV69" i="17" s="1"/>
  <c r="F69" i="7"/>
  <c r="DV70" i="17" s="1"/>
  <c r="F70" i="7"/>
  <c r="DV71" i="17" s="1"/>
  <c r="F71" i="7"/>
  <c r="DV72" i="17" s="1"/>
  <c r="F72" i="7"/>
  <c r="DV73" i="17" s="1"/>
  <c r="F73" i="7"/>
  <c r="DV74" i="17" s="1"/>
  <c r="F74" i="7"/>
  <c r="DV75" i="17" s="1"/>
  <c r="F75" i="7"/>
  <c r="DV76" i="17" s="1"/>
  <c r="F76" i="7"/>
  <c r="DV77" i="17" s="1"/>
  <c r="F77" i="7"/>
  <c r="DV78" i="17" s="1"/>
  <c r="F78" i="7"/>
  <c r="DV79" i="17" s="1"/>
  <c r="F79" i="7"/>
  <c r="DV80" i="17" s="1"/>
  <c r="F80" i="7"/>
  <c r="DV81" i="17" s="1"/>
  <c r="F81" i="7"/>
  <c r="DV82" i="17" s="1"/>
  <c r="F82" i="7"/>
  <c r="DV83" i="17" s="1"/>
  <c r="F83" i="7"/>
  <c r="DV84" i="17" s="1"/>
  <c r="F84" i="7"/>
  <c r="DV85" i="17" s="1"/>
  <c r="F85" i="7"/>
  <c r="DV86" i="17" s="1"/>
  <c r="F86" i="7"/>
  <c r="DV87" i="17" s="1"/>
  <c r="F87" i="7"/>
  <c r="DV88" i="17" s="1"/>
  <c r="F88" i="7"/>
  <c r="DV89" i="17" s="1"/>
  <c r="F89" i="7"/>
  <c r="DV90" i="17" s="1"/>
  <c r="F90" i="7"/>
  <c r="DV91" i="17" s="1"/>
  <c r="F91" i="7"/>
  <c r="DV92" i="17" s="1"/>
  <c r="F92" i="7"/>
  <c r="DV93" i="17" s="1"/>
  <c r="F93" i="7"/>
  <c r="DV94" i="17" s="1"/>
  <c r="F94" i="7"/>
  <c r="DV95" i="17" s="1"/>
  <c r="F95" i="7"/>
  <c r="DV96" i="17" s="1"/>
  <c r="F96" i="7"/>
  <c r="DV97" i="17" s="1"/>
  <c r="F97" i="7"/>
  <c r="DV98" i="17" s="1"/>
  <c r="F98" i="7"/>
  <c r="DV99" i="17" s="1"/>
  <c r="F99" i="7"/>
  <c r="DV100" i="17" s="1"/>
  <c r="F100" i="7"/>
  <c r="DV101" i="17" s="1"/>
  <c r="F101" i="7"/>
  <c r="DV102" i="17" s="1"/>
  <c r="F102" i="7"/>
  <c r="DV103" i="17" s="1"/>
  <c r="F103" i="7"/>
  <c r="DV104" i="17" s="1"/>
  <c r="F104" i="7"/>
  <c r="DV105" i="17" s="1"/>
  <c r="F105" i="7"/>
  <c r="DV106" i="17" s="1"/>
  <c r="F106" i="7"/>
  <c r="DV107" i="17" s="1"/>
  <c r="F107" i="7"/>
  <c r="DV108" i="17" s="1"/>
  <c r="F108" i="7"/>
  <c r="DV109" i="17" s="1"/>
  <c r="F109" i="7"/>
  <c r="DV110" i="17" s="1"/>
  <c r="F110" i="7"/>
  <c r="DV111" i="17" s="1"/>
  <c r="F111" i="7"/>
  <c r="DV112" i="17" s="1"/>
  <c r="F112" i="7"/>
  <c r="DV113" i="17" s="1"/>
  <c r="F113" i="7"/>
  <c r="DV114" i="17" s="1"/>
  <c r="F114" i="7"/>
  <c r="DV115" i="17" s="1"/>
  <c r="F115" i="7"/>
  <c r="DV116" i="17" s="1"/>
  <c r="F116" i="7"/>
  <c r="DV117" i="17" s="1"/>
  <c r="F117" i="7"/>
  <c r="DV118" i="17" s="1"/>
  <c r="F118" i="7"/>
  <c r="DV119" i="17" s="1"/>
  <c r="F119" i="7"/>
  <c r="DV120" i="17" s="1"/>
  <c r="F120" i="7"/>
  <c r="DV121" i="17" s="1"/>
  <c r="F121" i="7"/>
  <c r="DV122" i="17" s="1"/>
  <c r="F122" i="7"/>
  <c r="DV123" i="17" s="1"/>
  <c r="F123" i="7"/>
  <c r="DV124" i="17" s="1"/>
  <c r="F124" i="7"/>
  <c r="DV125" i="17" s="1"/>
  <c r="F125" i="7"/>
  <c r="DV126" i="17" s="1"/>
  <c r="F126" i="7"/>
  <c r="DV127" i="17" s="1"/>
  <c r="F127" i="7"/>
  <c r="DV128" i="17" s="1"/>
  <c r="F128" i="7"/>
  <c r="DV129" i="17" s="1"/>
  <c r="F129" i="7"/>
  <c r="DV130" i="17" s="1"/>
  <c r="F130" i="7"/>
  <c r="DV131" i="17" s="1"/>
  <c r="F131" i="7"/>
  <c r="DV132" i="17" s="1"/>
  <c r="F132" i="7"/>
  <c r="DV133" i="17" s="1"/>
  <c r="F133" i="7"/>
  <c r="DV134" i="17" s="1"/>
  <c r="F134" i="7"/>
  <c r="DV135" i="17" s="1"/>
  <c r="F135" i="7"/>
  <c r="DV136" i="17" s="1"/>
  <c r="F136" i="7"/>
  <c r="DV137" i="17" s="1"/>
  <c r="F137" i="7"/>
  <c r="DV138" i="17" s="1"/>
  <c r="F138" i="7"/>
  <c r="DV139" i="17" s="1"/>
  <c r="F139" i="7"/>
  <c r="DV140" i="17" s="1"/>
  <c r="F140" i="7"/>
  <c r="DV141" i="17" s="1"/>
  <c r="F141" i="7"/>
  <c r="DV142" i="17" s="1"/>
  <c r="F142" i="7"/>
  <c r="DV143" i="17" s="1"/>
  <c r="F143" i="7"/>
  <c r="DV144" i="17" s="1"/>
  <c r="F144" i="7"/>
  <c r="DV145" i="17" s="1"/>
  <c r="F145" i="7"/>
  <c r="DV146" i="17" s="1"/>
  <c r="F146" i="7"/>
  <c r="DV147" i="17" s="1"/>
  <c r="F147" i="7"/>
  <c r="DV148" i="17" s="1"/>
  <c r="F148" i="7"/>
  <c r="DV149" i="17" s="1"/>
  <c r="F149" i="7"/>
  <c r="DV150" i="17" s="1"/>
  <c r="F150" i="7"/>
  <c r="DV151" i="17" s="1"/>
  <c r="F151" i="7"/>
  <c r="DV152" i="17" s="1"/>
  <c r="F152" i="7"/>
  <c r="DV153" i="17" s="1"/>
  <c r="F153" i="7"/>
  <c r="DV154" i="17" s="1"/>
  <c r="F154" i="7"/>
  <c r="DV155" i="17" s="1"/>
  <c r="F155" i="7"/>
  <c r="DV156" i="17" s="1"/>
  <c r="F156" i="7"/>
  <c r="DV157" i="17" s="1"/>
  <c r="F157" i="7"/>
  <c r="DV158" i="17" s="1"/>
  <c r="F158" i="7"/>
  <c r="DV159" i="17" s="1"/>
  <c r="F159" i="7"/>
  <c r="DV160" i="17" s="1"/>
  <c r="F160" i="7"/>
  <c r="DV161" i="17" s="1"/>
  <c r="F161" i="7"/>
  <c r="DV162" i="17" s="1"/>
  <c r="F162" i="7"/>
  <c r="DV163" i="17" s="1"/>
  <c r="F163" i="7"/>
  <c r="DV164" i="17" s="1"/>
  <c r="F164" i="7"/>
  <c r="DV165" i="17" s="1"/>
  <c r="F165" i="7"/>
  <c r="DV166" i="17" s="1"/>
  <c r="F166" i="7"/>
  <c r="DV167" i="17" s="1"/>
  <c r="F167" i="7"/>
  <c r="DV168" i="17" s="1"/>
  <c r="F168" i="7"/>
  <c r="DV169" i="17" s="1"/>
  <c r="F169" i="7"/>
  <c r="DV170" i="17" s="1"/>
  <c r="F170" i="7"/>
  <c r="DV171" i="17" s="1"/>
  <c r="F171" i="7"/>
  <c r="DV172" i="17" s="1"/>
  <c r="F172" i="7"/>
  <c r="DV173" i="17" s="1"/>
  <c r="F173" i="7"/>
  <c r="DV174" i="17" s="1"/>
  <c r="F174" i="7"/>
  <c r="DV175" i="17" s="1"/>
  <c r="F175" i="7"/>
  <c r="DV176" i="17" s="1"/>
  <c r="F176" i="7"/>
  <c r="DV177" i="17" s="1"/>
  <c r="F177" i="7"/>
  <c r="DV178" i="17" s="1"/>
  <c r="F178" i="7"/>
  <c r="DV179" i="17" s="1"/>
  <c r="F179" i="7"/>
  <c r="DV180" i="17" s="1"/>
  <c r="F180" i="7"/>
  <c r="DV181" i="17" s="1"/>
  <c r="F181" i="7"/>
  <c r="DV182" i="17" s="1"/>
  <c r="F182" i="7"/>
  <c r="DV183" i="17" s="1"/>
  <c r="F183" i="7"/>
  <c r="DV184" i="17" s="1"/>
  <c r="F184" i="7"/>
  <c r="DV185" i="17" s="1"/>
  <c r="F185" i="7"/>
  <c r="DV186" i="17" s="1"/>
  <c r="F186" i="7"/>
  <c r="DV187" i="17" s="1"/>
  <c r="F187" i="7"/>
  <c r="DV188" i="17" s="1"/>
  <c r="F188" i="7"/>
  <c r="DV189" i="17" s="1"/>
  <c r="F189" i="7"/>
  <c r="DV190" i="17" s="1"/>
  <c r="F190" i="7"/>
  <c r="DV191" i="17" s="1"/>
  <c r="F191" i="7"/>
  <c r="DV192" i="17" s="1"/>
  <c r="F192" i="7"/>
  <c r="DV193" i="17" s="1"/>
  <c r="F193" i="7"/>
  <c r="DV194" i="17" s="1"/>
  <c r="F194" i="7"/>
  <c r="DV195" i="17" s="1"/>
  <c r="F195" i="7"/>
  <c r="DV196" i="17" s="1"/>
  <c r="F196" i="7"/>
  <c r="DV197" i="17" s="1"/>
  <c r="F197" i="7"/>
  <c r="DV198" i="17" s="1"/>
  <c r="F198" i="7"/>
  <c r="DV199" i="17" s="1"/>
  <c r="F199" i="7"/>
  <c r="DV200" i="17" s="1"/>
  <c r="F200" i="7"/>
  <c r="DV201" i="17" s="1"/>
  <c r="F201" i="7"/>
  <c r="DV202" i="17" s="1"/>
  <c r="F202" i="7"/>
  <c r="DV203" i="17" s="1"/>
  <c r="F203" i="7"/>
  <c r="DV204" i="17" s="1"/>
  <c r="F204" i="7"/>
  <c r="DV205" i="17" s="1"/>
  <c r="F205" i="7"/>
  <c r="DV206" i="17" s="1"/>
  <c r="F206" i="7"/>
  <c r="DV207" i="17" s="1"/>
  <c r="F207" i="7"/>
  <c r="DV208" i="17" s="1"/>
  <c r="F208" i="7"/>
  <c r="DV209" i="17" s="1"/>
  <c r="F209" i="7"/>
  <c r="DV210" i="17" s="1"/>
  <c r="F210" i="7"/>
  <c r="DV211" i="17" s="1"/>
  <c r="F211" i="7"/>
  <c r="DV212" i="17" s="1"/>
  <c r="F212" i="7"/>
  <c r="DV213" i="17" s="1"/>
  <c r="F213" i="7"/>
  <c r="DV214" i="17" s="1"/>
  <c r="F214" i="7"/>
  <c r="DV215" i="17" s="1"/>
  <c r="F215" i="7"/>
  <c r="DV216" i="17" s="1"/>
  <c r="F216" i="7"/>
  <c r="DV217" i="17" s="1"/>
  <c r="F217" i="7"/>
  <c r="DV218" i="17" s="1"/>
  <c r="F218" i="7"/>
  <c r="DV219" i="17" s="1"/>
  <c r="F219" i="7"/>
  <c r="DV220" i="17" s="1"/>
  <c r="F220" i="7"/>
  <c r="DV221" i="17" s="1"/>
  <c r="F221" i="7"/>
  <c r="DV222" i="17" s="1"/>
  <c r="F222" i="7"/>
  <c r="DV223" i="17" s="1"/>
  <c r="F223" i="7"/>
  <c r="DV224" i="17" s="1"/>
  <c r="F224" i="7"/>
  <c r="DV225" i="17" s="1"/>
  <c r="F225" i="7"/>
  <c r="DV226" i="17" s="1"/>
  <c r="F226" i="7"/>
  <c r="DV227" i="17" s="1"/>
  <c r="F227" i="7"/>
  <c r="DV228" i="17" s="1"/>
  <c r="F228" i="7"/>
  <c r="DV229" i="17" s="1"/>
  <c r="F229" i="7"/>
  <c r="DV230" i="17" s="1"/>
  <c r="F230" i="7"/>
  <c r="DV231" i="17" s="1"/>
  <c r="F231" i="7"/>
  <c r="DV232" i="17" s="1"/>
  <c r="F232" i="7"/>
  <c r="DV233" i="17" s="1"/>
  <c r="F233" i="7"/>
  <c r="DV234" i="17" s="1"/>
  <c r="F234" i="7"/>
  <c r="DV235" i="17" s="1"/>
  <c r="F235" i="7"/>
  <c r="DV236" i="17" s="1"/>
  <c r="F236" i="7"/>
  <c r="DV237" i="17" s="1"/>
  <c r="F237" i="7"/>
  <c r="DV238" i="17" s="1"/>
  <c r="F238" i="7"/>
  <c r="DV239" i="17" s="1"/>
  <c r="F239" i="7"/>
  <c r="DV240" i="17" s="1"/>
  <c r="F240" i="7"/>
  <c r="DV241" i="17" s="1"/>
  <c r="F241" i="7"/>
  <c r="DV242" i="17" s="1"/>
  <c r="F242" i="7"/>
  <c r="DV243" i="17" s="1"/>
  <c r="F243" i="7"/>
  <c r="DV244" i="17" s="1"/>
  <c r="F244" i="7"/>
  <c r="DV245" i="17" s="1"/>
  <c r="F245" i="7"/>
  <c r="DV246" i="17" s="1"/>
  <c r="F246" i="7"/>
  <c r="DV247" i="17" s="1"/>
  <c r="F247" i="7"/>
  <c r="DV248" i="17" s="1"/>
  <c r="F248" i="7"/>
  <c r="DV249" i="17" s="1"/>
  <c r="F249" i="7"/>
  <c r="DV250" i="17" s="1"/>
  <c r="F250" i="7"/>
  <c r="DV251" i="17" s="1"/>
  <c r="F251" i="7"/>
  <c r="DV252" i="17" s="1"/>
  <c r="F252" i="7"/>
  <c r="DV253" i="17" s="1"/>
  <c r="F253" i="7"/>
  <c r="DV254" i="17" s="1"/>
  <c r="F254" i="7"/>
  <c r="DV255" i="17" s="1"/>
  <c r="F255" i="7"/>
  <c r="DV256" i="17" s="1"/>
  <c r="F256" i="7"/>
  <c r="DV257" i="17" s="1"/>
  <c r="F257" i="7"/>
  <c r="DV258" i="17" s="1"/>
  <c r="F258" i="7"/>
  <c r="DV259" i="17" s="1"/>
  <c r="F259" i="7"/>
  <c r="DV260" i="17" s="1"/>
  <c r="F260" i="7"/>
  <c r="DV261" i="17" s="1"/>
  <c r="F261" i="7"/>
  <c r="DV262" i="17" s="1"/>
  <c r="F262" i="7"/>
  <c r="DV263" i="17" s="1"/>
  <c r="F263" i="7"/>
  <c r="DV264" i="17" s="1"/>
  <c r="F264" i="7"/>
  <c r="DV265" i="17" s="1"/>
  <c r="F265" i="7"/>
  <c r="DV266" i="17" s="1"/>
  <c r="F266" i="7"/>
  <c r="DV267" i="17" s="1"/>
  <c r="F267" i="7"/>
  <c r="DV268" i="17" s="1"/>
  <c r="F268" i="7"/>
  <c r="DV269" i="17" s="1"/>
  <c r="F269" i="7"/>
  <c r="DV270" i="17" s="1"/>
  <c r="F270" i="7"/>
  <c r="DV271" i="17" s="1"/>
  <c r="F271" i="7"/>
  <c r="DV272" i="17" s="1"/>
  <c r="F272" i="7"/>
  <c r="DV273" i="17" s="1"/>
  <c r="F273" i="7"/>
  <c r="DV274" i="17" s="1"/>
  <c r="F274" i="7"/>
  <c r="DV275" i="17" s="1"/>
  <c r="F275" i="7"/>
  <c r="DV276" i="17" s="1"/>
  <c r="F276" i="7"/>
  <c r="DV277" i="17" s="1"/>
  <c r="F277" i="7"/>
  <c r="DV278" i="17" s="1"/>
  <c r="F278" i="7"/>
  <c r="DV279" i="17" s="1"/>
  <c r="F279" i="7"/>
  <c r="DV280" i="17" s="1"/>
  <c r="F280" i="7"/>
  <c r="DV281" i="17" s="1"/>
  <c r="F281" i="7"/>
  <c r="DV282" i="17" s="1"/>
  <c r="F282" i="7"/>
  <c r="DV283" i="17" s="1"/>
  <c r="F283" i="7"/>
  <c r="DV284" i="17" s="1"/>
  <c r="F284" i="7"/>
  <c r="DV285" i="17" s="1"/>
  <c r="F285" i="7"/>
  <c r="DV286" i="17" s="1"/>
  <c r="F286" i="7"/>
  <c r="DV287" i="17" s="1"/>
  <c r="F287" i="7"/>
  <c r="DV288" i="17" s="1"/>
  <c r="F288" i="7"/>
  <c r="DV289" i="17" s="1"/>
  <c r="F289" i="7"/>
  <c r="DV290" i="17" s="1"/>
  <c r="F290" i="7"/>
  <c r="DV291" i="17" s="1"/>
  <c r="F291" i="7"/>
  <c r="DV292" i="17" s="1"/>
  <c r="F292" i="7"/>
  <c r="DV293" i="17" s="1"/>
  <c r="F293" i="7"/>
  <c r="DV294" i="17" s="1"/>
  <c r="F294" i="7"/>
  <c r="DV295" i="17" s="1"/>
  <c r="F295" i="7"/>
  <c r="DV296" i="17" s="1"/>
  <c r="F296" i="7"/>
  <c r="DV297" i="17" s="1"/>
  <c r="F297" i="7"/>
  <c r="DV298" i="17" s="1"/>
  <c r="F298" i="7"/>
  <c r="DV299" i="17" s="1"/>
  <c r="F299" i="7"/>
  <c r="DV300" i="17" s="1"/>
  <c r="F300" i="7"/>
  <c r="DV301" i="17" s="1"/>
  <c r="F301" i="7"/>
  <c r="DV302" i="17" s="1"/>
  <c r="F302" i="7"/>
  <c r="DV303" i="17" s="1"/>
  <c r="F303" i="7"/>
  <c r="DV304" i="17" s="1"/>
  <c r="D10" i="7"/>
  <c r="DT11" i="17" s="1"/>
  <c r="D11" i="7"/>
  <c r="DT12" i="17" s="1"/>
  <c r="D12" i="7"/>
  <c r="DT13" i="17" s="1"/>
  <c r="D13" i="7"/>
  <c r="DT14" i="17" s="1"/>
  <c r="D14" i="7"/>
  <c r="DT15" i="17" s="1"/>
  <c r="D15" i="7"/>
  <c r="DT16" i="17" s="1"/>
  <c r="D16" i="7"/>
  <c r="DT17" i="17" s="1"/>
  <c r="D17" i="7"/>
  <c r="DT18" i="17" s="1"/>
  <c r="D18" i="7"/>
  <c r="DT19" i="17" s="1"/>
  <c r="D19" i="7"/>
  <c r="DT20" i="17" s="1"/>
  <c r="D20" i="7"/>
  <c r="DT21" i="17" s="1"/>
  <c r="D21" i="7"/>
  <c r="DT22" i="17" s="1"/>
  <c r="D22" i="7"/>
  <c r="DT23" i="17" s="1"/>
  <c r="D23" i="7"/>
  <c r="DT24" i="17" s="1"/>
  <c r="D24" i="7"/>
  <c r="DT25" i="17" s="1"/>
  <c r="D25" i="7"/>
  <c r="DT26" i="17" s="1"/>
  <c r="D26" i="7"/>
  <c r="DT27" i="17" s="1"/>
  <c r="D27" i="7"/>
  <c r="DT28" i="17" s="1"/>
  <c r="D28" i="7"/>
  <c r="DT29" i="17" s="1"/>
  <c r="D29" i="7"/>
  <c r="DT30" i="17" s="1"/>
  <c r="D30" i="7"/>
  <c r="DT31" i="17" s="1"/>
  <c r="D31" i="7"/>
  <c r="DT32" i="17" s="1"/>
  <c r="D32" i="7"/>
  <c r="DT33" i="17" s="1"/>
  <c r="D33" i="7"/>
  <c r="DT34" i="17" s="1"/>
  <c r="D34" i="7"/>
  <c r="DT35" i="17" s="1"/>
  <c r="D35" i="7"/>
  <c r="DT36" i="17" s="1"/>
  <c r="D36" i="7"/>
  <c r="DT37" i="17" s="1"/>
  <c r="D37" i="7"/>
  <c r="DT38" i="17" s="1"/>
  <c r="D38" i="7"/>
  <c r="DT39" i="17" s="1"/>
  <c r="D39" i="7"/>
  <c r="DT40" i="17" s="1"/>
  <c r="D40" i="7"/>
  <c r="DT41" i="17" s="1"/>
  <c r="D41" i="7"/>
  <c r="DT42" i="17" s="1"/>
  <c r="D42" i="7"/>
  <c r="DT43" i="17" s="1"/>
  <c r="D43" i="7"/>
  <c r="DT44" i="17" s="1"/>
  <c r="D44" i="7"/>
  <c r="DT45" i="17" s="1"/>
  <c r="D45" i="7"/>
  <c r="DT46" i="17" s="1"/>
  <c r="D46" i="7"/>
  <c r="DT47" i="17" s="1"/>
  <c r="D47" i="7"/>
  <c r="DT48" i="17" s="1"/>
  <c r="D48" i="7"/>
  <c r="DT49" i="17" s="1"/>
  <c r="D49" i="7"/>
  <c r="DT50" i="17" s="1"/>
  <c r="D50" i="7"/>
  <c r="DT51" i="17" s="1"/>
  <c r="D51" i="7"/>
  <c r="DT52" i="17" s="1"/>
  <c r="D52" i="7"/>
  <c r="DT53" i="17" s="1"/>
  <c r="D53" i="7"/>
  <c r="DT54" i="17" s="1"/>
  <c r="D54" i="7"/>
  <c r="DT55" i="17" s="1"/>
  <c r="D55" i="7"/>
  <c r="DT56" i="17" s="1"/>
  <c r="D56" i="7"/>
  <c r="DT57" i="17" s="1"/>
  <c r="D57" i="7"/>
  <c r="DT58" i="17" s="1"/>
  <c r="D58" i="7"/>
  <c r="DT59" i="17" s="1"/>
  <c r="D59" i="7"/>
  <c r="DT60" i="17" s="1"/>
  <c r="D60" i="7"/>
  <c r="DT61" i="17" s="1"/>
  <c r="D61" i="7"/>
  <c r="DT62" i="17" s="1"/>
  <c r="D62" i="7"/>
  <c r="DT63" i="17" s="1"/>
  <c r="D63" i="7"/>
  <c r="DT64" i="17" s="1"/>
  <c r="D64" i="7"/>
  <c r="DT65" i="17" s="1"/>
  <c r="D65" i="7"/>
  <c r="DT66" i="17" s="1"/>
  <c r="D66" i="7"/>
  <c r="DT67" i="17" s="1"/>
  <c r="D67" i="7"/>
  <c r="DT68" i="17" s="1"/>
  <c r="D68" i="7"/>
  <c r="DT69" i="17" s="1"/>
  <c r="D69" i="7"/>
  <c r="DT70" i="17" s="1"/>
  <c r="D70" i="7"/>
  <c r="DT71" i="17" s="1"/>
  <c r="D71" i="7"/>
  <c r="DT72" i="17" s="1"/>
  <c r="D72" i="7"/>
  <c r="DT73" i="17" s="1"/>
  <c r="D73" i="7"/>
  <c r="DT74" i="17" s="1"/>
  <c r="D74" i="7"/>
  <c r="DT75" i="17" s="1"/>
  <c r="D75" i="7"/>
  <c r="DT76" i="17" s="1"/>
  <c r="D76" i="7"/>
  <c r="DT77" i="17" s="1"/>
  <c r="D77" i="7"/>
  <c r="DT78" i="17" s="1"/>
  <c r="D78" i="7"/>
  <c r="DT79" i="17" s="1"/>
  <c r="D79" i="7"/>
  <c r="DT80" i="17" s="1"/>
  <c r="D80" i="7"/>
  <c r="DT81" i="17" s="1"/>
  <c r="D81" i="7"/>
  <c r="DT82" i="17" s="1"/>
  <c r="D82" i="7"/>
  <c r="DT83" i="17" s="1"/>
  <c r="D83" i="7"/>
  <c r="DT84" i="17" s="1"/>
  <c r="D84" i="7"/>
  <c r="DT85" i="17" s="1"/>
  <c r="D85" i="7"/>
  <c r="DT86" i="17" s="1"/>
  <c r="D86" i="7"/>
  <c r="DT87" i="17" s="1"/>
  <c r="D87" i="7"/>
  <c r="DT88" i="17" s="1"/>
  <c r="D88" i="7"/>
  <c r="DT89" i="17" s="1"/>
  <c r="D89" i="7"/>
  <c r="DT90" i="17" s="1"/>
  <c r="D90" i="7"/>
  <c r="DT91" i="17" s="1"/>
  <c r="D91" i="7"/>
  <c r="DT92" i="17" s="1"/>
  <c r="D92" i="7"/>
  <c r="DT93" i="17" s="1"/>
  <c r="D93" i="7"/>
  <c r="DT94" i="17" s="1"/>
  <c r="D94" i="7"/>
  <c r="DT95" i="17" s="1"/>
  <c r="D95" i="7"/>
  <c r="DT96" i="17" s="1"/>
  <c r="D96" i="7"/>
  <c r="DT97" i="17" s="1"/>
  <c r="D97" i="7"/>
  <c r="DT98" i="17" s="1"/>
  <c r="D98" i="7"/>
  <c r="DT99" i="17" s="1"/>
  <c r="D99" i="7"/>
  <c r="DT100" i="17" s="1"/>
  <c r="D100" i="7"/>
  <c r="DT101" i="17" s="1"/>
  <c r="D101" i="7"/>
  <c r="DT102" i="17" s="1"/>
  <c r="D102" i="7"/>
  <c r="DT103" i="17" s="1"/>
  <c r="D103" i="7"/>
  <c r="DT104" i="17" s="1"/>
  <c r="D104" i="7"/>
  <c r="DT105" i="17" s="1"/>
  <c r="D105" i="7"/>
  <c r="DT106" i="17" s="1"/>
  <c r="D106" i="7"/>
  <c r="DT107" i="17" s="1"/>
  <c r="D107" i="7"/>
  <c r="DT108" i="17" s="1"/>
  <c r="D108" i="7"/>
  <c r="DT109" i="17" s="1"/>
  <c r="D109" i="7"/>
  <c r="DT110" i="17" s="1"/>
  <c r="D110" i="7"/>
  <c r="DT111" i="17" s="1"/>
  <c r="D111" i="7"/>
  <c r="DT112" i="17" s="1"/>
  <c r="D112" i="7"/>
  <c r="DT113" i="17" s="1"/>
  <c r="D113" i="7"/>
  <c r="DT114" i="17" s="1"/>
  <c r="D114" i="7"/>
  <c r="DT115" i="17" s="1"/>
  <c r="D115" i="7"/>
  <c r="DT116" i="17" s="1"/>
  <c r="D116" i="7"/>
  <c r="DT117" i="17" s="1"/>
  <c r="D117" i="7"/>
  <c r="DT118" i="17" s="1"/>
  <c r="D118" i="7"/>
  <c r="DT119" i="17" s="1"/>
  <c r="D119" i="7"/>
  <c r="DT120" i="17" s="1"/>
  <c r="D120" i="7"/>
  <c r="DT121" i="17" s="1"/>
  <c r="D121" i="7"/>
  <c r="DT122" i="17" s="1"/>
  <c r="D122" i="7"/>
  <c r="DT123" i="17" s="1"/>
  <c r="D123" i="7"/>
  <c r="DT124" i="17" s="1"/>
  <c r="D124" i="7"/>
  <c r="DT125" i="17" s="1"/>
  <c r="D125" i="7"/>
  <c r="DT126" i="17" s="1"/>
  <c r="D126" i="7"/>
  <c r="DT127" i="17" s="1"/>
  <c r="D127" i="7"/>
  <c r="DT128" i="17" s="1"/>
  <c r="D128" i="7"/>
  <c r="DT129" i="17" s="1"/>
  <c r="D129" i="7"/>
  <c r="DT130" i="17" s="1"/>
  <c r="D130" i="7"/>
  <c r="DT131" i="17" s="1"/>
  <c r="D131" i="7"/>
  <c r="DT132" i="17" s="1"/>
  <c r="D132" i="7"/>
  <c r="DT133" i="17" s="1"/>
  <c r="D133" i="7"/>
  <c r="DT134" i="17" s="1"/>
  <c r="D134" i="7"/>
  <c r="DT135" i="17" s="1"/>
  <c r="D135" i="7"/>
  <c r="DT136" i="17" s="1"/>
  <c r="D136" i="7"/>
  <c r="DT137" i="17" s="1"/>
  <c r="D137" i="7"/>
  <c r="DT138" i="17" s="1"/>
  <c r="D138" i="7"/>
  <c r="DT139" i="17" s="1"/>
  <c r="D139" i="7"/>
  <c r="DT140" i="17" s="1"/>
  <c r="D140" i="7"/>
  <c r="DT141" i="17" s="1"/>
  <c r="D141" i="7"/>
  <c r="DT142" i="17" s="1"/>
  <c r="D142" i="7"/>
  <c r="DT143" i="17" s="1"/>
  <c r="D143" i="7"/>
  <c r="DT144" i="17" s="1"/>
  <c r="D144" i="7"/>
  <c r="DT145" i="17" s="1"/>
  <c r="D145" i="7"/>
  <c r="DT146" i="17" s="1"/>
  <c r="D146" i="7"/>
  <c r="DT147" i="17" s="1"/>
  <c r="D147" i="7"/>
  <c r="DT148" i="17" s="1"/>
  <c r="D148" i="7"/>
  <c r="DT149" i="17" s="1"/>
  <c r="D149" i="7"/>
  <c r="DT150" i="17" s="1"/>
  <c r="D150" i="7"/>
  <c r="DT151" i="17" s="1"/>
  <c r="D151" i="7"/>
  <c r="DT152" i="17" s="1"/>
  <c r="D152" i="7"/>
  <c r="DT153" i="17" s="1"/>
  <c r="D153" i="7"/>
  <c r="DT154" i="17" s="1"/>
  <c r="D154" i="7"/>
  <c r="DT155" i="17" s="1"/>
  <c r="D155" i="7"/>
  <c r="DT156" i="17" s="1"/>
  <c r="D156" i="7"/>
  <c r="DT157" i="17" s="1"/>
  <c r="D157" i="7"/>
  <c r="DT158" i="17" s="1"/>
  <c r="D158" i="7"/>
  <c r="DT159" i="17" s="1"/>
  <c r="D159" i="7"/>
  <c r="DT160" i="17" s="1"/>
  <c r="D160" i="7"/>
  <c r="DT161" i="17" s="1"/>
  <c r="D161" i="7"/>
  <c r="DT162" i="17" s="1"/>
  <c r="D162" i="7"/>
  <c r="DT163" i="17" s="1"/>
  <c r="D163" i="7"/>
  <c r="DT164" i="17" s="1"/>
  <c r="D164" i="7"/>
  <c r="DT165" i="17" s="1"/>
  <c r="D165" i="7"/>
  <c r="DT166" i="17" s="1"/>
  <c r="D166" i="7"/>
  <c r="DT167" i="17" s="1"/>
  <c r="D167" i="7"/>
  <c r="DT168" i="17" s="1"/>
  <c r="D168" i="7"/>
  <c r="DT169" i="17" s="1"/>
  <c r="D169" i="7"/>
  <c r="DT170" i="17" s="1"/>
  <c r="D170" i="7"/>
  <c r="DT171" i="17" s="1"/>
  <c r="D171" i="7"/>
  <c r="DT172" i="17" s="1"/>
  <c r="D172" i="7"/>
  <c r="DT173" i="17" s="1"/>
  <c r="D173" i="7"/>
  <c r="DT174" i="17" s="1"/>
  <c r="D174" i="7"/>
  <c r="DT175" i="17" s="1"/>
  <c r="D175" i="7"/>
  <c r="DT176" i="17" s="1"/>
  <c r="D176" i="7"/>
  <c r="DT177" i="17" s="1"/>
  <c r="D177" i="7"/>
  <c r="DT178" i="17" s="1"/>
  <c r="D178" i="7"/>
  <c r="DT179" i="17" s="1"/>
  <c r="D179" i="7"/>
  <c r="DT180" i="17" s="1"/>
  <c r="D180" i="7"/>
  <c r="DT181" i="17" s="1"/>
  <c r="D181" i="7"/>
  <c r="DT182" i="17" s="1"/>
  <c r="D182" i="7"/>
  <c r="DT183" i="17" s="1"/>
  <c r="D183" i="7"/>
  <c r="DT184" i="17" s="1"/>
  <c r="D184" i="7"/>
  <c r="DT185" i="17" s="1"/>
  <c r="D185" i="7"/>
  <c r="DT186" i="17" s="1"/>
  <c r="D186" i="7"/>
  <c r="DT187" i="17" s="1"/>
  <c r="D187" i="7"/>
  <c r="DT188" i="17" s="1"/>
  <c r="D188" i="7"/>
  <c r="DT189" i="17" s="1"/>
  <c r="D189" i="7"/>
  <c r="DT190" i="17" s="1"/>
  <c r="D190" i="7"/>
  <c r="DT191" i="17" s="1"/>
  <c r="D191" i="7"/>
  <c r="DT192" i="17" s="1"/>
  <c r="D192" i="7"/>
  <c r="DT193" i="17" s="1"/>
  <c r="D193" i="7"/>
  <c r="DT194" i="17" s="1"/>
  <c r="D194" i="7"/>
  <c r="DT195" i="17" s="1"/>
  <c r="D195" i="7"/>
  <c r="DT196" i="17" s="1"/>
  <c r="D196" i="7"/>
  <c r="DT197" i="17" s="1"/>
  <c r="D197" i="7"/>
  <c r="DT198" i="17" s="1"/>
  <c r="D198" i="7"/>
  <c r="DT199" i="17" s="1"/>
  <c r="D199" i="7"/>
  <c r="DT200" i="17" s="1"/>
  <c r="D200" i="7"/>
  <c r="DT201" i="17" s="1"/>
  <c r="D201" i="7"/>
  <c r="DT202" i="17" s="1"/>
  <c r="D202" i="7"/>
  <c r="DT203" i="17" s="1"/>
  <c r="D203" i="7"/>
  <c r="DT204" i="17" s="1"/>
  <c r="D204" i="7"/>
  <c r="DT205" i="17" s="1"/>
  <c r="D205" i="7"/>
  <c r="DT206" i="17" s="1"/>
  <c r="D206" i="7"/>
  <c r="DT207" i="17" s="1"/>
  <c r="D207" i="7"/>
  <c r="DT208" i="17" s="1"/>
  <c r="D208" i="7"/>
  <c r="DT209" i="17" s="1"/>
  <c r="D209" i="7"/>
  <c r="DT210" i="17" s="1"/>
  <c r="D210" i="7"/>
  <c r="DT211" i="17" s="1"/>
  <c r="D211" i="7"/>
  <c r="DT212" i="17" s="1"/>
  <c r="D212" i="7"/>
  <c r="DT213" i="17" s="1"/>
  <c r="D213" i="7"/>
  <c r="DT214" i="17" s="1"/>
  <c r="D214" i="7"/>
  <c r="DT215" i="17" s="1"/>
  <c r="D215" i="7"/>
  <c r="DT216" i="17" s="1"/>
  <c r="D216" i="7"/>
  <c r="DT217" i="17" s="1"/>
  <c r="D217" i="7"/>
  <c r="DT218" i="17" s="1"/>
  <c r="D218" i="7"/>
  <c r="DT219" i="17" s="1"/>
  <c r="D219" i="7"/>
  <c r="DT220" i="17" s="1"/>
  <c r="D220" i="7"/>
  <c r="DT221" i="17" s="1"/>
  <c r="D221" i="7"/>
  <c r="DT222" i="17" s="1"/>
  <c r="D222" i="7"/>
  <c r="DT223" i="17" s="1"/>
  <c r="D223" i="7"/>
  <c r="DT224" i="17" s="1"/>
  <c r="D224" i="7"/>
  <c r="DT225" i="17" s="1"/>
  <c r="D225" i="7"/>
  <c r="DT226" i="17" s="1"/>
  <c r="D226" i="7"/>
  <c r="DT227" i="17" s="1"/>
  <c r="D227" i="7"/>
  <c r="DT228" i="17" s="1"/>
  <c r="D228" i="7"/>
  <c r="DT229" i="17" s="1"/>
  <c r="D229" i="7"/>
  <c r="DT230" i="17" s="1"/>
  <c r="D230" i="7"/>
  <c r="DT231" i="17" s="1"/>
  <c r="D231" i="7"/>
  <c r="DT232" i="17" s="1"/>
  <c r="D232" i="7"/>
  <c r="DT233" i="17" s="1"/>
  <c r="D233" i="7"/>
  <c r="DT234" i="17" s="1"/>
  <c r="D234" i="7"/>
  <c r="DT235" i="17" s="1"/>
  <c r="D235" i="7"/>
  <c r="DT236" i="17" s="1"/>
  <c r="D236" i="7"/>
  <c r="DT237" i="17" s="1"/>
  <c r="D237" i="7"/>
  <c r="DT238" i="17" s="1"/>
  <c r="D238" i="7"/>
  <c r="DT239" i="17" s="1"/>
  <c r="D239" i="7"/>
  <c r="DT240" i="17" s="1"/>
  <c r="D240" i="7"/>
  <c r="DT241" i="17" s="1"/>
  <c r="D241" i="7"/>
  <c r="DT242" i="17" s="1"/>
  <c r="D242" i="7"/>
  <c r="DT243" i="17" s="1"/>
  <c r="D243" i="7"/>
  <c r="DT244" i="17" s="1"/>
  <c r="D244" i="7"/>
  <c r="DT245" i="17" s="1"/>
  <c r="D245" i="7"/>
  <c r="DT246" i="17" s="1"/>
  <c r="D246" i="7"/>
  <c r="DT247" i="17" s="1"/>
  <c r="D247" i="7"/>
  <c r="DT248" i="17" s="1"/>
  <c r="D248" i="7"/>
  <c r="DT249" i="17" s="1"/>
  <c r="D249" i="7"/>
  <c r="DT250" i="17" s="1"/>
  <c r="D250" i="7"/>
  <c r="DT251" i="17" s="1"/>
  <c r="D251" i="7"/>
  <c r="DT252" i="17" s="1"/>
  <c r="D252" i="7"/>
  <c r="DT253" i="17" s="1"/>
  <c r="D253" i="7"/>
  <c r="DT254" i="17" s="1"/>
  <c r="D254" i="7"/>
  <c r="DT255" i="17" s="1"/>
  <c r="D255" i="7"/>
  <c r="DT256" i="17" s="1"/>
  <c r="D256" i="7"/>
  <c r="DT257" i="17" s="1"/>
  <c r="D257" i="7"/>
  <c r="DT258" i="17" s="1"/>
  <c r="D258" i="7"/>
  <c r="DT259" i="17" s="1"/>
  <c r="D259" i="7"/>
  <c r="DT260" i="17" s="1"/>
  <c r="D260" i="7"/>
  <c r="DT261" i="17" s="1"/>
  <c r="D261" i="7"/>
  <c r="DT262" i="17" s="1"/>
  <c r="D262" i="7"/>
  <c r="DT263" i="17" s="1"/>
  <c r="D263" i="7"/>
  <c r="DT264" i="17" s="1"/>
  <c r="D264" i="7"/>
  <c r="DT265" i="17" s="1"/>
  <c r="D265" i="7"/>
  <c r="DT266" i="17" s="1"/>
  <c r="D266" i="7"/>
  <c r="DT267" i="17" s="1"/>
  <c r="D267" i="7"/>
  <c r="DT268" i="17" s="1"/>
  <c r="D268" i="7"/>
  <c r="DT269" i="17" s="1"/>
  <c r="D269" i="7"/>
  <c r="DT270" i="17" s="1"/>
  <c r="D270" i="7"/>
  <c r="DT271" i="17" s="1"/>
  <c r="D271" i="7"/>
  <c r="DT272" i="17" s="1"/>
  <c r="D272" i="7"/>
  <c r="DT273" i="17" s="1"/>
  <c r="D273" i="7"/>
  <c r="DT274" i="17" s="1"/>
  <c r="D274" i="7"/>
  <c r="DT275" i="17" s="1"/>
  <c r="D275" i="7"/>
  <c r="DT276" i="17" s="1"/>
  <c r="D276" i="7"/>
  <c r="DT277" i="17" s="1"/>
  <c r="D277" i="7"/>
  <c r="DT278" i="17" s="1"/>
  <c r="D278" i="7"/>
  <c r="DT279" i="17" s="1"/>
  <c r="D279" i="7"/>
  <c r="DT280" i="17" s="1"/>
  <c r="D280" i="7"/>
  <c r="DT281" i="17" s="1"/>
  <c r="D281" i="7"/>
  <c r="DT282" i="17" s="1"/>
  <c r="D282" i="7"/>
  <c r="DT283" i="17" s="1"/>
  <c r="D283" i="7"/>
  <c r="DT284" i="17" s="1"/>
  <c r="D284" i="7"/>
  <c r="DT285" i="17" s="1"/>
  <c r="D285" i="7"/>
  <c r="DT286" i="17" s="1"/>
  <c r="D286" i="7"/>
  <c r="DT287" i="17" s="1"/>
  <c r="D287" i="7"/>
  <c r="DT288" i="17" s="1"/>
  <c r="D288" i="7"/>
  <c r="DT289" i="17" s="1"/>
  <c r="D289" i="7"/>
  <c r="DT290" i="17" s="1"/>
  <c r="D290" i="7"/>
  <c r="DT291" i="17" s="1"/>
  <c r="D291" i="7"/>
  <c r="DT292" i="17" s="1"/>
  <c r="D292" i="7"/>
  <c r="DT293" i="17" s="1"/>
  <c r="D293" i="7"/>
  <c r="DT294" i="17" s="1"/>
  <c r="D294" i="7"/>
  <c r="DT295" i="17" s="1"/>
  <c r="D295" i="7"/>
  <c r="DT296" i="17" s="1"/>
  <c r="D296" i="7"/>
  <c r="DT297" i="17" s="1"/>
  <c r="D297" i="7"/>
  <c r="DT298" i="17" s="1"/>
  <c r="D298" i="7"/>
  <c r="DT299" i="17" s="1"/>
  <c r="D299" i="7"/>
  <c r="DT300" i="17" s="1"/>
  <c r="D300" i="7"/>
  <c r="DT301" i="17" s="1"/>
  <c r="D301" i="7"/>
  <c r="DT302" i="17" s="1"/>
  <c r="D302" i="7"/>
  <c r="DT303" i="17" s="1"/>
  <c r="D303" i="7"/>
  <c r="DT304" i="17" s="1"/>
  <c r="C5" i="7"/>
  <c r="DS6" i="17" s="1"/>
  <c r="C6" i="7"/>
  <c r="DS7" i="17" s="1"/>
  <c r="C7" i="7"/>
  <c r="DS8" i="17" s="1"/>
  <c r="C8" i="7"/>
  <c r="DS9" i="17" s="1"/>
  <c r="C9" i="7"/>
  <c r="DS10" i="17" s="1"/>
  <c r="C10" i="7"/>
  <c r="DS11" i="17" s="1"/>
  <c r="C11" i="7"/>
  <c r="DS12" i="17" s="1"/>
  <c r="C12" i="7"/>
  <c r="DS13" i="17" s="1"/>
  <c r="C13" i="7"/>
  <c r="DS14" i="17" s="1"/>
  <c r="C14" i="7"/>
  <c r="DS15" i="17" s="1"/>
  <c r="C15" i="7"/>
  <c r="DS16" i="17" s="1"/>
  <c r="C16" i="7"/>
  <c r="DS17" i="17" s="1"/>
  <c r="C17" i="7"/>
  <c r="DS18" i="17" s="1"/>
  <c r="C18" i="7"/>
  <c r="DS19" i="17" s="1"/>
  <c r="C19" i="7"/>
  <c r="DS20" i="17" s="1"/>
  <c r="C20" i="7"/>
  <c r="DS21" i="17" s="1"/>
  <c r="C21" i="7"/>
  <c r="DS22" i="17" s="1"/>
  <c r="C22" i="7"/>
  <c r="DS23" i="17" s="1"/>
  <c r="C23" i="7"/>
  <c r="DS24" i="17" s="1"/>
  <c r="C24" i="7"/>
  <c r="DS25" i="17" s="1"/>
  <c r="C25" i="7"/>
  <c r="DS26" i="17" s="1"/>
  <c r="C26" i="7"/>
  <c r="DS27" i="17" s="1"/>
  <c r="C27" i="7"/>
  <c r="DS28" i="17" s="1"/>
  <c r="C28" i="7"/>
  <c r="DS29" i="17" s="1"/>
  <c r="C29" i="7"/>
  <c r="DS30" i="17" s="1"/>
  <c r="C30" i="7"/>
  <c r="DS31" i="17" s="1"/>
  <c r="C31" i="7"/>
  <c r="DS32" i="17" s="1"/>
  <c r="C32" i="7"/>
  <c r="DS33" i="17" s="1"/>
  <c r="C33" i="7"/>
  <c r="DS34" i="17" s="1"/>
  <c r="C34" i="7"/>
  <c r="DS35" i="17" s="1"/>
  <c r="C35" i="7"/>
  <c r="DS36" i="17" s="1"/>
  <c r="C36" i="7"/>
  <c r="DS37" i="17" s="1"/>
  <c r="C37" i="7"/>
  <c r="DS38" i="17" s="1"/>
  <c r="C38" i="7"/>
  <c r="DS39" i="17" s="1"/>
  <c r="C39" i="7"/>
  <c r="DS40" i="17" s="1"/>
  <c r="C40" i="7"/>
  <c r="DS41" i="17" s="1"/>
  <c r="C41" i="7"/>
  <c r="DS42" i="17" s="1"/>
  <c r="C42" i="7"/>
  <c r="DS43" i="17" s="1"/>
  <c r="C43" i="7"/>
  <c r="DS44" i="17" s="1"/>
  <c r="C44" i="7"/>
  <c r="DS45" i="17" s="1"/>
  <c r="C45" i="7"/>
  <c r="DS46" i="17" s="1"/>
  <c r="C46" i="7"/>
  <c r="DS47" i="17" s="1"/>
  <c r="C47" i="7"/>
  <c r="DS48" i="17" s="1"/>
  <c r="C48" i="7"/>
  <c r="DS49" i="17" s="1"/>
  <c r="C49" i="7"/>
  <c r="DS50" i="17" s="1"/>
  <c r="C50" i="7"/>
  <c r="DS51" i="17" s="1"/>
  <c r="C51" i="7"/>
  <c r="DS52" i="17" s="1"/>
  <c r="C52" i="7"/>
  <c r="DS53" i="17" s="1"/>
  <c r="C53" i="7"/>
  <c r="DS54" i="17" s="1"/>
  <c r="C54" i="7"/>
  <c r="DS55" i="17" s="1"/>
  <c r="C55" i="7"/>
  <c r="DS56" i="17" s="1"/>
  <c r="C56" i="7"/>
  <c r="DS57" i="17" s="1"/>
  <c r="C57" i="7"/>
  <c r="DS58" i="17" s="1"/>
  <c r="C58" i="7"/>
  <c r="DS59" i="17" s="1"/>
  <c r="C59" i="7"/>
  <c r="DS60" i="17" s="1"/>
  <c r="C60" i="7"/>
  <c r="DS61" i="17" s="1"/>
  <c r="C61" i="7"/>
  <c r="DS62" i="17" s="1"/>
  <c r="C62" i="7"/>
  <c r="DS63" i="17" s="1"/>
  <c r="C63" i="7"/>
  <c r="DS64" i="17" s="1"/>
  <c r="C64" i="7"/>
  <c r="DS65" i="17" s="1"/>
  <c r="C65" i="7"/>
  <c r="DS66" i="17" s="1"/>
  <c r="C66" i="7"/>
  <c r="DS67" i="17" s="1"/>
  <c r="C67" i="7"/>
  <c r="DS68" i="17" s="1"/>
  <c r="C68" i="7"/>
  <c r="DS69" i="17" s="1"/>
  <c r="C69" i="7"/>
  <c r="DS70" i="17" s="1"/>
  <c r="C70" i="7"/>
  <c r="DS71" i="17" s="1"/>
  <c r="C71" i="7"/>
  <c r="DS72" i="17" s="1"/>
  <c r="C72" i="7"/>
  <c r="DS73" i="17" s="1"/>
  <c r="C73" i="7"/>
  <c r="DS74" i="17" s="1"/>
  <c r="C74" i="7"/>
  <c r="DS75" i="17" s="1"/>
  <c r="C75" i="7"/>
  <c r="DS76" i="17" s="1"/>
  <c r="C76" i="7"/>
  <c r="DS77" i="17" s="1"/>
  <c r="C77" i="7"/>
  <c r="DS78" i="17" s="1"/>
  <c r="C78" i="7"/>
  <c r="DS79" i="17" s="1"/>
  <c r="C79" i="7"/>
  <c r="DS80" i="17" s="1"/>
  <c r="C80" i="7"/>
  <c r="DS81" i="17" s="1"/>
  <c r="C81" i="7"/>
  <c r="DS82" i="17" s="1"/>
  <c r="C82" i="7"/>
  <c r="DS83" i="17" s="1"/>
  <c r="C83" i="7"/>
  <c r="DS84" i="17" s="1"/>
  <c r="C84" i="7"/>
  <c r="DS85" i="17" s="1"/>
  <c r="C85" i="7"/>
  <c r="DS86" i="17" s="1"/>
  <c r="C86" i="7"/>
  <c r="DS87" i="17" s="1"/>
  <c r="C87" i="7"/>
  <c r="DS88" i="17" s="1"/>
  <c r="C88" i="7"/>
  <c r="DS89" i="17" s="1"/>
  <c r="C89" i="7"/>
  <c r="DS90" i="17" s="1"/>
  <c r="C90" i="7"/>
  <c r="DS91" i="17" s="1"/>
  <c r="C91" i="7"/>
  <c r="DS92" i="17" s="1"/>
  <c r="C92" i="7"/>
  <c r="DS93" i="17" s="1"/>
  <c r="C93" i="7"/>
  <c r="DS94" i="17" s="1"/>
  <c r="C94" i="7"/>
  <c r="DS95" i="17" s="1"/>
  <c r="C95" i="7"/>
  <c r="DS96" i="17" s="1"/>
  <c r="C96" i="7"/>
  <c r="DS97" i="17" s="1"/>
  <c r="C97" i="7"/>
  <c r="DS98" i="17" s="1"/>
  <c r="C98" i="7"/>
  <c r="DS99" i="17" s="1"/>
  <c r="C99" i="7"/>
  <c r="DS100" i="17" s="1"/>
  <c r="C100" i="7"/>
  <c r="DS101" i="17" s="1"/>
  <c r="C101" i="7"/>
  <c r="DS102" i="17" s="1"/>
  <c r="C102" i="7"/>
  <c r="DS103" i="17" s="1"/>
  <c r="C103" i="7"/>
  <c r="DS104" i="17" s="1"/>
  <c r="C104" i="7"/>
  <c r="DS105" i="17" s="1"/>
  <c r="C105" i="7"/>
  <c r="DS106" i="17" s="1"/>
  <c r="C106" i="7"/>
  <c r="DS107" i="17" s="1"/>
  <c r="C107" i="7"/>
  <c r="DS108" i="17" s="1"/>
  <c r="C108" i="7"/>
  <c r="DS109" i="17" s="1"/>
  <c r="C109" i="7"/>
  <c r="DS110" i="17" s="1"/>
  <c r="C110" i="7"/>
  <c r="DS111" i="17" s="1"/>
  <c r="C111" i="7"/>
  <c r="DS112" i="17" s="1"/>
  <c r="C112" i="7"/>
  <c r="DS113" i="17" s="1"/>
  <c r="C113" i="7"/>
  <c r="DS114" i="17" s="1"/>
  <c r="C114" i="7"/>
  <c r="DS115" i="17" s="1"/>
  <c r="C115" i="7"/>
  <c r="DS116" i="17" s="1"/>
  <c r="C116" i="7"/>
  <c r="DS117" i="17" s="1"/>
  <c r="C117" i="7"/>
  <c r="DS118" i="17" s="1"/>
  <c r="C118" i="7"/>
  <c r="DS119" i="17" s="1"/>
  <c r="C119" i="7"/>
  <c r="DS120" i="17" s="1"/>
  <c r="C120" i="7"/>
  <c r="DS121" i="17" s="1"/>
  <c r="C121" i="7"/>
  <c r="DS122" i="17" s="1"/>
  <c r="C122" i="7"/>
  <c r="DS123" i="17" s="1"/>
  <c r="C123" i="7"/>
  <c r="DS124" i="17" s="1"/>
  <c r="C124" i="7"/>
  <c r="DS125" i="17" s="1"/>
  <c r="C125" i="7"/>
  <c r="DS126" i="17" s="1"/>
  <c r="C126" i="7"/>
  <c r="DS127" i="17" s="1"/>
  <c r="C127" i="7"/>
  <c r="DS128" i="17" s="1"/>
  <c r="C128" i="7"/>
  <c r="DS129" i="17" s="1"/>
  <c r="C129" i="7"/>
  <c r="DS130" i="17" s="1"/>
  <c r="C130" i="7"/>
  <c r="DS131" i="17" s="1"/>
  <c r="C131" i="7"/>
  <c r="DS132" i="17" s="1"/>
  <c r="C132" i="7"/>
  <c r="DS133" i="17" s="1"/>
  <c r="C133" i="7"/>
  <c r="DS134" i="17" s="1"/>
  <c r="C134" i="7"/>
  <c r="DS135" i="17" s="1"/>
  <c r="C135" i="7"/>
  <c r="DS136" i="17" s="1"/>
  <c r="C136" i="7"/>
  <c r="DS137" i="17" s="1"/>
  <c r="C137" i="7"/>
  <c r="DS138" i="17" s="1"/>
  <c r="C138" i="7"/>
  <c r="DS139" i="17" s="1"/>
  <c r="C139" i="7"/>
  <c r="DS140" i="17" s="1"/>
  <c r="C140" i="7"/>
  <c r="DS141" i="17" s="1"/>
  <c r="C141" i="7"/>
  <c r="DS142" i="17" s="1"/>
  <c r="C142" i="7"/>
  <c r="DS143" i="17" s="1"/>
  <c r="C143" i="7"/>
  <c r="DS144" i="17" s="1"/>
  <c r="C144" i="7"/>
  <c r="DS145" i="17" s="1"/>
  <c r="C145" i="7"/>
  <c r="DS146" i="17" s="1"/>
  <c r="C146" i="7"/>
  <c r="DS147" i="17" s="1"/>
  <c r="C147" i="7"/>
  <c r="DS148" i="17" s="1"/>
  <c r="C148" i="7"/>
  <c r="DS149" i="17" s="1"/>
  <c r="C149" i="7"/>
  <c r="DS150" i="17" s="1"/>
  <c r="C150" i="7"/>
  <c r="DS151" i="17" s="1"/>
  <c r="C151" i="7"/>
  <c r="DS152" i="17" s="1"/>
  <c r="C152" i="7"/>
  <c r="DS153" i="17" s="1"/>
  <c r="C153" i="7"/>
  <c r="DS154" i="17" s="1"/>
  <c r="C154" i="7"/>
  <c r="DS155" i="17" s="1"/>
  <c r="C155" i="7"/>
  <c r="DS156" i="17" s="1"/>
  <c r="C156" i="7"/>
  <c r="DS157" i="17" s="1"/>
  <c r="C157" i="7"/>
  <c r="DS158" i="17" s="1"/>
  <c r="C158" i="7"/>
  <c r="DS159" i="17" s="1"/>
  <c r="C159" i="7"/>
  <c r="DS160" i="17" s="1"/>
  <c r="C160" i="7"/>
  <c r="DS161" i="17" s="1"/>
  <c r="C161" i="7"/>
  <c r="DS162" i="17" s="1"/>
  <c r="C162" i="7"/>
  <c r="DS163" i="17" s="1"/>
  <c r="C163" i="7"/>
  <c r="DS164" i="17" s="1"/>
  <c r="C164" i="7"/>
  <c r="DS165" i="17" s="1"/>
  <c r="C165" i="7"/>
  <c r="DS166" i="17" s="1"/>
  <c r="C166" i="7"/>
  <c r="DS167" i="17" s="1"/>
  <c r="C167" i="7"/>
  <c r="DS168" i="17" s="1"/>
  <c r="C168" i="7"/>
  <c r="DS169" i="17" s="1"/>
  <c r="C169" i="7"/>
  <c r="DS170" i="17" s="1"/>
  <c r="C170" i="7"/>
  <c r="DS171" i="17" s="1"/>
  <c r="C171" i="7"/>
  <c r="DS172" i="17" s="1"/>
  <c r="C172" i="7"/>
  <c r="DS173" i="17" s="1"/>
  <c r="C173" i="7"/>
  <c r="DS174" i="17" s="1"/>
  <c r="C174" i="7"/>
  <c r="DS175" i="17" s="1"/>
  <c r="C175" i="7"/>
  <c r="DS176" i="17" s="1"/>
  <c r="C176" i="7"/>
  <c r="DS177" i="17" s="1"/>
  <c r="C177" i="7"/>
  <c r="DS178" i="17" s="1"/>
  <c r="C178" i="7"/>
  <c r="DS179" i="17" s="1"/>
  <c r="C179" i="7"/>
  <c r="DS180" i="17" s="1"/>
  <c r="C180" i="7"/>
  <c r="DS181" i="17" s="1"/>
  <c r="C181" i="7"/>
  <c r="DS182" i="17" s="1"/>
  <c r="C182" i="7"/>
  <c r="DS183" i="17" s="1"/>
  <c r="C183" i="7"/>
  <c r="DS184" i="17" s="1"/>
  <c r="C184" i="7"/>
  <c r="DS185" i="17" s="1"/>
  <c r="C185" i="7"/>
  <c r="DS186" i="17" s="1"/>
  <c r="C186" i="7"/>
  <c r="DS187" i="17" s="1"/>
  <c r="C187" i="7"/>
  <c r="DS188" i="17" s="1"/>
  <c r="C188" i="7"/>
  <c r="DS189" i="17" s="1"/>
  <c r="C189" i="7"/>
  <c r="DS190" i="17" s="1"/>
  <c r="C190" i="7"/>
  <c r="DS191" i="17" s="1"/>
  <c r="C191" i="7"/>
  <c r="DS192" i="17" s="1"/>
  <c r="C192" i="7"/>
  <c r="DS193" i="17" s="1"/>
  <c r="C193" i="7"/>
  <c r="DS194" i="17" s="1"/>
  <c r="C194" i="7"/>
  <c r="DS195" i="17" s="1"/>
  <c r="C195" i="7"/>
  <c r="DS196" i="17" s="1"/>
  <c r="C196" i="7"/>
  <c r="DS197" i="17" s="1"/>
  <c r="C197" i="7"/>
  <c r="DS198" i="17" s="1"/>
  <c r="C198" i="7"/>
  <c r="DS199" i="17" s="1"/>
  <c r="C199" i="7"/>
  <c r="DS200" i="17" s="1"/>
  <c r="C200" i="7"/>
  <c r="DS201" i="17" s="1"/>
  <c r="C201" i="7"/>
  <c r="DS202" i="17" s="1"/>
  <c r="C202" i="7"/>
  <c r="DS203" i="17" s="1"/>
  <c r="C203" i="7"/>
  <c r="DS204" i="17" s="1"/>
  <c r="C204" i="7"/>
  <c r="DS205" i="17" s="1"/>
  <c r="C205" i="7"/>
  <c r="DS206" i="17" s="1"/>
  <c r="C206" i="7"/>
  <c r="DS207" i="17" s="1"/>
  <c r="C207" i="7"/>
  <c r="DS208" i="17" s="1"/>
  <c r="C208" i="7"/>
  <c r="DS209" i="17" s="1"/>
  <c r="C209" i="7"/>
  <c r="DS210" i="17" s="1"/>
  <c r="C210" i="7"/>
  <c r="DS211" i="17" s="1"/>
  <c r="C211" i="7"/>
  <c r="DS212" i="17" s="1"/>
  <c r="C212" i="7"/>
  <c r="DS213" i="17" s="1"/>
  <c r="C213" i="7"/>
  <c r="DS214" i="17" s="1"/>
  <c r="C214" i="7"/>
  <c r="DS215" i="17" s="1"/>
  <c r="C215" i="7"/>
  <c r="DS216" i="17" s="1"/>
  <c r="C216" i="7"/>
  <c r="DS217" i="17" s="1"/>
  <c r="C217" i="7"/>
  <c r="DS218" i="17" s="1"/>
  <c r="C218" i="7"/>
  <c r="DS219" i="17" s="1"/>
  <c r="C219" i="7"/>
  <c r="DS220" i="17" s="1"/>
  <c r="C220" i="7"/>
  <c r="DS221" i="17" s="1"/>
  <c r="C221" i="7"/>
  <c r="DS222" i="17" s="1"/>
  <c r="C222" i="7"/>
  <c r="DS223" i="17" s="1"/>
  <c r="C223" i="7"/>
  <c r="DS224" i="17" s="1"/>
  <c r="C224" i="7"/>
  <c r="DS225" i="17" s="1"/>
  <c r="C225" i="7"/>
  <c r="DS226" i="17" s="1"/>
  <c r="C226" i="7"/>
  <c r="DS227" i="17" s="1"/>
  <c r="C227" i="7"/>
  <c r="DS228" i="17" s="1"/>
  <c r="C228" i="7"/>
  <c r="DS229" i="17" s="1"/>
  <c r="C229" i="7"/>
  <c r="DS230" i="17" s="1"/>
  <c r="C230" i="7"/>
  <c r="DS231" i="17" s="1"/>
  <c r="C231" i="7"/>
  <c r="DS232" i="17" s="1"/>
  <c r="C232" i="7"/>
  <c r="DS233" i="17" s="1"/>
  <c r="C233" i="7"/>
  <c r="DS234" i="17" s="1"/>
  <c r="C234" i="7"/>
  <c r="DS235" i="17" s="1"/>
  <c r="C235" i="7"/>
  <c r="DS236" i="17" s="1"/>
  <c r="C236" i="7"/>
  <c r="DS237" i="17" s="1"/>
  <c r="C237" i="7"/>
  <c r="DS238" i="17" s="1"/>
  <c r="C238" i="7"/>
  <c r="DS239" i="17" s="1"/>
  <c r="C239" i="7"/>
  <c r="DS240" i="17" s="1"/>
  <c r="C240" i="7"/>
  <c r="DS241" i="17" s="1"/>
  <c r="C241" i="7"/>
  <c r="DS242" i="17" s="1"/>
  <c r="C242" i="7"/>
  <c r="DS243" i="17" s="1"/>
  <c r="C243" i="7"/>
  <c r="DS244" i="17" s="1"/>
  <c r="C244" i="7"/>
  <c r="DS245" i="17" s="1"/>
  <c r="C245" i="7"/>
  <c r="DS246" i="17" s="1"/>
  <c r="C246" i="7"/>
  <c r="DS247" i="17" s="1"/>
  <c r="C247" i="7"/>
  <c r="DS248" i="17" s="1"/>
  <c r="C248" i="7"/>
  <c r="DS249" i="17" s="1"/>
  <c r="C249" i="7"/>
  <c r="DS250" i="17" s="1"/>
  <c r="C250" i="7"/>
  <c r="DS251" i="17" s="1"/>
  <c r="C251" i="7"/>
  <c r="DS252" i="17" s="1"/>
  <c r="C252" i="7"/>
  <c r="DS253" i="17" s="1"/>
  <c r="C253" i="7"/>
  <c r="DS254" i="17" s="1"/>
  <c r="C254" i="7"/>
  <c r="DS255" i="17" s="1"/>
  <c r="C255" i="7"/>
  <c r="DS256" i="17" s="1"/>
  <c r="C256" i="7"/>
  <c r="DS257" i="17" s="1"/>
  <c r="C257" i="7"/>
  <c r="DS258" i="17" s="1"/>
  <c r="C258" i="7"/>
  <c r="DS259" i="17" s="1"/>
  <c r="C259" i="7"/>
  <c r="DS260" i="17" s="1"/>
  <c r="C260" i="7"/>
  <c r="DS261" i="17" s="1"/>
  <c r="C261" i="7"/>
  <c r="DS262" i="17" s="1"/>
  <c r="C262" i="7"/>
  <c r="DS263" i="17" s="1"/>
  <c r="C263" i="7"/>
  <c r="DS264" i="17" s="1"/>
  <c r="C264" i="7"/>
  <c r="DS265" i="17" s="1"/>
  <c r="C265" i="7"/>
  <c r="DS266" i="17" s="1"/>
  <c r="C266" i="7"/>
  <c r="DS267" i="17" s="1"/>
  <c r="C267" i="7"/>
  <c r="DS268" i="17" s="1"/>
  <c r="C268" i="7"/>
  <c r="DS269" i="17" s="1"/>
  <c r="C269" i="7"/>
  <c r="DS270" i="17" s="1"/>
  <c r="C270" i="7"/>
  <c r="DS271" i="17" s="1"/>
  <c r="C271" i="7"/>
  <c r="DS272" i="17" s="1"/>
  <c r="C272" i="7"/>
  <c r="DS273" i="17" s="1"/>
  <c r="C273" i="7"/>
  <c r="DS274" i="17" s="1"/>
  <c r="C274" i="7"/>
  <c r="DS275" i="17" s="1"/>
  <c r="C275" i="7"/>
  <c r="DS276" i="17" s="1"/>
  <c r="C276" i="7"/>
  <c r="DS277" i="17" s="1"/>
  <c r="C277" i="7"/>
  <c r="DS278" i="17" s="1"/>
  <c r="C278" i="7"/>
  <c r="DS279" i="17" s="1"/>
  <c r="C279" i="7"/>
  <c r="DS280" i="17" s="1"/>
  <c r="C280" i="7"/>
  <c r="DS281" i="17" s="1"/>
  <c r="C281" i="7"/>
  <c r="DS282" i="17" s="1"/>
  <c r="C282" i="7"/>
  <c r="DS283" i="17" s="1"/>
  <c r="C283" i="7"/>
  <c r="DS284" i="17" s="1"/>
  <c r="C284" i="7"/>
  <c r="DS285" i="17" s="1"/>
  <c r="C285" i="7"/>
  <c r="DS286" i="17" s="1"/>
  <c r="C286" i="7"/>
  <c r="DS287" i="17" s="1"/>
  <c r="C287" i="7"/>
  <c r="DS288" i="17" s="1"/>
  <c r="C288" i="7"/>
  <c r="DS289" i="17" s="1"/>
  <c r="C289" i="7"/>
  <c r="DS290" i="17" s="1"/>
  <c r="C290" i="7"/>
  <c r="DS291" i="17" s="1"/>
  <c r="C291" i="7"/>
  <c r="DS292" i="17" s="1"/>
  <c r="C292" i="7"/>
  <c r="DS293" i="17" s="1"/>
  <c r="C293" i="7"/>
  <c r="DS294" i="17" s="1"/>
  <c r="C294" i="7"/>
  <c r="DS295" i="17" s="1"/>
  <c r="C295" i="7"/>
  <c r="DS296" i="17" s="1"/>
  <c r="C296" i="7"/>
  <c r="DS297" i="17" s="1"/>
  <c r="C297" i="7"/>
  <c r="DS298" i="17" s="1"/>
  <c r="C298" i="7"/>
  <c r="DS299" i="17" s="1"/>
  <c r="C299" i="7"/>
  <c r="DS300" i="17" s="1"/>
  <c r="C300" i="7"/>
  <c r="DS301" i="17" s="1"/>
  <c r="C301" i="7"/>
  <c r="DS302" i="17" s="1"/>
  <c r="C302" i="7"/>
  <c r="DS303" i="17" s="1"/>
  <c r="C303" i="7"/>
  <c r="DS304" i="17" s="1"/>
  <c r="C4" i="7"/>
  <c r="DS5" i="17" s="1"/>
  <c r="B5" i="7"/>
  <c r="DR6" i="17" s="1"/>
  <c r="B6" i="7"/>
  <c r="DR7" i="17" s="1"/>
  <c r="B7" i="7"/>
  <c r="DR8" i="17" s="1"/>
  <c r="B8" i="7"/>
  <c r="DR9" i="17" s="1"/>
  <c r="B9" i="7"/>
  <c r="DR10" i="17" s="1"/>
  <c r="B10" i="7"/>
  <c r="DR11" i="17" s="1"/>
  <c r="B11" i="7"/>
  <c r="DR12" i="17" s="1"/>
  <c r="B12" i="7"/>
  <c r="DR13" i="17" s="1"/>
  <c r="B13" i="7"/>
  <c r="DR14" i="17" s="1"/>
  <c r="B14" i="7"/>
  <c r="DR15" i="17" s="1"/>
  <c r="B15" i="7"/>
  <c r="DR16" i="17" s="1"/>
  <c r="B16" i="7"/>
  <c r="DR17" i="17" s="1"/>
  <c r="B17" i="7"/>
  <c r="DR18" i="17" s="1"/>
  <c r="B18" i="7"/>
  <c r="DR19" i="17" s="1"/>
  <c r="B19" i="7"/>
  <c r="DR20" i="17" s="1"/>
  <c r="B20" i="7"/>
  <c r="DR21" i="17" s="1"/>
  <c r="B21" i="7"/>
  <c r="DR22" i="17" s="1"/>
  <c r="B22" i="7"/>
  <c r="DR23" i="17" s="1"/>
  <c r="B23" i="7"/>
  <c r="DR24" i="17" s="1"/>
  <c r="B24" i="7"/>
  <c r="DR25" i="17" s="1"/>
  <c r="B25" i="7"/>
  <c r="DR26" i="17" s="1"/>
  <c r="B26" i="7"/>
  <c r="DR27" i="17" s="1"/>
  <c r="B27" i="7"/>
  <c r="DR28" i="17" s="1"/>
  <c r="B28" i="7"/>
  <c r="DR29" i="17" s="1"/>
  <c r="B29" i="7"/>
  <c r="DR30" i="17" s="1"/>
  <c r="B30" i="7"/>
  <c r="DR31" i="17" s="1"/>
  <c r="B31" i="7"/>
  <c r="DR32" i="17" s="1"/>
  <c r="B32" i="7"/>
  <c r="DR33" i="17" s="1"/>
  <c r="B33" i="7"/>
  <c r="DR34" i="17" s="1"/>
  <c r="B34" i="7"/>
  <c r="DR35" i="17" s="1"/>
  <c r="B35" i="7"/>
  <c r="DR36" i="17" s="1"/>
  <c r="B36" i="7"/>
  <c r="DR37" i="17" s="1"/>
  <c r="B37" i="7"/>
  <c r="DR38" i="17" s="1"/>
  <c r="B38" i="7"/>
  <c r="DR39" i="17" s="1"/>
  <c r="B39" i="7"/>
  <c r="DR40" i="17" s="1"/>
  <c r="B40" i="7"/>
  <c r="DR41" i="17" s="1"/>
  <c r="B41" i="7"/>
  <c r="DR42" i="17" s="1"/>
  <c r="B42" i="7"/>
  <c r="DR43" i="17" s="1"/>
  <c r="B43" i="7"/>
  <c r="DR44" i="17" s="1"/>
  <c r="B44" i="7"/>
  <c r="DR45" i="17" s="1"/>
  <c r="B45" i="7"/>
  <c r="DR46" i="17" s="1"/>
  <c r="B46" i="7"/>
  <c r="DR47" i="17" s="1"/>
  <c r="B47" i="7"/>
  <c r="DR48" i="17" s="1"/>
  <c r="B48" i="7"/>
  <c r="DR49" i="17" s="1"/>
  <c r="B49" i="7"/>
  <c r="DR50" i="17" s="1"/>
  <c r="B50" i="7"/>
  <c r="DR51" i="17" s="1"/>
  <c r="B51" i="7"/>
  <c r="DR52" i="17" s="1"/>
  <c r="B52" i="7"/>
  <c r="DR53" i="17" s="1"/>
  <c r="B53" i="7"/>
  <c r="DR54" i="17" s="1"/>
  <c r="B54" i="7"/>
  <c r="DR55" i="17" s="1"/>
  <c r="B55" i="7"/>
  <c r="DR56" i="17" s="1"/>
  <c r="B56" i="7"/>
  <c r="DR57" i="17" s="1"/>
  <c r="B57" i="7"/>
  <c r="DR58" i="17" s="1"/>
  <c r="B58" i="7"/>
  <c r="DR59" i="17" s="1"/>
  <c r="B59" i="7"/>
  <c r="DR60" i="17" s="1"/>
  <c r="B60" i="7"/>
  <c r="DR61" i="17" s="1"/>
  <c r="B61" i="7"/>
  <c r="DR62" i="17" s="1"/>
  <c r="B62" i="7"/>
  <c r="DR63" i="17" s="1"/>
  <c r="B63" i="7"/>
  <c r="DR64" i="17" s="1"/>
  <c r="B64" i="7"/>
  <c r="DR65" i="17" s="1"/>
  <c r="B65" i="7"/>
  <c r="DR66" i="17" s="1"/>
  <c r="B66" i="7"/>
  <c r="DR67" i="17" s="1"/>
  <c r="B67" i="7"/>
  <c r="DR68" i="17" s="1"/>
  <c r="B68" i="7"/>
  <c r="DR69" i="17" s="1"/>
  <c r="B69" i="7"/>
  <c r="DR70" i="17" s="1"/>
  <c r="B70" i="7"/>
  <c r="DR71" i="17" s="1"/>
  <c r="B71" i="7"/>
  <c r="DR72" i="17" s="1"/>
  <c r="B72" i="7"/>
  <c r="DR73" i="17" s="1"/>
  <c r="B73" i="7"/>
  <c r="DR74" i="17" s="1"/>
  <c r="B74" i="7"/>
  <c r="DR75" i="17" s="1"/>
  <c r="B75" i="7"/>
  <c r="DR76" i="17" s="1"/>
  <c r="B76" i="7"/>
  <c r="DR77" i="17" s="1"/>
  <c r="B77" i="7"/>
  <c r="DR78" i="17" s="1"/>
  <c r="B78" i="7"/>
  <c r="DR79" i="17" s="1"/>
  <c r="B79" i="7"/>
  <c r="DR80" i="17" s="1"/>
  <c r="B80" i="7"/>
  <c r="DR81" i="17" s="1"/>
  <c r="B81" i="7"/>
  <c r="DR82" i="17" s="1"/>
  <c r="B82" i="7"/>
  <c r="DR83" i="17" s="1"/>
  <c r="B83" i="7"/>
  <c r="DR84" i="17" s="1"/>
  <c r="B84" i="7"/>
  <c r="DR85" i="17" s="1"/>
  <c r="B85" i="7"/>
  <c r="DR86" i="17" s="1"/>
  <c r="B86" i="7"/>
  <c r="DR87" i="17" s="1"/>
  <c r="B87" i="7"/>
  <c r="DR88" i="17" s="1"/>
  <c r="B88" i="7"/>
  <c r="DR89" i="17" s="1"/>
  <c r="B89" i="7"/>
  <c r="DR90" i="17" s="1"/>
  <c r="B90" i="7"/>
  <c r="DR91" i="17" s="1"/>
  <c r="B91" i="7"/>
  <c r="DR92" i="17" s="1"/>
  <c r="B92" i="7"/>
  <c r="DR93" i="17" s="1"/>
  <c r="B93" i="7"/>
  <c r="DR94" i="17" s="1"/>
  <c r="B94" i="7"/>
  <c r="DR95" i="17" s="1"/>
  <c r="B95" i="7"/>
  <c r="DR96" i="17" s="1"/>
  <c r="B96" i="7"/>
  <c r="DR97" i="17" s="1"/>
  <c r="B97" i="7"/>
  <c r="DR98" i="17" s="1"/>
  <c r="B98" i="7"/>
  <c r="DR99" i="17" s="1"/>
  <c r="B99" i="7"/>
  <c r="DR100" i="17" s="1"/>
  <c r="B100" i="7"/>
  <c r="DR101" i="17" s="1"/>
  <c r="B101" i="7"/>
  <c r="DR102" i="17" s="1"/>
  <c r="B102" i="7"/>
  <c r="DR103" i="17" s="1"/>
  <c r="B103" i="7"/>
  <c r="DR104" i="17" s="1"/>
  <c r="B104" i="7"/>
  <c r="DR105" i="17" s="1"/>
  <c r="B105" i="7"/>
  <c r="DR106" i="17" s="1"/>
  <c r="B106" i="7"/>
  <c r="DR107" i="17" s="1"/>
  <c r="B107" i="7"/>
  <c r="DR108" i="17" s="1"/>
  <c r="B108" i="7"/>
  <c r="DR109" i="17" s="1"/>
  <c r="B109" i="7"/>
  <c r="DR110" i="17" s="1"/>
  <c r="B110" i="7"/>
  <c r="DR111" i="17" s="1"/>
  <c r="B111" i="7"/>
  <c r="DR112" i="17" s="1"/>
  <c r="B112" i="7"/>
  <c r="DR113" i="17" s="1"/>
  <c r="B113" i="7"/>
  <c r="DR114" i="17" s="1"/>
  <c r="B114" i="7"/>
  <c r="DR115" i="17" s="1"/>
  <c r="B115" i="7"/>
  <c r="DR116" i="17" s="1"/>
  <c r="B116" i="7"/>
  <c r="DR117" i="17" s="1"/>
  <c r="B117" i="7"/>
  <c r="DR118" i="17" s="1"/>
  <c r="B118" i="7"/>
  <c r="DR119" i="17" s="1"/>
  <c r="B119" i="7"/>
  <c r="DR120" i="17" s="1"/>
  <c r="B120" i="7"/>
  <c r="DR121" i="17" s="1"/>
  <c r="B121" i="7"/>
  <c r="DR122" i="17" s="1"/>
  <c r="B122" i="7"/>
  <c r="DR123" i="17" s="1"/>
  <c r="B123" i="7"/>
  <c r="DR124" i="17" s="1"/>
  <c r="B124" i="7"/>
  <c r="DR125" i="17" s="1"/>
  <c r="B125" i="7"/>
  <c r="DR126" i="17" s="1"/>
  <c r="B126" i="7"/>
  <c r="DR127" i="17" s="1"/>
  <c r="B127" i="7"/>
  <c r="DR128" i="17" s="1"/>
  <c r="B128" i="7"/>
  <c r="DR129" i="17" s="1"/>
  <c r="B129" i="7"/>
  <c r="DR130" i="17" s="1"/>
  <c r="B130" i="7"/>
  <c r="DR131" i="17" s="1"/>
  <c r="B131" i="7"/>
  <c r="DR132" i="17" s="1"/>
  <c r="B132" i="7"/>
  <c r="DR133" i="17" s="1"/>
  <c r="B133" i="7"/>
  <c r="DR134" i="17" s="1"/>
  <c r="B134" i="7"/>
  <c r="DR135" i="17" s="1"/>
  <c r="B135" i="7"/>
  <c r="DR136" i="17" s="1"/>
  <c r="B136" i="7"/>
  <c r="DR137" i="17" s="1"/>
  <c r="B137" i="7"/>
  <c r="DR138" i="17" s="1"/>
  <c r="B138" i="7"/>
  <c r="DR139" i="17" s="1"/>
  <c r="B139" i="7"/>
  <c r="DR140" i="17" s="1"/>
  <c r="B140" i="7"/>
  <c r="DR141" i="17" s="1"/>
  <c r="B141" i="7"/>
  <c r="DR142" i="17" s="1"/>
  <c r="B142" i="7"/>
  <c r="DR143" i="17" s="1"/>
  <c r="B143" i="7"/>
  <c r="DR144" i="17" s="1"/>
  <c r="B144" i="7"/>
  <c r="DR145" i="17" s="1"/>
  <c r="B145" i="7"/>
  <c r="DR146" i="17" s="1"/>
  <c r="B146" i="7"/>
  <c r="DR147" i="17" s="1"/>
  <c r="B147" i="7"/>
  <c r="DR148" i="17" s="1"/>
  <c r="B148" i="7"/>
  <c r="DR149" i="17" s="1"/>
  <c r="B149" i="7"/>
  <c r="DR150" i="17" s="1"/>
  <c r="B150" i="7"/>
  <c r="DR151" i="17" s="1"/>
  <c r="B151" i="7"/>
  <c r="DR152" i="17" s="1"/>
  <c r="B152" i="7"/>
  <c r="DR153" i="17" s="1"/>
  <c r="B153" i="7"/>
  <c r="DR154" i="17" s="1"/>
  <c r="B154" i="7"/>
  <c r="DR155" i="17" s="1"/>
  <c r="B155" i="7"/>
  <c r="DR156" i="17" s="1"/>
  <c r="B156" i="7"/>
  <c r="DR157" i="17" s="1"/>
  <c r="B157" i="7"/>
  <c r="DR158" i="17" s="1"/>
  <c r="B158" i="7"/>
  <c r="DR159" i="17" s="1"/>
  <c r="B159" i="7"/>
  <c r="DR160" i="17" s="1"/>
  <c r="B160" i="7"/>
  <c r="DR161" i="17" s="1"/>
  <c r="B161" i="7"/>
  <c r="DR162" i="17" s="1"/>
  <c r="B162" i="7"/>
  <c r="DR163" i="17" s="1"/>
  <c r="B163" i="7"/>
  <c r="DR164" i="17" s="1"/>
  <c r="B164" i="7"/>
  <c r="DR165" i="17" s="1"/>
  <c r="B165" i="7"/>
  <c r="DR166" i="17" s="1"/>
  <c r="B166" i="7"/>
  <c r="DR167" i="17" s="1"/>
  <c r="B167" i="7"/>
  <c r="DR168" i="17" s="1"/>
  <c r="B168" i="7"/>
  <c r="DR169" i="17" s="1"/>
  <c r="B169" i="7"/>
  <c r="DR170" i="17" s="1"/>
  <c r="B170" i="7"/>
  <c r="DR171" i="17" s="1"/>
  <c r="B171" i="7"/>
  <c r="DR172" i="17" s="1"/>
  <c r="B172" i="7"/>
  <c r="DR173" i="17" s="1"/>
  <c r="B173" i="7"/>
  <c r="DR174" i="17" s="1"/>
  <c r="B174" i="7"/>
  <c r="DR175" i="17" s="1"/>
  <c r="B175" i="7"/>
  <c r="DR176" i="17" s="1"/>
  <c r="B176" i="7"/>
  <c r="DR177" i="17" s="1"/>
  <c r="B177" i="7"/>
  <c r="DR178" i="17" s="1"/>
  <c r="B178" i="7"/>
  <c r="DR179" i="17" s="1"/>
  <c r="B179" i="7"/>
  <c r="DR180" i="17" s="1"/>
  <c r="B180" i="7"/>
  <c r="DR181" i="17" s="1"/>
  <c r="B181" i="7"/>
  <c r="DR182" i="17" s="1"/>
  <c r="B182" i="7"/>
  <c r="DR183" i="17" s="1"/>
  <c r="B183" i="7"/>
  <c r="DR184" i="17" s="1"/>
  <c r="B184" i="7"/>
  <c r="DR185" i="17" s="1"/>
  <c r="B185" i="7"/>
  <c r="DR186" i="17" s="1"/>
  <c r="B186" i="7"/>
  <c r="DR187" i="17" s="1"/>
  <c r="B187" i="7"/>
  <c r="DR188" i="17" s="1"/>
  <c r="B188" i="7"/>
  <c r="DR189" i="17" s="1"/>
  <c r="B189" i="7"/>
  <c r="DR190" i="17" s="1"/>
  <c r="B190" i="7"/>
  <c r="DR191" i="17" s="1"/>
  <c r="B191" i="7"/>
  <c r="DR192" i="17" s="1"/>
  <c r="B192" i="7"/>
  <c r="DR193" i="17" s="1"/>
  <c r="B193" i="7"/>
  <c r="DR194" i="17" s="1"/>
  <c r="B194" i="7"/>
  <c r="DR195" i="17" s="1"/>
  <c r="B195" i="7"/>
  <c r="DR196" i="17" s="1"/>
  <c r="B196" i="7"/>
  <c r="DR197" i="17" s="1"/>
  <c r="B197" i="7"/>
  <c r="DR198" i="17" s="1"/>
  <c r="B198" i="7"/>
  <c r="DR199" i="17" s="1"/>
  <c r="B199" i="7"/>
  <c r="DR200" i="17" s="1"/>
  <c r="B200" i="7"/>
  <c r="DR201" i="17" s="1"/>
  <c r="B201" i="7"/>
  <c r="DR202" i="17" s="1"/>
  <c r="B202" i="7"/>
  <c r="DR203" i="17" s="1"/>
  <c r="B203" i="7"/>
  <c r="DR204" i="17" s="1"/>
  <c r="B204" i="7"/>
  <c r="DR205" i="17" s="1"/>
  <c r="B205" i="7"/>
  <c r="DR206" i="17" s="1"/>
  <c r="B206" i="7"/>
  <c r="DR207" i="17" s="1"/>
  <c r="B207" i="7"/>
  <c r="DR208" i="17" s="1"/>
  <c r="B208" i="7"/>
  <c r="DR209" i="17" s="1"/>
  <c r="B209" i="7"/>
  <c r="DR210" i="17" s="1"/>
  <c r="B210" i="7"/>
  <c r="DR211" i="17" s="1"/>
  <c r="B211" i="7"/>
  <c r="DR212" i="17" s="1"/>
  <c r="B212" i="7"/>
  <c r="DR213" i="17" s="1"/>
  <c r="B213" i="7"/>
  <c r="DR214" i="17" s="1"/>
  <c r="B214" i="7"/>
  <c r="DR215" i="17" s="1"/>
  <c r="B215" i="7"/>
  <c r="DR216" i="17" s="1"/>
  <c r="B216" i="7"/>
  <c r="DR217" i="17" s="1"/>
  <c r="B217" i="7"/>
  <c r="DR218" i="17" s="1"/>
  <c r="B218" i="7"/>
  <c r="DR219" i="17" s="1"/>
  <c r="B219" i="7"/>
  <c r="DR220" i="17" s="1"/>
  <c r="B220" i="7"/>
  <c r="DR221" i="17" s="1"/>
  <c r="B221" i="7"/>
  <c r="DR222" i="17" s="1"/>
  <c r="B222" i="7"/>
  <c r="DR223" i="17" s="1"/>
  <c r="B223" i="7"/>
  <c r="DR224" i="17" s="1"/>
  <c r="B224" i="7"/>
  <c r="DR225" i="17" s="1"/>
  <c r="B225" i="7"/>
  <c r="DR226" i="17" s="1"/>
  <c r="B226" i="7"/>
  <c r="DR227" i="17" s="1"/>
  <c r="B227" i="7"/>
  <c r="DR228" i="17" s="1"/>
  <c r="B228" i="7"/>
  <c r="DR229" i="17" s="1"/>
  <c r="B229" i="7"/>
  <c r="DR230" i="17" s="1"/>
  <c r="B230" i="7"/>
  <c r="DR231" i="17" s="1"/>
  <c r="B231" i="7"/>
  <c r="DR232" i="17" s="1"/>
  <c r="B232" i="7"/>
  <c r="DR233" i="17" s="1"/>
  <c r="B233" i="7"/>
  <c r="DR234" i="17" s="1"/>
  <c r="B234" i="7"/>
  <c r="DR235" i="17" s="1"/>
  <c r="B235" i="7"/>
  <c r="DR236" i="17" s="1"/>
  <c r="B236" i="7"/>
  <c r="DR237" i="17" s="1"/>
  <c r="B237" i="7"/>
  <c r="DR238" i="17" s="1"/>
  <c r="B238" i="7"/>
  <c r="DR239" i="17" s="1"/>
  <c r="B239" i="7"/>
  <c r="DR240" i="17" s="1"/>
  <c r="B240" i="7"/>
  <c r="DR241" i="17" s="1"/>
  <c r="B241" i="7"/>
  <c r="DR242" i="17" s="1"/>
  <c r="B242" i="7"/>
  <c r="DR243" i="17" s="1"/>
  <c r="B243" i="7"/>
  <c r="DR244" i="17" s="1"/>
  <c r="B244" i="7"/>
  <c r="DR245" i="17" s="1"/>
  <c r="B245" i="7"/>
  <c r="DR246" i="17" s="1"/>
  <c r="B246" i="7"/>
  <c r="DR247" i="17" s="1"/>
  <c r="B247" i="7"/>
  <c r="DR248" i="17" s="1"/>
  <c r="B248" i="7"/>
  <c r="DR249" i="17" s="1"/>
  <c r="B249" i="7"/>
  <c r="DR250" i="17" s="1"/>
  <c r="B250" i="7"/>
  <c r="DR251" i="17" s="1"/>
  <c r="B251" i="7"/>
  <c r="DR252" i="17" s="1"/>
  <c r="B252" i="7"/>
  <c r="DR253" i="17" s="1"/>
  <c r="B253" i="7"/>
  <c r="DR254" i="17" s="1"/>
  <c r="B254" i="7"/>
  <c r="DR255" i="17" s="1"/>
  <c r="B255" i="7"/>
  <c r="DR256" i="17" s="1"/>
  <c r="B256" i="7"/>
  <c r="DR257" i="17" s="1"/>
  <c r="B257" i="7"/>
  <c r="DR258" i="17" s="1"/>
  <c r="B258" i="7"/>
  <c r="DR259" i="17" s="1"/>
  <c r="B259" i="7"/>
  <c r="DR260" i="17" s="1"/>
  <c r="B260" i="7"/>
  <c r="DR261" i="17" s="1"/>
  <c r="B261" i="7"/>
  <c r="DR262" i="17" s="1"/>
  <c r="B262" i="7"/>
  <c r="DR263" i="17" s="1"/>
  <c r="B263" i="7"/>
  <c r="DR264" i="17" s="1"/>
  <c r="B264" i="7"/>
  <c r="DR265" i="17" s="1"/>
  <c r="B265" i="7"/>
  <c r="DR266" i="17" s="1"/>
  <c r="B266" i="7"/>
  <c r="DR267" i="17" s="1"/>
  <c r="B267" i="7"/>
  <c r="DR268" i="17" s="1"/>
  <c r="B268" i="7"/>
  <c r="DR269" i="17" s="1"/>
  <c r="B269" i="7"/>
  <c r="DR270" i="17" s="1"/>
  <c r="B270" i="7"/>
  <c r="DR271" i="17" s="1"/>
  <c r="B271" i="7"/>
  <c r="DR272" i="17" s="1"/>
  <c r="B272" i="7"/>
  <c r="DR273" i="17" s="1"/>
  <c r="B273" i="7"/>
  <c r="DR274" i="17" s="1"/>
  <c r="B274" i="7"/>
  <c r="DR275" i="17" s="1"/>
  <c r="B275" i="7"/>
  <c r="DR276" i="17" s="1"/>
  <c r="B276" i="7"/>
  <c r="DR277" i="17" s="1"/>
  <c r="B277" i="7"/>
  <c r="DR278" i="17" s="1"/>
  <c r="B278" i="7"/>
  <c r="DR279" i="17" s="1"/>
  <c r="B279" i="7"/>
  <c r="DR280" i="17" s="1"/>
  <c r="B280" i="7"/>
  <c r="DR281" i="17" s="1"/>
  <c r="B281" i="7"/>
  <c r="DR282" i="17" s="1"/>
  <c r="B282" i="7"/>
  <c r="DR283" i="17" s="1"/>
  <c r="B283" i="7"/>
  <c r="DR284" i="17" s="1"/>
  <c r="B284" i="7"/>
  <c r="DR285" i="17" s="1"/>
  <c r="B285" i="7"/>
  <c r="DR286" i="17" s="1"/>
  <c r="B286" i="7"/>
  <c r="DR287" i="17" s="1"/>
  <c r="B287" i="7"/>
  <c r="DR288" i="17" s="1"/>
  <c r="B288" i="7"/>
  <c r="DR289" i="17" s="1"/>
  <c r="B289" i="7"/>
  <c r="DR290" i="17" s="1"/>
  <c r="B290" i="7"/>
  <c r="DR291" i="17" s="1"/>
  <c r="B291" i="7"/>
  <c r="DR292" i="17" s="1"/>
  <c r="B292" i="7"/>
  <c r="DR293" i="17" s="1"/>
  <c r="B293" i="7"/>
  <c r="DR294" i="17" s="1"/>
  <c r="B294" i="7"/>
  <c r="DR295" i="17" s="1"/>
  <c r="B295" i="7"/>
  <c r="DR296" i="17" s="1"/>
  <c r="B296" i="7"/>
  <c r="DR297" i="17" s="1"/>
  <c r="B297" i="7"/>
  <c r="DR298" i="17" s="1"/>
  <c r="B298" i="7"/>
  <c r="DR299" i="17" s="1"/>
  <c r="B299" i="7"/>
  <c r="DR300" i="17" s="1"/>
  <c r="B300" i="7"/>
  <c r="DR301" i="17" s="1"/>
  <c r="B301" i="7"/>
  <c r="DR302" i="17" s="1"/>
  <c r="B302" i="7"/>
  <c r="DR303" i="17" s="1"/>
  <c r="B303" i="7"/>
  <c r="DR304" i="17" s="1"/>
  <c r="B4" i="7"/>
  <c r="DR5" i="17" s="1"/>
  <c r="DZ300" i="7" l="1"/>
  <c r="DZ288" i="7"/>
  <c r="DZ276" i="7"/>
  <c r="DZ260" i="7"/>
  <c r="DZ248" i="7"/>
  <c r="DZ232" i="7"/>
  <c r="DZ224" i="7"/>
  <c r="DZ208" i="7"/>
  <c r="DZ196" i="7"/>
  <c r="DZ180" i="7"/>
  <c r="DZ172" i="7"/>
  <c r="DZ156" i="7"/>
  <c r="DZ144" i="7"/>
  <c r="DZ132" i="7"/>
  <c r="DZ120" i="7"/>
  <c r="DZ116" i="7"/>
  <c r="DZ104" i="7"/>
  <c r="DZ20" i="7"/>
  <c r="DZ16" i="7"/>
  <c r="DZ12" i="7"/>
  <c r="DZ284" i="7"/>
  <c r="DZ272" i="7"/>
  <c r="DZ264" i="7"/>
  <c r="DZ252" i="7"/>
  <c r="DZ236" i="7"/>
  <c r="DZ220" i="7"/>
  <c r="DZ212" i="7"/>
  <c r="DZ200" i="7"/>
  <c r="DZ184" i="7"/>
  <c r="DZ168" i="7"/>
  <c r="DZ160" i="7"/>
  <c r="DZ148" i="7"/>
  <c r="DZ136" i="7"/>
  <c r="DZ124" i="7"/>
  <c r="DZ112" i="7"/>
  <c r="DZ296" i="7"/>
  <c r="DZ292" i="7"/>
  <c r="DZ280" i="7"/>
  <c r="DZ268" i="7"/>
  <c r="DZ256" i="7"/>
  <c r="DZ244" i="7"/>
  <c r="DZ240" i="7"/>
  <c r="DZ228" i="7"/>
  <c r="DZ216" i="7"/>
  <c r="DZ204" i="7"/>
  <c r="DZ192" i="7"/>
  <c r="DZ188" i="7"/>
  <c r="DZ176" i="7"/>
  <c r="DZ164" i="7"/>
  <c r="DZ152" i="7"/>
  <c r="DZ140" i="7"/>
  <c r="DZ128" i="7"/>
  <c r="DZ108" i="7"/>
  <c r="DZ96" i="7"/>
  <c r="DZ88" i="7"/>
  <c r="DZ80" i="7"/>
  <c r="DZ72" i="7"/>
  <c r="DZ64" i="7"/>
  <c r="DZ60" i="7"/>
  <c r="DZ52" i="7"/>
  <c r="DZ48" i="7"/>
  <c r="DZ44" i="7"/>
  <c r="DZ40" i="7"/>
  <c r="DZ36" i="7"/>
  <c r="DZ32" i="7"/>
  <c r="DZ28" i="7"/>
  <c r="DZ24" i="7"/>
  <c r="DZ100" i="7"/>
  <c r="DZ92" i="7"/>
  <c r="DZ84" i="7"/>
  <c r="DZ76" i="7"/>
  <c r="DZ68" i="7"/>
  <c r="DZ56" i="7"/>
  <c r="DZ301" i="7"/>
  <c r="DZ297" i="7"/>
  <c r="DZ293" i="7"/>
  <c r="DZ289" i="7"/>
  <c r="DZ285" i="7"/>
  <c r="DZ281" i="7"/>
  <c r="DZ277" i="7"/>
  <c r="DZ273" i="7"/>
  <c r="DZ269" i="7"/>
  <c r="DZ265" i="7"/>
  <c r="DZ261" i="7"/>
  <c r="DZ257" i="7"/>
  <c r="DZ253" i="7"/>
  <c r="DZ249" i="7"/>
  <c r="DZ245" i="7"/>
  <c r="DZ241" i="7"/>
  <c r="DZ237" i="7"/>
  <c r="DZ233" i="7"/>
  <c r="DZ229" i="7"/>
  <c r="DZ225" i="7"/>
  <c r="DZ221" i="7"/>
  <c r="DZ217" i="7"/>
  <c r="DZ213" i="7"/>
  <c r="DZ209" i="7"/>
  <c r="DZ205" i="7"/>
  <c r="DZ201" i="7"/>
  <c r="DZ197" i="7"/>
  <c r="DZ193" i="7"/>
  <c r="DZ189" i="7"/>
  <c r="DZ185" i="7"/>
  <c r="DZ181" i="7"/>
  <c r="DZ177" i="7"/>
  <c r="DZ173" i="7"/>
  <c r="DZ169" i="7"/>
  <c r="DZ165" i="7"/>
  <c r="DZ161" i="7"/>
  <c r="DZ157" i="7"/>
  <c r="DZ153" i="7"/>
  <c r="DZ149" i="7"/>
  <c r="DZ145" i="7"/>
  <c r="DZ141" i="7"/>
  <c r="DZ137" i="7"/>
  <c r="DZ133" i="7"/>
  <c r="DZ129" i="7"/>
  <c r="DZ125" i="7"/>
  <c r="DZ121" i="7"/>
  <c r="DZ117" i="7"/>
  <c r="DZ113" i="7"/>
  <c r="DZ109" i="7"/>
  <c r="DZ105" i="7"/>
  <c r="DZ101" i="7"/>
  <c r="DZ97" i="7"/>
  <c r="DZ93" i="7"/>
  <c r="DZ89" i="7"/>
  <c r="DZ85" i="7"/>
  <c r="DZ81" i="7"/>
  <c r="DZ77" i="7"/>
  <c r="DZ73" i="7"/>
  <c r="DZ69" i="7"/>
  <c r="DZ65" i="7"/>
  <c r="DZ61" i="7"/>
  <c r="DZ57" i="7"/>
  <c r="DZ53" i="7"/>
  <c r="DZ299" i="7"/>
  <c r="DZ291" i="7"/>
  <c r="DZ283" i="7"/>
  <c r="DZ275" i="7"/>
  <c r="DZ267" i="7"/>
  <c r="DZ259" i="7"/>
  <c r="DZ251" i="7"/>
  <c r="DZ247" i="7"/>
  <c r="DZ303" i="7"/>
  <c r="DZ295" i="7"/>
  <c r="DZ287" i="7"/>
  <c r="DZ279" i="7"/>
  <c r="DZ271" i="7"/>
  <c r="DZ263" i="7"/>
  <c r="DZ255" i="7"/>
  <c r="DZ243" i="7"/>
  <c r="DZ239" i="7"/>
  <c r="DZ231" i="7"/>
  <c r="DZ223" i="7"/>
  <c r="DZ215" i="7"/>
  <c r="DZ207" i="7"/>
  <c r="DZ199" i="7"/>
  <c r="DZ191" i="7"/>
  <c r="DZ183" i="7"/>
  <c r="DZ175" i="7"/>
  <c r="DZ167" i="7"/>
  <c r="DZ159" i="7"/>
  <c r="DZ151" i="7"/>
  <c r="DZ147" i="7"/>
  <c r="DZ143" i="7"/>
  <c r="DZ139" i="7"/>
  <c r="DZ135" i="7"/>
  <c r="DZ131" i="7"/>
  <c r="DZ127" i="7"/>
  <c r="DZ123" i="7"/>
  <c r="DZ119" i="7"/>
  <c r="DZ115" i="7"/>
  <c r="DZ111" i="7"/>
  <c r="DZ107" i="7"/>
  <c r="DZ103" i="7"/>
  <c r="DZ99" i="7"/>
  <c r="DZ95" i="7"/>
  <c r="DZ91" i="7"/>
  <c r="DZ87" i="7"/>
  <c r="DZ83" i="7"/>
  <c r="DZ79" i="7"/>
  <c r="DZ75" i="7"/>
  <c r="DZ71" i="7"/>
  <c r="DZ67" i="7"/>
  <c r="DZ63" i="7"/>
  <c r="DZ59" i="7"/>
  <c r="DZ55" i="7"/>
  <c r="DZ51" i="7"/>
  <c r="DZ47" i="7"/>
  <c r="DZ43" i="7"/>
  <c r="DZ39" i="7"/>
  <c r="DZ35" i="7"/>
  <c r="DZ31" i="7"/>
  <c r="DZ27" i="7"/>
  <c r="DZ235" i="7"/>
  <c r="DZ227" i="7"/>
  <c r="DZ219" i="7"/>
  <c r="DZ211" i="7"/>
  <c r="DZ203" i="7"/>
  <c r="DZ195" i="7"/>
  <c r="DZ187" i="7"/>
  <c r="DZ179" i="7"/>
  <c r="DZ171" i="7"/>
  <c r="DZ163" i="7"/>
  <c r="DZ155" i="7"/>
  <c r="DZ302" i="7"/>
  <c r="DZ298" i="7"/>
  <c r="DZ294" i="7"/>
  <c r="DZ290" i="7"/>
  <c r="DZ286" i="7"/>
  <c r="DZ282" i="7"/>
  <c r="DZ278" i="7"/>
  <c r="DZ274" i="7"/>
  <c r="DZ270" i="7"/>
  <c r="DZ266" i="7"/>
  <c r="DZ262" i="7"/>
  <c r="DZ258" i="7"/>
  <c r="DZ254" i="7"/>
  <c r="DZ250" i="7"/>
  <c r="DZ246" i="7"/>
  <c r="DZ242" i="7"/>
  <c r="DZ238" i="7"/>
  <c r="DZ234" i="7"/>
  <c r="DZ230" i="7"/>
  <c r="DZ226" i="7"/>
  <c r="DZ222" i="7"/>
  <c r="DZ218" i="7"/>
  <c r="DZ214" i="7"/>
  <c r="DZ210" i="7"/>
  <c r="DZ206" i="7"/>
  <c r="DZ202" i="7"/>
  <c r="DZ198" i="7"/>
  <c r="DZ194" i="7"/>
  <c r="DZ190" i="7"/>
  <c r="DZ186" i="7"/>
  <c r="DZ182" i="7"/>
  <c r="DZ178" i="7"/>
  <c r="DZ174" i="7"/>
  <c r="DZ170" i="7"/>
  <c r="DZ166" i="7"/>
  <c r="DZ162" i="7"/>
  <c r="DZ158" i="7"/>
  <c r="DZ154" i="7"/>
  <c r="DZ150" i="7"/>
  <c r="DZ146" i="7"/>
  <c r="DZ142" i="7"/>
  <c r="DZ138" i="7"/>
  <c r="DZ134" i="7"/>
  <c r="DZ130" i="7"/>
  <c r="DZ126" i="7"/>
  <c r="DZ122" i="7"/>
  <c r="DZ118" i="7"/>
  <c r="DZ114" i="7"/>
  <c r="DZ110" i="7"/>
  <c r="DZ106" i="7"/>
  <c r="DZ102" i="7"/>
  <c r="DZ98" i="7"/>
  <c r="DZ94" i="7"/>
  <c r="DZ90" i="7"/>
  <c r="DZ86" i="7"/>
  <c r="DZ82" i="7"/>
  <c r="DZ78" i="7"/>
  <c r="DZ74" i="7"/>
  <c r="DZ70" i="7"/>
  <c r="DZ66" i="7"/>
  <c r="DZ62" i="7"/>
  <c r="DZ58" i="7"/>
  <c r="DZ54" i="7"/>
  <c r="DZ50" i="7"/>
  <c r="DZ46" i="7"/>
  <c r="DZ42" i="7"/>
  <c r="DZ38" i="7"/>
  <c r="DZ34" i="7"/>
  <c r="DZ30" i="7"/>
  <c r="DZ26" i="7"/>
  <c r="DZ22" i="7"/>
  <c r="DZ18" i="7"/>
  <c r="DZ14" i="7"/>
  <c r="DZ10" i="7"/>
  <c r="DZ49" i="7"/>
  <c r="DZ45" i="7"/>
  <c r="DZ41" i="7"/>
  <c r="DZ37" i="7"/>
  <c r="DZ33" i="7"/>
  <c r="DZ29" i="7"/>
  <c r="DZ25" i="7"/>
  <c r="DZ21" i="7"/>
  <c r="DZ17" i="7"/>
  <c r="DZ13" i="7"/>
  <c r="DZ23" i="7"/>
  <c r="DZ19" i="7"/>
  <c r="DZ15" i="7"/>
  <c r="DZ11" i="7"/>
  <c r="BX300" i="7"/>
  <c r="V300" i="7"/>
  <c r="BX296" i="7"/>
  <c r="V296" i="7"/>
  <c r="BX292" i="7"/>
  <c r="V292" i="7"/>
  <c r="BX288" i="7"/>
  <c r="V288" i="7"/>
  <c r="BX284" i="7"/>
  <c r="V284" i="7"/>
  <c r="BX280" i="7"/>
  <c r="V280" i="7"/>
  <c r="BX276" i="7"/>
  <c r="V276" i="7"/>
  <c r="BX272" i="7"/>
  <c r="V272" i="7"/>
  <c r="BX268" i="7"/>
  <c r="V268" i="7"/>
  <c r="BX264" i="7"/>
  <c r="V264" i="7"/>
  <c r="BX260" i="7"/>
  <c r="V260" i="7"/>
  <c r="BX256" i="7"/>
  <c r="V256" i="7"/>
  <c r="BX252" i="7"/>
  <c r="V252" i="7"/>
  <c r="BX248" i="7"/>
  <c r="V248" i="7"/>
  <c r="BX244" i="7"/>
  <c r="V244" i="7"/>
  <c r="BX240" i="7"/>
  <c r="V240" i="7"/>
  <c r="BX236" i="7"/>
  <c r="V236" i="7"/>
  <c r="BX232" i="7"/>
  <c r="V232" i="7"/>
  <c r="BX228" i="7"/>
  <c r="V228" i="7"/>
  <c r="BX224" i="7"/>
  <c r="V224" i="7"/>
  <c r="BX220" i="7"/>
  <c r="V220" i="7"/>
  <c r="BX216" i="7"/>
  <c r="V216" i="7"/>
  <c r="BX212" i="7"/>
  <c r="V212" i="7"/>
  <c r="BX208" i="7"/>
  <c r="V208" i="7"/>
  <c r="BX204" i="7"/>
  <c r="V204" i="7"/>
  <c r="BX200" i="7"/>
  <c r="V200" i="7"/>
  <c r="BX196" i="7"/>
  <c r="V196" i="7"/>
  <c r="BX192" i="7"/>
  <c r="V192" i="7"/>
  <c r="BX188" i="7"/>
  <c r="V188" i="7"/>
  <c r="BX184" i="7"/>
  <c r="V184" i="7"/>
  <c r="BX180" i="7"/>
  <c r="V180" i="7"/>
  <c r="BX176" i="7"/>
  <c r="V176" i="7"/>
  <c r="BX172" i="7"/>
  <c r="V172" i="7"/>
  <c r="BX168" i="7"/>
  <c r="V168" i="7"/>
  <c r="BX164" i="7"/>
  <c r="V164" i="7"/>
  <c r="BX160" i="7"/>
  <c r="V160" i="7"/>
  <c r="BX156" i="7"/>
  <c r="V156" i="7"/>
  <c r="BX152" i="7"/>
  <c r="V152" i="7"/>
  <c r="BX148" i="7"/>
  <c r="V148" i="7"/>
  <c r="BX144" i="7"/>
  <c r="V144" i="7"/>
  <c r="BX140" i="7"/>
  <c r="V140" i="7"/>
  <c r="BX136" i="7"/>
  <c r="V136" i="7"/>
  <c r="BX132" i="7"/>
  <c r="V132" i="7"/>
  <c r="BX128" i="7"/>
  <c r="V128" i="7"/>
  <c r="BX124" i="7"/>
  <c r="V124" i="7"/>
  <c r="BX120" i="7"/>
  <c r="V120" i="7"/>
  <c r="BX116" i="7"/>
  <c r="V116" i="7"/>
  <c r="BX112" i="7"/>
  <c r="V112" i="7"/>
  <c r="BX108" i="7"/>
  <c r="V108" i="7"/>
  <c r="BX104" i="7"/>
  <c r="V104" i="7"/>
  <c r="BX100" i="7"/>
  <c r="V100" i="7"/>
  <c r="BX96" i="7"/>
  <c r="V96" i="7"/>
  <c r="BX92" i="7"/>
  <c r="V92" i="7"/>
  <c r="BX88" i="7"/>
  <c r="V88" i="7"/>
  <c r="BX84" i="7"/>
  <c r="V84" i="7"/>
  <c r="BX80" i="7"/>
  <c r="V80" i="7"/>
  <c r="BX76" i="7"/>
  <c r="V76" i="7"/>
  <c r="BX72" i="7"/>
  <c r="V72" i="7"/>
  <c r="BX68" i="7"/>
  <c r="V68" i="7"/>
  <c r="BX64" i="7"/>
  <c r="V64" i="7"/>
  <c r="BX60" i="7"/>
  <c r="V60" i="7"/>
  <c r="BX56" i="7"/>
  <c r="V56" i="7"/>
  <c r="BX52" i="7"/>
  <c r="V52" i="7"/>
  <c r="BX48" i="7"/>
  <c r="V48" i="7"/>
  <c r="BX44" i="7"/>
  <c r="V44" i="7"/>
  <c r="BX40" i="7"/>
  <c r="V40" i="7"/>
  <c r="BX36" i="7"/>
  <c r="V36" i="7"/>
  <c r="BX32" i="7"/>
  <c r="V32" i="7"/>
  <c r="BX28" i="7"/>
  <c r="V28" i="7"/>
  <c r="BX24" i="7"/>
  <c r="V24" i="7"/>
  <c r="BX20" i="7"/>
  <c r="V20" i="7"/>
  <c r="BX16" i="7"/>
  <c r="V16" i="7"/>
  <c r="BX12" i="7"/>
  <c r="V12" i="7"/>
  <c r="BX303" i="7"/>
  <c r="V303" i="7"/>
  <c r="BX299" i="7"/>
  <c r="V299" i="7"/>
  <c r="BX295" i="7"/>
  <c r="V295" i="7"/>
  <c r="BX291" i="7"/>
  <c r="V291" i="7"/>
  <c r="BX287" i="7"/>
  <c r="V287" i="7"/>
  <c r="BX283" i="7"/>
  <c r="V283" i="7"/>
  <c r="BX279" i="7"/>
  <c r="V279" i="7"/>
  <c r="BX275" i="7"/>
  <c r="V275" i="7"/>
  <c r="BX271" i="7"/>
  <c r="V271" i="7"/>
  <c r="BX267" i="7"/>
  <c r="V267" i="7"/>
  <c r="BX263" i="7"/>
  <c r="V263" i="7"/>
  <c r="BX259" i="7"/>
  <c r="V259" i="7"/>
  <c r="BX255" i="7"/>
  <c r="V255" i="7"/>
  <c r="BX251" i="7"/>
  <c r="V251" i="7"/>
  <c r="BX247" i="7"/>
  <c r="V247" i="7"/>
  <c r="BX243" i="7"/>
  <c r="V243" i="7"/>
  <c r="BX239" i="7"/>
  <c r="V239" i="7"/>
  <c r="BX235" i="7"/>
  <c r="V235" i="7"/>
  <c r="BX231" i="7"/>
  <c r="V231" i="7"/>
  <c r="BX227" i="7"/>
  <c r="V227" i="7"/>
  <c r="BX223" i="7"/>
  <c r="V223" i="7"/>
  <c r="BX219" i="7"/>
  <c r="V219" i="7"/>
  <c r="BX215" i="7"/>
  <c r="V215" i="7"/>
  <c r="BX211" i="7"/>
  <c r="V211" i="7"/>
  <c r="BX207" i="7"/>
  <c r="V207" i="7"/>
  <c r="BX203" i="7"/>
  <c r="V203" i="7"/>
  <c r="BX199" i="7"/>
  <c r="V199" i="7"/>
  <c r="BX195" i="7"/>
  <c r="V195" i="7"/>
  <c r="BX191" i="7"/>
  <c r="V191" i="7"/>
  <c r="BX187" i="7"/>
  <c r="V187" i="7"/>
  <c r="BX183" i="7"/>
  <c r="V183" i="7"/>
  <c r="BX179" i="7"/>
  <c r="V179" i="7"/>
  <c r="BX175" i="7"/>
  <c r="V175" i="7"/>
  <c r="BX171" i="7"/>
  <c r="V171" i="7"/>
  <c r="BX167" i="7"/>
  <c r="V167" i="7"/>
  <c r="BX163" i="7"/>
  <c r="V163" i="7"/>
  <c r="BX159" i="7"/>
  <c r="V159" i="7"/>
  <c r="BX155" i="7"/>
  <c r="V155" i="7"/>
  <c r="BX151" i="7"/>
  <c r="V151" i="7"/>
  <c r="BX147" i="7"/>
  <c r="V147" i="7"/>
  <c r="BX143" i="7"/>
  <c r="V143" i="7"/>
  <c r="BX139" i="7"/>
  <c r="V139" i="7"/>
  <c r="BX135" i="7"/>
  <c r="V135" i="7"/>
  <c r="BX131" i="7"/>
  <c r="V131" i="7"/>
  <c r="BX127" i="7"/>
  <c r="V127" i="7"/>
  <c r="BX123" i="7"/>
  <c r="V123" i="7"/>
  <c r="BX119" i="7"/>
  <c r="V119" i="7"/>
  <c r="BX115" i="7"/>
  <c r="V115" i="7"/>
  <c r="BX111" i="7"/>
  <c r="V111" i="7"/>
  <c r="BX107" i="7"/>
  <c r="V107" i="7"/>
  <c r="BX103" i="7"/>
  <c r="V103" i="7"/>
  <c r="BX99" i="7"/>
  <c r="V99" i="7"/>
  <c r="BX95" i="7"/>
  <c r="V95" i="7"/>
  <c r="BX91" i="7"/>
  <c r="V91" i="7"/>
  <c r="BX87" i="7"/>
  <c r="V87" i="7"/>
  <c r="BX83" i="7"/>
  <c r="V83" i="7"/>
  <c r="BX79" i="7"/>
  <c r="V79" i="7"/>
  <c r="BX75" i="7"/>
  <c r="V75" i="7"/>
  <c r="BX71" i="7"/>
  <c r="V71" i="7"/>
  <c r="BX67" i="7"/>
  <c r="V67" i="7"/>
  <c r="BX63" i="7"/>
  <c r="V63" i="7"/>
  <c r="BX59" i="7"/>
  <c r="V59" i="7"/>
  <c r="BX55" i="7"/>
  <c r="V55" i="7"/>
  <c r="BX51" i="7"/>
  <c r="V51" i="7"/>
  <c r="BX47" i="7"/>
  <c r="V47" i="7"/>
  <c r="BX43" i="7"/>
  <c r="V43" i="7"/>
  <c r="BX39" i="7"/>
  <c r="V39" i="7"/>
  <c r="BX35" i="7"/>
  <c r="V35" i="7"/>
  <c r="BX31" i="7"/>
  <c r="V31" i="7"/>
  <c r="BX27" i="7"/>
  <c r="V27" i="7"/>
  <c r="BX23" i="7"/>
  <c r="V23" i="7"/>
  <c r="BX19" i="7"/>
  <c r="V19" i="7"/>
  <c r="BX15" i="7"/>
  <c r="V15" i="7"/>
  <c r="BX11" i="7"/>
  <c r="V11" i="7"/>
  <c r="BX302" i="7"/>
  <c r="V302" i="7"/>
  <c r="BX298" i="7"/>
  <c r="V298" i="7"/>
  <c r="BX294" i="7"/>
  <c r="V294" i="7"/>
  <c r="BX290" i="7"/>
  <c r="V290" i="7"/>
  <c r="BX286" i="7"/>
  <c r="V286" i="7"/>
  <c r="BX282" i="7"/>
  <c r="V282" i="7"/>
  <c r="BX278" i="7"/>
  <c r="V278" i="7"/>
  <c r="BX274" i="7"/>
  <c r="V274" i="7"/>
  <c r="BX270" i="7"/>
  <c r="V270" i="7"/>
  <c r="BX266" i="7"/>
  <c r="V266" i="7"/>
  <c r="BX262" i="7"/>
  <c r="V262" i="7"/>
  <c r="BX258" i="7"/>
  <c r="V258" i="7"/>
  <c r="BX254" i="7"/>
  <c r="V254" i="7"/>
  <c r="BX250" i="7"/>
  <c r="V250" i="7"/>
  <c r="BX246" i="7"/>
  <c r="V246" i="7"/>
  <c r="BX242" i="7"/>
  <c r="V242" i="7"/>
  <c r="BX238" i="7"/>
  <c r="V238" i="7"/>
  <c r="BX234" i="7"/>
  <c r="V234" i="7"/>
  <c r="BX230" i="7"/>
  <c r="V230" i="7"/>
  <c r="BX226" i="7"/>
  <c r="V226" i="7"/>
  <c r="BX222" i="7"/>
  <c r="V222" i="7"/>
  <c r="BX218" i="7"/>
  <c r="V218" i="7"/>
  <c r="BX214" i="7"/>
  <c r="V214" i="7"/>
  <c r="BX210" i="7"/>
  <c r="V210" i="7"/>
  <c r="BX206" i="7"/>
  <c r="V206" i="7"/>
  <c r="BX202" i="7"/>
  <c r="V202" i="7"/>
  <c r="BX198" i="7"/>
  <c r="V198" i="7"/>
  <c r="BX194" i="7"/>
  <c r="V194" i="7"/>
  <c r="BX190" i="7"/>
  <c r="V190" i="7"/>
  <c r="BX186" i="7"/>
  <c r="V186" i="7"/>
  <c r="BX182" i="7"/>
  <c r="V182" i="7"/>
  <c r="BX178" i="7"/>
  <c r="V178" i="7"/>
  <c r="BX174" i="7"/>
  <c r="V174" i="7"/>
  <c r="BX170" i="7"/>
  <c r="V170" i="7"/>
  <c r="BX166" i="7"/>
  <c r="V166" i="7"/>
  <c r="BX162" i="7"/>
  <c r="V162" i="7"/>
  <c r="BX158" i="7"/>
  <c r="V158" i="7"/>
  <c r="BX154" i="7"/>
  <c r="V154" i="7"/>
  <c r="BX150" i="7"/>
  <c r="V150" i="7"/>
  <c r="BX146" i="7"/>
  <c r="V146" i="7"/>
  <c r="BX142" i="7"/>
  <c r="V142" i="7"/>
  <c r="BX138" i="7"/>
  <c r="V138" i="7"/>
  <c r="BX134" i="7"/>
  <c r="V134" i="7"/>
  <c r="BX130" i="7"/>
  <c r="V130" i="7"/>
  <c r="BX126" i="7"/>
  <c r="V126" i="7"/>
  <c r="BX122" i="7"/>
  <c r="V122" i="7"/>
  <c r="BX118" i="7"/>
  <c r="V118" i="7"/>
  <c r="BX114" i="7"/>
  <c r="V114" i="7"/>
  <c r="BX110" i="7"/>
  <c r="V110" i="7"/>
  <c r="BX106" i="7"/>
  <c r="V106" i="7"/>
  <c r="BX102" i="7"/>
  <c r="V102" i="7"/>
  <c r="BX98" i="7"/>
  <c r="V98" i="7"/>
  <c r="BX94" i="7"/>
  <c r="V94" i="7"/>
  <c r="BX90" i="7"/>
  <c r="V90" i="7"/>
  <c r="BX86" i="7"/>
  <c r="V86" i="7"/>
  <c r="BX82" i="7"/>
  <c r="V82" i="7"/>
  <c r="BX78" i="7"/>
  <c r="V78" i="7"/>
  <c r="BX74" i="7"/>
  <c r="V74" i="7"/>
  <c r="BX70" i="7"/>
  <c r="V70" i="7"/>
  <c r="BX66" i="7"/>
  <c r="V66" i="7"/>
  <c r="BX62" i="7"/>
  <c r="V62" i="7"/>
  <c r="BX58" i="7"/>
  <c r="V58" i="7"/>
  <c r="BX54" i="7"/>
  <c r="V54" i="7"/>
  <c r="BX50" i="7"/>
  <c r="V50" i="7"/>
  <c r="BX46" i="7"/>
  <c r="V46" i="7"/>
  <c r="BX42" i="7"/>
  <c r="V42" i="7"/>
  <c r="BX38" i="7"/>
  <c r="V38" i="7"/>
  <c r="BX34" i="7"/>
  <c r="V34" i="7"/>
  <c r="BX30" i="7"/>
  <c r="V30" i="7"/>
  <c r="BX26" i="7"/>
  <c r="V26" i="7"/>
  <c r="BX22" i="7"/>
  <c r="V22" i="7"/>
  <c r="BX18" i="7"/>
  <c r="V18" i="7"/>
  <c r="BX14" i="7"/>
  <c r="V14" i="7"/>
  <c r="BX10" i="7"/>
  <c r="V10" i="7"/>
  <c r="BX301" i="7"/>
  <c r="V301" i="7"/>
  <c r="BX297" i="7"/>
  <c r="V297" i="7"/>
  <c r="BX293" i="7"/>
  <c r="V293" i="7"/>
  <c r="BX289" i="7"/>
  <c r="V289" i="7"/>
  <c r="BX285" i="7"/>
  <c r="V285" i="7"/>
  <c r="BX281" i="7"/>
  <c r="V281" i="7"/>
  <c r="BX277" i="7"/>
  <c r="V277" i="7"/>
  <c r="BX273" i="7"/>
  <c r="V273" i="7"/>
  <c r="BX269" i="7"/>
  <c r="V269" i="7"/>
  <c r="BX265" i="7"/>
  <c r="V265" i="7"/>
  <c r="BX261" i="7"/>
  <c r="V261" i="7"/>
  <c r="BX257" i="7"/>
  <c r="V257" i="7"/>
  <c r="BX253" i="7"/>
  <c r="V253" i="7"/>
  <c r="BX249" i="7"/>
  <c r="V249" i="7"/>
  <c r="BX245" i="7"/>
  <c r="V245" i="7"/>
  <c r="BX241" i="7"/>
  <c r="V241" i="7"/>
  <c r="BX237" i="7"/>
  <c r="V237" i="7"/>
  <c r="BX233" i="7"/>
  <c r="V233" i="7"/>
  <c r="BX229" i="7"/>
  <c r="V229" i="7"/>
  <c r="BX225" i="7"/>
  <c r="V225" i="7"/>
  <c r="BX221" i="7"/>
  <c r="V221" i="7"/>
  <c r="BX217" i="7"/>
  <c r="V217" i="7"/>
  <c r="BX213" i="7"/>
  <c r="V213" i="7"/>
  <c r="BX209" i="7"/>
  <c r="V209" i="7"/>
  <c r="BX205" i="7"/>
  <c r="V205" i="7"/>
  <c r="BX201" i="7"/>
  <c r="V201" i="7"/>
  <c r="BX197" i="7"/>
  <c r="V197" i="7"/>
  <c r="BX193" i="7"/>
  <c r="V193" i="7"/>
  <c r="BX189" i="7"/>
  <c r="V189" i="7"/>
  <c r="BX185" i="7"/>
  <c r="V185" i="7"/>
  <c r="BX181" i="7"/>
  <c r="V181" i="7"/>
  <c r="BX177" i="7"/>
  <c r="V177" i="7"/>
  <c r="BX173" i="7"/>
  <c r="V173" i="7"/>
  <c r="BX169" i="7"/>
  <c r="V169" i="7"/>
  <c r="BX165" i="7"/>
  <c r="V165" i="7"/>
  <c r="BX161" i="7"/>
  <c r="V161" i="7"/>
  <c r="BX157" i="7"/>
  <c r="V157" i="7"/>
  <c r="BX153" i="7"/>
  <c r="V153" i="7"/>
  <c r="BX149" i="7"/>
  <c r="V149" i="7"/>
  <c r="BX145" i="7"/>
  <c r="V145" i="7"/>
  <c r="BX141" i="7"/>
  <c r="V141" i="7"/>
  <c r="BX137" i="7"/>
  <c r="V137" i="7"/>
  <c r="BX133" i="7"/>
  <c r="V133" i="7"/>
  <c r="BX129" i="7"/>
  <c r="V129" i="7"/>
  <c r="BX125" i="7"/>
  <c r="V125" i="7"/>
  <c r="BX121" i="7"/>
  <c r="V121" i="7"/>
  <c r="BX117" i="7"/>
  <c r="V117" i="7"/>
  <c r="BX113" i="7"/>
  <c r="V113" i="7"/>
  <c r="BX109" i="7"/>
  <c r="V109" i="7"/>
  <c r="BX105" i="7"/>
  <c r="V105" i="7"/>
  <c r="BX101" i="7"/>
  <c r="V101" i="7"/>
  <c r="BX97" i="7"/>
  <c r="V97" i="7"/>
  <c r="BX93" i="7"/>
  <c r="V93" i="7"/>
  <c r="BX89" i="7"/>
  <c r="V89" i="7"/>
  <c r="BX85" i="7"/>
  <c r="V85" i="7"/>
  <c r="BX81" i="7"/>
  <c r="V81" i="7"/>
  <c r="BX77" i="7"/>
  <c r="V77" i="7"/>
  <c r="BX73" i="7"/>
  <c r="V73" i="7"/>
  <c r="BX69" i="7"/>
  <c r="V69" i="7"/>
  <c r="BX65" i="7"/>
  <c r="V65" i="7"/>
  <c r="BX61" i="7"/>
  <c r="V61" i="7"/>
  <c r="BX57" i="7"/>
  <c r="V57" i="7"/>
  <c r="BX53" i="7"/>
  <c r="V53" i="7"/>
  <c r="BX49" i="7"/>
  <c r="V49" i="7"/>
  <c r="BX45" i="7"/>
  <c r="V45" i="7"/>
  <c r="BX41" i="7"/>
  <c r="V41" i="7"/>
  <c r="BX37" i="7"/>
  <c r="V37" i="7"/>
  <c r="BX33" i="7"/>
  <c r="V33" i="7"/>
  <c r="BX29" i="7"/>
  <c r="V29" i="7"/>
  <c r="BX25" i="7"/>
  <c r="V25" i="7"/>
  <c r="BX21" i="7"/>
  <c r="V21" i="7"/>
  <c r="BX17" i="7"/>
  <c r="V17" i="7"/>
  <c r="BX13" i="7"/>
  <c r="V13" i="7"/>
  <c r="BE299" i="7"/>
  <c r="BE295" i="7"/>
  <c r="BE291" i="7"/>
  <c r="BE283" i="7"/>
  <c r="BE279" i="7"/>
  <c r="BE275" i="7"/>
  <c r="BE267" i="7"/>
  <c r="BE263" i="7"/>
  <c r="BE255" i="7"/>
  <c r="BE251" i="7"/>
  <c r="BE243" i="7"/>
  <c r="BE235" i="7"/>
  <c r="BE302" i="7"/>
  <c r="BE298" i="7"/>
  <c r="BE294" i="7"/>
  <c r="BE290" i="7"/>
  <c r="BE286" i="7"/>
  <c r="BE282" i="7"/>
  <c r="BE278" i="7"/>
  <c r="BE274" i="7"/>
  <c r="BE270" i="7"/>
  <c r="BE266" i="7"/>
  <c r="BE262" i="7"/>
  <c r="BE258" i="7"/>
  <c r="BE254" i="7"/>
  <c r="BE250" i="7"/>
  <c r="BE246" i="7"/>
  <c r="BE242" i="7"/>
  <c r="BE238" i="7"/>
  <c r="BE234" i="7"/>
  <c r="BE230" i="7"/>
  <c r="BE226" i="7"/>
  <c r="BE222" i="7"/>
  <c r="BE218" i="7"/>
  <c r="BE214" i="7"/>
  <c r="BE210" i="7"/>
  <c r="BE206" i="7"/>
  <c r="BE202" i="7"/>
  <c r="BE198" i="7"/>
  <c r="BE194" i="7"/>
  <c r="BE190" i="7"/>
  <c r="BE186" i="7"/>
  <c r="BE182" i="7"/>
  <c r="BE178" i="7"/>
  <c r="BE174" i="7"/>
  <c r="BE170" i="7"/>
  <c r="BE166" i="7"/>
  <c r="BE162" i="7"/>
  <c r="BE158" i="7"/>
  <c r="BE154" i="7"/>
  <c r="BE150" i="7"/>
  <c r="BE146" i="7"/>
  <c r="BE142" i="7"/>
  <c r="BE138" i="7"/>
  <c r="BE134" i="7"/>
  <c r="BE130" i="7"/>
  <c r="BE126" i="7"/>
  <c r="BE122" i="7"/>
  <c r="BE118" i="7"/>
  <c r="BE114" i="7"/>
  <c r="BE110" i="7"/>
  <c r="BE106" i="7"/>
  <c r="BE102" i="7"/>
  <c r="BE98" i="7"/>
  <c r="BE94" i="7"/>
  <c r="BE90" i="7"/>
  <c r="BE86" i="7"/>
  <c r="BE82" i="7"/>
  <c r="BE78" i="7"/>
  <c r="BE74" i="7"/>
  <c r="BE70" i="7"/>
  <c r="BE66" i="7"/>
  <c r="BE62" i="7"/>
  <c r="BE58" i="7"/>
  <c r="BE54" i="7"/>
  <c r="BE50" i="7"/>
  <c r="BE46" i="7"/>
  <c r="BE42" i="7"/>
  <c r="BE38" i="7"/>
  <c r="BE34" i="7"/>
  <c r="BE30" i="7"/>
  <c r="BE26" i="7"/>
  <c r="BE22" i="7"/>
  <c r="BE18" i="7"/>
  <c r="BE14" i="7"/>
  <c r="BE10" i="7"/>
  <c r="BE297" i="7"/>
  <c r="BE285" i="7"/>
  <c r="BE273" i="7"/>
  <c r="BE261" i="7"/>
  <c r="BE253" i="7"/>
  <c r="BE245" i="7"/>
  <c r="BE237" i="7"/>
  <c r="BE233" i="7"/>
  <c r="BE229" i="7"/>
  <c r="BE225" i="7"/>
  <c r="BE221" i="7"/>
  <c r="BE217" i="7"/>
  <c r="BE213" i="7"/>
  <c r="BE209" i="7"/>
  <c r="BE205" i="7"/>
  <c r="BE201" i="7"/>
  <c r="BE197" i="7"/>
  <c r="BE193" i="7"/>
  <c r="BE189" i="7"/>
  <c r="BE185" i="7"/>
  <c r="BE181" i="7"/>
  <c r="BE177" i="7"/>
  <c r="BE173" i="7"/>
  <c r="BE169" i="7"/>
  <c r="BE165" i="7"/>
  <c r="BE161" i="7"/>
  <c r="BE157" i="7"/>
  <c r="BE153" i="7"/>
  <c r="BE149" i="7"/>
  <c r="BE145" i="7"/>
  <c r="BE141" i="7"/>
  <c r="BE137" i="7"/>
  <c r="BE133" i="7"/>
  <c r="BE129" i="7"/>
  <c r="BE125" i="7"/>
  <c r="BE121" i="7"/>
  <c r="BE117" i="7"/>
  <c r="BE113" i="7"/>
  <c r="BE109" i="7"/>
  <c r="BE105" i="7"/>
  <c r="BE101" i="7"/>
  <c r="BE97" i="7"/>
  <c r="BE93" i="7"/>
  <c r="BE89" i="7"/>
  <c r="BE85" i="7"/>
  <c r="BE81" i="7"/>
  <c r="BE77" i="7"/>
  <c r="BE73" i="7"/>
  <c r="BE69" i="7"/>
  <c r="BE65" i="7"/>
  <c r="BE61" i="7"/>
  <c r="BE57" i="7"/>
  <c r="BE53" i="7"/>
  <c r="BE49" i="7"/>
  <c r="BE45" i="7"/>
  <c r="BE41" i="7"/>
  <c r="BE37" i="7"/>
  <c r="BE33" i="7"/>
  <c r="BE29" i="7"/>
  <c r="BE25" i="7"/>
  <c r="BE21" i="7"/>
  <c r="BE17" i="7"/>
  <c r="BE13" i="7"/>
  <c r="BE301" i="7"/>
  <c r="BE293" i="7"/>
  <c r="BE289" i="7"/>
  <c r="BE281" i="7"/>
  <c r="BE277" i="7"/>
  <c r="BE269" i="7"/>
  <c r="BE265" i="7"/>
  <c r="BE257" i="7"/>
  <c r="BE249" i="7"/>
  <c r="BE241" i="7"/>
  <c r="BE300" i="7"/>
  <c r="BE296" i="7"/>
  <c r="BE292" i="7"/>
  <c r="BE288" i="7"/>
  <c r="BE284" i="7"/>
  <c r="BE280" i="7"/>
  <c r="BE276" i="7"/>
  <c r="BE272" i="7"/>
  <c r="BE268" i="7"/>
  <c r="BE264" i="7"/>
  <c r="BE260" i="7"/>
  <c r="BE256" i="7"/>
  <c r="BE252" i="7"/>
  <c r="BE248" i="7"/>
  <c r="BE244" i="7"/>
  <c r="BE240" i="7"/>
  <c r="BE236" i="7"/>
  <c r="BE232" i="7"/>
  <c r="BE228" i="7"/>
  <c r="BE224" i="7"/>
  <c r="BE220" i="7"/>
  <c r="BE216" i="7"/>
  <c r="BE212" i="7"/>
  <c r="BE208" i="7"/>
  <c r="BE204" i="7"/>
  <c r="BE200" i="7"/>
  <c r="BE196" i="7"/>
  <c r="BE192" i="7"/>
  <c r="BE188" i="7"/>
  <c r="BE184" i="7"/>
  <c r="BE180" i="7"/>
  <c r="BE176" i="7"/>
  <c r="BE172" i="7"/>
  <c r="BE168" i="7"/>
  <c r="BE164" i="7"/>
  <c r="BE160" i="7"/>
  <c r="BE156" i="7"/>
  <c r="BE152" i="7"/>
  <c r="BE148" i="7"/>
  <c r="BE144" i="7"/>
  <c r="BE140" i="7"/>
  <c r="BE136" i="7"/>
  <c r="BE132" i="7"/>
  <c r="BE128" i="7"/>
  <c r="BE124" i="7"/>
  <c r="BE120" i="7"/>
  <c r="BE116" i="7"/>
  <c r="BE112" i="7"/>
  <c r="BE108" i="7"/>
  <c r="BE104" i="7"/>
  <c r="BE100" i="7"/>
  <c r="BE96" i="7"/>
  <c r="BE92" i="7"/>
  <c r="BE88" i="7"/>
  <c r="BE84" i="7"/>
  <c r="BE80" i="7"/>
  <c r="BE76" i="7"/>
  <c r="BE72" i="7"/>
  <c r="BE68" i="7"/>
  <c r="BE64" i="7"/>
  <c r="BE60" i="7"/>
  <c r="BE56" i="7"/>
  <c r="BE52" i="7"/>
  <c r="BE48" i="7"/>
  <c r="BE44" i="7"/>
  <c r="BE40" i="7"/>
  <c r="BE36" i="7"/>
  <c r="BE32" i="7"/>
  <c r="BE28" i="7"/>
  <c r="BE24" i="7"/>
  <c r="BE20" i="7"/>
  <c r="BE16" i="7"/>
  <c r="BE12" i="7"/>
  <c r="BE303" i="7"/>
  <c r="BE287" i="7"/>
  <c r="BE271" i="7"/>
  <c r="BE259" i="7"/>
  <c r="BE247" i="7"/>
  <c r="BE239" i="7"/>
  <c r="BE231" i="7"/>
  <c r="BE227" i="7"/>
  <c r="BE223" i="7"/>
  <c r="BE219" i="7"/>
  <c r="BE215" i="7"/>
  <c r="BE211" i="7"/>
  <c r="BE207" i="7"/>
  <c r="BE203" i="7"/>
  <c r="BE199" i="7"/>
  <c r="BE195" i="7"/>
  <c r="BE191" i="7"/>
  <c r="BE187" i="7"/>
  <c r="BE183" i="7"/>
  <c r="BE179" i="7"/>
  <c r="BE175" i="7"/>
  <c r="BE171" i="7"/>
  <c r="BE167" i="7"/>
  <c r="BE163" i="7"/>
  <c r="BE159" i="7"/>
  <c r="BE155" i="7"/>
  <c r="BE151" i="7"/>
  <c r="BE147" i="7"/>
  <c r="BE143" i="7"/>
  <c r="BE139" i="7"/>
  <c r="BE135" i="7"/>
  <c r="BE131" i="7"/>
  <c r="BE127" i="7"/>
  <c r="BE123" i="7"/>
  <c r="BE119" i="7"/>
  <c r="BE115" i="7"/>
  <c r="BE111" i="7"/>
  <c r="BE107" i="7"/>
  <c r="BE103" i="7"/>
  <c r="BE99" i="7"/>
  <c r="BE95" i="7"/>
  <c r="BE91" i="7"/>
  <c r="BE87" i="7"/>
  <c r="BE83" i="7"/>
  <c r="BE79" i="7"/>
  <c r="BE75" i="7"/>
  <c r="BE71" i="7"/>
  <c r="BE67" i="7"/>
  <c r="BE63" i="7"/>
  <c r="BE59" i="7"/>
  <c r="BE55" i="7"/>
  <c r="BE51" i="7"/>
  <c r="BE47" i="7"/>
  <c r="BE43" i="7"/>
  <c r="BE39" i="7"/>
  <c r="BE35" i="7"/>
  <c r="BE31" i="7"/>
  <c r="BE27" i="7"/>
  <c r="BE23" i="7"/>
  <c r="BE19" i="7"/>
  <c r="BE15" i="7"/>
  <c r="BE11" i="7"/>
  <c r="EV104" i="7"/>
  <c r="EW104" i="7" s="1"/>
  <c r="EV296" i="7"/>
  <c r="EW296" i="7" s="1"/>
  <c r="EV288" i="7"/>
  <c r="EW288" i="7" s="1"/>
  <c r="EV284" i="7"/>
  <c r="EW284" i="7" s="1"/>
  <c r="EV276" i="7"/>
  <c r="EW276" i="7" s="1"/>
  <c r="EV264" i="7"/>
  <c r="EW264" i="7" s="1"/>
  <c r="EV256" i="7"/>
  <c r="EW256" i="7" s="1"/>
  <c r="EV252" i="7"/>
  <c r="EW252" i="7" s="1"/>
  <c r="EV244" i="7"/>
  <c r="EW244" i="7" s="1"/>
  <c r="EV236" i="7"/>
  <c r="EW236" i="7" s="1"/>
  <c r="EV228" i="7"/>
  <c r="EW228" i="7" s="1"/>
  <c r="EV220" i="7"/>
  <c r="EW220" i="7" s="1"/>
  <c r="EV208" i="7"/>
  <c r="EW208" i="7" s="1"/>
  <c r="EV200" i="7"/>
  <c r="EW200" i="7" s="1"/>
  <c r="EV196" i="7"/>
  <c r="EW196" i="7" s="1"/>
  <c r="EV184" i="7"/>
  <c r="EW184" i="7" s="1"/>
  <c r="EV176" i="7"/>
  <c r="EW176" i="7" s="1"/>
  <c r="EV168" i="7"/>
  <c r="EW168" i="7" s="1"/>
  <c r="EV164" i="7"/>
  <c r="EW164" i="7" s="1"/>
  <c r="EV152" i="7"/>
  <c r="EW152" i="7" s="1"/>
  <c r="EV144" i="7"/>
  <c r="EW144" i="7" s="1"/>
  <c r="EV136" i="7"/>
  <c r="EW136" i="7" s="1"/>
  <c r="EV132" i="7"/>
  <c r="EW132" i="7" s="1"/>
  <c r="EV124" i="7"/>
  <c r="EW124" i="7" s="1"/>
  <c r="EV116" i="7"/>
  <c r="EW116" i="7" s="1"/>
  <c r="EV100" i="7"/>
  <c r="EW100" i="7" s="1"/>
  <c r="EV300" i="7"/>
  <c r="EW300" i="7" s="1"/>
  <c r="EV292" i="7"/>
  <c r="EW292" i="7" s="1"/>
  <c r="EV280" i="7"/>
  <c r="EW280" i="7" s="1"/>
  <c r="EV272" i="7"/>
  <c r="EW272" i="7" s="1"/>
  <c r="EV268" i="7"/>
  <c r="EW268" i="7" s="1"/>
  <c r="EV260" i="7"/>
  <c r="EW260" i="7" s="1"/>
  <c r="EV248" i="7"/>
  <c r="EW248" i="7" s="1"/>
  <c r="EV240" i="7"/>
  <c r="EW240" i="7" s="1"/>
  <c r="EV232" i="7"/>
  <c r="EW232" i="7" s="1"/>
  <c r="EV224" i="7"/>
  <c r="EW224" i="7" s="1"/>
  <c r="EV216" i="7"/>
  <c r="EW216" i="7" s="1"/>
  <c r="EV212" i="7"/>
  <c r="EW212" i="7" s="1"/>
  <c r="EV204" i="7"/>
  <c r="EW204" i="7" s="1"/>
  <c r="EV192" i="7"/>
  <c r="EW192" i="7" s="1"/>
  <c r="EV188" i="7"/>
  <c r="EW188" i="7" s="1"/>
  <c r="EV180" i="7"/>
  <c r="EW180" i="7" s="1"/>
  <c r="EV172" i="7"/>
  <c r="EW172" i="7" s="1"/>
  <c r="EV160" i="7"/>
  <c r="EW160" i="7" s="1"/>
  <c r="EV156" i="7"/>
  <c r="EW156" i="7" s="1"/>
  <c r="EV148" i="7"/>
  <c r="EW148" i="7" s="1"/>
  <c r="EV140" i="7"/>
  <c r="EW140" i="7" s="1"/>
  <c r="EV128" i="7"/>
  <c r="EW128" i="7" s="1"/>
  <c r="EV120" i="7"/>
  <c r="EW120" i="7" s="1"/>
  <c r="EV112" i="7"/>
  <c r="EW112" i="7" s="1"/>
  <c r="EV108" i="7"/>
  <c r="EW108" i="7" s="1"/>
  <c r="EV92" i="7"/>
  <c r="EW92" i="7" s="1"/>
  <c r="EV84" i="7"/>
  <c r="EW84" i="7" s="1"/>
  <c r="EV76" i="7"/>
  <c r="EW76" i="7" s="1"/>
  <c r="EV68" i="7"/>
  <c r="EW68" i="7" s="1"/>
  <c r="EV60" i="7"/>
  <c r="EW60" i="7" s="1"/>
  <c r="EV52" i="7"/>
  <c r="EW52" i="7" s="1"/>
  <c r="EV44" i="7"/>
  <c r="EW44" i="7" s="1"/>
  <c r="EV36" i="7"/>
  <c r="EW36" i="7" s="1"/>
  <c r="EV32" i="7"/>
  <c r="EW32" i="7" s="1"/>
  <c r="EV24" i="7"/>
  <c r="EW24" i="7" s="1"/>
  <c r="EV16" i="7"/>
  <c r="EW16" i="7" s="1"/>
  <c r="EV303" i="7"/>
  <c r="EW303" i="7" s="1"/>
  <c r="EV299" i="7"/>
  <c r="EW299" i="7" s="1"/>
  <c r="EV295" i="7"/>
  <c r="EW295" i="7" s="1"/>
  <c r="EV291" i="7"/>
  <c r="EW291" i="7" s="1"/>
  <c r="EV287" i="7"/>
  <c r="EW287" i="7" s="1"/>
  <c r="EV283" i="7"/>
  <c r="EW283" i="7" s="1"/>
  <c r="EV279" i="7"/>
  <c r="EW279" i="7" s="1"/>
  <c r="EV275" i="7"/>
  <c r="EW275" i="7" s="1"/>
  <c r="EV271" i="7"/>
  <c r="EW271" i="7" s="1"/>
  <c r="EV267" i="7"/>
  <c r="EW267" i="7" s="1"/>
  <c r="EV263" i="7"/>
  <c r="EW263" i="7" s="1"/>
  <c r="EV259" i="7"/>
  <c r="EW259" i="7" s="1"/>
  <c r="EV255" i="7"/>
  <c r="EW255" i="7" s="1"/>
  <c r="EV251" i="7"/>
  <c r="EW251" i="7" s="1"/>
  <c r="EV247" i="7"/>
  <c r="EW247" i="7" s="1"/>
  <c r="EV243" i="7"/>
  <c r="EW243" i="7" s="1"/>
  <c r="EV239" i="7"/>
  <c r="EW239" i="7" s="1"/>
  <c r="EV235" i="7"/>
  <c r="EW235" i="7" s="1"/>
  <c r="EV231" i="7"/>
  <c r="EW231" i="7" s="1"/>
  <c r="EV227" i="7"/>
  <c r="EW227" i="7" s="1"/>
  <c r="EV223" i="7"/>
  <c r="EW223" i="7" s="1"/>
  <c r="EV219" i="7"/>
  <c r="EW219" i="7" s="1"/>
  <c r="EV215" i="7"/>
  <c r="EW215" i="7" s="1"/>
  <c r="EV211" i="7"/>
  <c r="EW211" i="7" s="1"/>
  <c r="EV207" i="7"/>
  <c r="EW207" i="7" s="1"/>
  <c r="EV203" i="7"/>
  <c r="EW203" i="7" s="1"/>
  <c r="EV199" i="7"/>
  <c r="EW199" i="7" s="1"/>
  <c r="EV195" i="7"/>
  <c r="EW195" i="7" s="1"/>
  <c r="EV191" i="7"/>
  <c r="EW191" i="7" s="1"/>
  <c r="EV187" i="7"/>
  <c r="EW187" i="7" s="1"/>
  <c r="EV183" i="7"/>
  <c r="EW183" i="7" s="1"/>
  <c r="EV179" i="7"/>
  <c r="EW179" i="7" s="1"/>
  <c r="EV175" i="7"/>
  <c r="EW175" i="7" s="1"/>
  <c r="EV171" i="7"/>
  <c r="EW171" i="7" s="1"/>
  <c r="EV167" i="7"/>
  <c r="EW167" i="7" s="1"/>
  <c r="EV163" i="7"/>
  <c r="EW163" i="7" s="1"/>
  <c r="EV159" i="7"/>
  <c r="EW159" i="7" s="1"/>
  <c r="EV155" i="7"/>
  <c r="EW155" i="7" s="1"/>
  <c r="EV151" i="7"/>
  <c r="EW151" i="7" s="1"/>
  <c r="EV147" i="7"/>
  <c r="EW147" i="7" s="1"/>
  <c r="EV143" i="7"/>
  <c r="EW143" i="7" s="1"/>
  <c r="EV139" i="7"/>
  <c r="EW139" i="7" s="1"/>
  <c r="EV135" i="7"/>
  <c r="EW135" i="7" s="1"/>
  <c r="EV131" i="7"/>
  <c r="EW131" i="7" s="1"/>
  <c r="EV127" i="7"/>
  <c r="EW127" i="7" s="1"/>
  <c r="EV123" i="7"/>
  <c r="EW123" i="7" s="1"/>
  <c r="EV119" i="7"/>
  <c r="EW119" i="7" s="1"/>
  <c r="EV115" i="7"/>
  <c r="EW115" i="7" s="1"/>
  <c r="EV111" i="7"/>
  <c r="EW111" i="7" s="1"/>
  <c r="EV107" i="7"/>
  <c r="EW107" i="7" s="1"/>
  <c r="EV103" i="7"/>
  <c r="EW103" i="7" s="1"/>
  <c r="EV99" i="7"/>
  <c r="EW99" i="7" s="1"/>
  <c r="EV95" i="7"/>
  <c r="EW95" i="7" s="1"/>
  <c r="EV91" i="7"/>
  <c r="EW91" i="7" s="1"/>
  <c r="EV87" i="7"/>
  <c r="EW87" i="7" s="1"/>
  <c r="EV83" i="7"/>
  <c r="EW83" i="7" s="1"/>
  <c r="EV79" i="7"/>
  <c r="EW79" i="7" s="1"/>
  <c r="EV75" i="7"/>
  <c r="EW75" i="7" s="1"/>
  <c r="EV71" i="7"/>
  <c r="EW71" i="7" s="1"/>
  <c r="EV67" i="7"/>
  <c r="EW67" i="7" s="1"/>
  <c r="EV63" i="7"/>
  <c r="EW63" i="7" s="1"/>
  <c r="EV59" i="7"/>
  <c r="EW59" i="7" s="1"/>
  <c r="EV55" i="7"/>
  <c r="EW55" i="7" s="1"/>
  <c r="EV51" i="7"/>
  <c r="EW51" i="7" s="1"/>
  <c r="EV47" i="7"/>
  <c r="EW47" i="7" s="1"/>
  <c r="EV43" i="7"/>
  <c r="EW43" i="7" s="1"/>
  <c r="EV39" i="7"/>
  <c r="EW39" i="7" s="1"/>
  <c r="EV35" i="7"/>
  <c r="EW35" i="7" s="1"/>
  <c r="EV31" i="7"/>
  <c r="EW31" i="7" s="1"/>
  <c r="EV27" i="7"/>
  <c r="EW27" i="7" s="1"/>
  <c r="EV23" i="7"/>
  <c r="EW23" i="7" s="1"/>
  <c r="EV19" i="7"/>
  <c r="EW19" i="7" s="1"/>
  <c r="EV15" i="7"/>
  <c r="EW15" i="7" s="1"/>
  <c r="EV11" i="7"/>
  <c r="EW11" i="7" s="1"/>
  <c r="EV96" i="7"/>
  <c r="EW96" i="7" s="1"/>
  <c r="EV88" i="7"/>
  <c r="EW88" i="7" s="1"/>
  <c r="EV80" i="7"/>
  <c r="EW80" i="7" s="1"/>
  <c r="EV72" i="7"/>
  <c r="EW72" i="7" s="1"/>
  <c r="EV64" i="7"/>
  <c r="EW64" i="7" s="1"/>
  <c r="EV56" i="7"/>
  <c r="EW56" i="7" s="1"/>
  <c r="EV48" i="7"/>
  <c r="EW48" i="7" s="1"/>
  <c r="EV40" i="7"/>
  <c r="EW40" i="7" s="1"/>
  <c r="EV28" i="7"/>
  <c r="EW28" i="7" s="1"/>
  <c r="EV20" i="7"/>
  <c r="EW20" i="7" s="1"/>
  <c r="EV12" i="7"/>
  <c r="EW12" i="7" s="1"/>
  <c r="EV302" i="7"/>
  <c r="EW302" i="7" s="1"/>
  <c r="EV298" i="7"/>
  <c r="EW298" i="7" s="1"/>
  <c r="EV294" i="7"/>
  <c r="EW294" i="7" s="1"/>
  <c r="EV290" i="7"/>
  <c r="EW290" i="7" s="1"/>
  <c r="EV286" i="7"/>
  <c r="EW286" i="7" s="1"/>
  <c r="EV282" i="7"/>
  <c r="EW282" i="7" s="1"/>
  <c r="EV278" i="7"/>
  <c r="EW278" i="7" s="1"/>
  <c r="EV274" i="7"/>
  <c r="EW274" i="7" s="1"/>
  <c r="EV270" i="7"/>
  <c r="EW270" i="7" s="1"/>
  <c r="EV266" i="7"/>
  <c r="EW266" i="7" s="1"/>
  <c r="EV262" i="7"/>
  <c r="EW262" i="7" s="1"/>
  <c r="EV258" i="7"/>
  <c r="EW258" i="7" s="1"/>
  <c r="EV254" i="7"/>
  <c r="EW254" i="7" s="1"/>
  <c r="EV250" i="7"/>
  <c r="EW250" i="7" s="1"/>
  <c r="EV246" i="7"/>
  <c r="EW246" i="7" s="1"/>
  <c r="EV242" i="7"/>
  <c r="EW242" i="7" s="1"/>
  <c r="EV238" i="7"/>
  <c r="EW238" i="7" s="1"/>
  <c r="EV234" i="7"/>
  <c r="EW234" i="7" s="1"/>
  <c r="EV230" i="7"/>
  <c r="EW230" i="7" s="1"/>
  <c r="EV226" i="7"/>
  <c r="EW226" i="7" s="1"/>
  <c r="EV222" i="7"/>
  <c r="EW222" i="7" s="1"/>
  <c r="EV218" i="7"/>
  <c r="EW218" i="7" s="1"/>
  <c r="EV214" i="7"/>
  <c r="EW214" i="7" s="1"/>
  <c r="EV210" i="7"/>
  <c r="EW210" i="7" s="1"/>
  <c r="EV206" i="7"/>
  <c r="EW206" i="7" s="1"/>
  <c r="EV202" i="7"/>
  <c r="EW202" i="7" s="1"/>
  <c r="EV198" i="7"/>
  <c r="EW198" i="7" s="1"/>
  <c r="EV194" i="7"/>
  <c r="EW194" i="7" s="1"/>
  <c r="EV190" i="7"/>
  <c r="EW190" i="7" s="1"/>
  <c r="EV186" i="7"/>
  <c r="EW186" i="7" s="1"/>
  <c r="EV182" i="7"/>
  <c r="EW182" i="7" s="1"/>
  <c r="EV178" i="7"/>
  <c r="EW178" i="7" s="1"/>
  <c r="EV174" i="7"/>
  <c r="EW174" i="7" s="1"/>
  <c r="EV170" i="7"/>
  <c r="EW170" i="7" s="1"/>
  <c r="EV166" i="7"/>
  <c r="EW166" i="7" s="1"/>
  <c r="EV162" i="7"/>
  <c r="EW162" i="7" s="1"/>
  <c r="EV158" i="7"/>
  <c r="EW158" i="7" s="1"/>
  <c r="EV154" i="7"/>
  <c r="EW154" i="7" s="1"/>
  <c r="EV150" i="7"/>
  <c r="EW150" i="7" s="1"/>
  <c r="EV146" i="7"/>
  <c r="EW146" i="7" s="1"/>
  <c r="EV142" i="7"/>
  <c r="EW142" i="7" s="1"/>
  <c r="EV138" i="7"/>
  <c r="EW138" i="7" s="1"/>
  <c r="EV134" i="7"/>
  <c r="EW134" i="7" s="1"/>
  <c r="EV130" i="7"/>
  <c r="EW130" i="7" s="1"/>
  <c r="EV126" i="7"/>
  <c r="EW126" i="7" s="1"/>
  <c r="EV122" i="7"/>
  <c r="EW122" i="7" s="1"/>
  <c r="EV118" i="7"/>
  <c r="EW118" i="7" s="1"/>
  <c r="EV114" i="7"/>
  <c r="EW114" i="7" s="1"/>
  <c r="EV110" i="7"/>
  <c r="EW110" i="7" s="1"/>
  <c r="EV106" i="7"/>
  <c r="EW106" i="7" s="1"/>
  <c r="EV102" i="7"/>
  <c r="EW102" i="7" s="1"/>
  <c r="EV98" i="7"/>
  <c r="EW98" i="7" s="1"/>
  <c r="EV94" i="7"/>
  <c r="EW94" i="7" s="1"/>
  <c r="EV90" i="7"/>
  <c r="EW90" i="7" s="1"/>
  <c r="EV86" i="7"/>
  <c r="EW86" i="7" s="1"/>
  <c r="EV82" i="7"/>
  <c r="EW82" i="7" s="1"/>
  <c r="EV78" i="7"/>
  <c r="EW78" i="7" s="1"/>
  <c r="EV74" i="7"/>
  <c r="EW74" i="7" s="1"/>
  <c r="EV70" i="7"/>
  <c r="EW70" i="7" s="1"/>
  <c r="EV66" i="7"/>
  <c r="EW66" i="7" s="1"/>
  <c r="EV62" i="7"/>
  <c r="EW62" i="7" s="1"/>
  <c r="EV58" i="7"/>
  <c r="EW58" i="7" s="1"/>
  <c r="EV54" i="7"/>
  <c r="EW54" i="7" s="1"/>
  <c r="EV50" i="7"/>
  <c r="EW50" i="7" s="1"/>
  <c r="EV46" i="7"/>
  <c r="EW46" i="7" s="1"/>
  <c r="EV42" i="7"/>
  <c r="EW42" i="7" s="1"/>
  <c r="EV38" i="7"/>
  <c r="EW38" i="7" s="1"/>
  <c r="EV34" i="7"/>
  <c r="EW34" i="7" s="1"/>
  <c r="EV30" i="7"/>
  <c r="EW30" i="7" s="1"/>
  <c r="EV26" i="7"/>
  <c r="EW26" i="7" s="1"/>
  <c r="EV22" i="7"/>
  <c r="EW22" i="7" s="1"/>
  <c r="EV18" i="7"/>
  <c r="EW18" i="7" s="1"/>
  <c r="EV14" i="7"/>
  <c r="EW14" i="7" s="1"/>
  <c r="EV10" i="7"/>
  <c r="EW10" i="7" s="1"/>
  <c r="EV301" i="7"/>
  <c r="EW301" i="7" s="1"/>
  <c r="EV297" i="7"/>
  <c r="EW297" i="7" s="1"/>
  <c r="EV293" i="7"/>
  <c r="EW293" i="7" s="1"/>
  <c r="EV289" i="7"/>
  <c r="EW289" i="7" s="1"/>
  <c r="EV285" i="7"/>
  <c r="EW285" i="7" s="1"/>
  <c r="EV281" i="7"/>
  <c r="EW281" i="7" s="1"/>
  <c r="EV277" i="7"/>
  <c r="EW277" i="7" s="1"/>
  <c r="EV273" i="7"/>
  <c r="EW273" i="7" s="1"/>
  <c r="EV269" i="7"/>
  <c r="EW269" i="7" s="1"/>
  <c r="EV265" i="7"/>
  <c r="EW265" i="7" s="1"/>
  <c r="EV261" i="7"/>
  <c r="EW261" i="7" s="1"/>
  <c r="EV257" i="7"/>
  <c r="EW257" i="7" s="1"/>
  <c r="EV253" i="7"/>
  <c r="EW253" i="7" s="1"/>
  <c r="EV249" i="7"/>
  <c r="EW249" i="7" s="1"/>
  <c r="EV245" i="7"/>
  <c r="EW245" i="7" s="1"/>
  <c r="EV241" i="7"/>
  <c r="EW241" i="7" s="1"/>
  <c r="EV237" i="7"/>
  <c r="EW237" i="7" s="1"/>
  <c r="EV233" i="7"/>
  <c r="EW233" i="7" s="1"/>
  <c r="EV229" i="7"/>
  <c r="EW229" i="7" s="1"/>
  <c r="EV225" i="7"/>
  <c r="EW225" i="7" s="1"/>
  <c r="EV221" i="7"/>
  <c r="EW221" i="7" s="1"/>
  <c r="EV217" i="7"/>
  <c r="EW217" i="7" s="1"/>
  <c r="EV213" i="7"/>
  <c r="EW213" i="7" s="1"/>
  <c r="EV209" i="7"/>
  <c r="EW209" i="7" s="1"/>
  <c r="EV205" i="7"/>
  <c r="EW205" i="7" s="1"/>
  <c r="EV201" i="7"/>
  <c r="EW201" i="7" s="1"/>
  <c r="EV197" i="7"/>
  <c r="EW197" i="7" s="1"/>
  <c r="EV193" i="7"/>
  <c r="EW193" i="7" s="1"/>
  <c r="EV189" i="7"/>
  <c r="EW189" i="7" s="1"/>
  <c r="EV185" i="7"/>
  <c r="EW185" i="7" s="1"/>
  <c r="EV181" i="7"/>
  <c r="EW181" i="7" s="1"/>
  <c r="EV177" i="7"/>
  <c r="EW177" i="7" s="1"/>
  <c r="EV173" i="7"/>
  <c r="EW173" i="7" s="1"/>
  <c r="EV169" i="7"/>
  <c r="EW169" i="7" s="1"/>
  <c r="EV165" i="7"/>
  <c r="EW165" i="7" s="1"/>
  <c r="EV161" i="7"/>
  <c r="EW161" i="7" s="1"/>
  <c r="EV157" i="7"/>
  <c r="EW157" i="7" s="1"/>
  <c r="EV153" i="7"/>
  <c r="EW153" i="7" s="1"/>
  <c r="EV149" i="7"/>
  <c r="EW149" i="7" s="1"/>
  <c r="EV145" i="7"/>
  <c r="EW145" i="7" s="1"/>
  <c r="EV141" i="7"/>
  <c r="EW141" i="7" s="1"/>
  <c r="EV137" i="7"/>
  <c r="EW137" i="7" s="1"/>
  <c r="EV133" i="7"/>
  <c r="EW133" i="7" s="1"/>
  <c r="EV129" i="7"/>
  <c r="EW129" i="7" s="1"/>
  <c r="EV125" i="7"/>
  <c r="EW125" i="7" s="1"/>
  <c r="EV121" i="7"/>
  <c r="EW121" i="7" s="1"/>
  <c r="EV117" i="7"/>
  <c r="EW117" i="7" s="1"/>
  <c r="EV113" i="7"/>
  <c r="EW113" i="7" s="1"/>
  <c r="EV109" i="7"/>
  <c r="EW109" i="7" s="1"/>
  <c r="EV105" i="7"/>
  <c r="EW105" i="7" s="1"/>
  <c r="EV101" i="7"/>
  <c r="EW101" i="7" s="1"/>
  <c r="EV97" i="7"/>
  <c r="EW97" i="7" s="1"/>
  <c r="EV93" i="7"/>
  <c r="EW93" i="7" s="1"/>
  <c r="EV89" i="7"/>
  <c r="EW89" i="7" s="1"/>
  <c r="EV85" i="7"/>
  <c r="EW85" i="7" s="1"/>
  <c r="EV81" i="7"/>
  <c r="EW81" i="7" s="1"/>
  <c r="EV77" i="7"/>
  <c r="EW77" i="7" s="1"/>
  <c r="EV73" i="7"/>
  <c r="EW73" i="7" s="1"/>
  <c r="EV69" i="7"/>
  <c r="EW69" i="7" s="1"/>
  <c r="EV65" i="7"/>
  <c r="EW65" i="7" s="1"/>
  <c r="EV61" i="7"/>
  <c r="EW61" i="7" s="1"/>
  <c r="EV57" i="7"/>
  <c r="EW57" i="7" s="1"/>
  <c r="EV53" i="7"/>
  <c r="EW53" i="7" s="1"/>
  <c r="EV49" i="7"/>
  <c r="EW49" i="7" s="1"/>
  <c r="EV45" i="7"/>
  <c r="EW45" i="7" s="1"/>
  <c r="EV41" i="7"/>
  <c r="EW41" i="7" s="1"/>
  <c r="EV37" i="7"/>
  <c r="EW37" i="7" s="1"/>
  <c r="EV33" i="7"/>
  <c r="EW33" i="7" s="1"/>
  <c r="EV29" i="7"/>
  <c r="EW29" i="7" s="1"/>
  <c r="EV25" i="7"/>
  <c r="EW25" i="7" s="1"/>
  <c r="EV21" i="7"/>
  <c r="EW21" i="7" s="1"/>
  <c r="EV17" i="7"/>
  <c r="EW17" i="7" s="1"/>
  <c r="EV13" i="7"/>
  <c r="EW13" i="7" s="1"/>
  <c r="D6" i="7" l="1"/>
  <c r="L7" i="7"/>
  <c r="EB8" i="17" s="1"/>
  <c r="L4" i="7"/>
  <c r="EB5" i="17" s="1"/>
  <c r="L6" i="7"/>
  <c r="EB7" i="17" s="1"/>
  <c r="D9" i="7"/>
  <c r="D7" i="7"/>
  <c r="D8" i="7"/>
  <c r="DT9" i="17" s="1"/>
  <c r="D5" i="7"/>
  <c r="D4" i="7"/>
  <c r="DT5" i="17" s="1"/>
  <c r="DV12" i="7" l="1"/>
  <c r="DV20" i="7" s="1"/>
  <c r="J13" i="14" s="1"/>
  <c r="DT8" i="17"/>
  <c r="DT12" i="7"/>
  <c r="DT20" i="7" s="1"/>
  <c r="J11" i="14" s="1"/>
  <c r="DT6" i="17"/>
  <c r="DZ9" i="7"/>
  <c r="DT10" i="17"/>
  <c r="DU12" i="7"/>
  <c r="DU20" i="7" s="1"/>
  <c r="J12" i="14" s="1"/>
  <c r="DT7" i="17"/>
  <c r="DZ8" i="7"/>
  <c r="DS12" i="7"/>
  <c r="DS20" i="7" s="1"/>
  <c r="V4" i="7"/>
  <c r="V7" i="7"/>
  <c r="V6" i="7"/>
  <c r="V5" i="7"/>
  <c r="BX9" i="7"/>
  <c r="V9" i="7"/>
  <c r="BX8" i="7"/>
  <c r="V8" i="7"/>
  <c r="BX5" i="7"/>
  <c r="BE7" i="7"/>
  <c r="BX7" i="7"/>
  <c r="BE6" i="7"/>
  <c r="BX6" i="7"/>
  <c r="BE4" i="7"/>
  <c r="BF4" i="7" s="1"/>
  <c r="BX4" i="7"/>
  <c r="BE5" i="7"/>
  <c r="BE9" i="7"/>
  <c r="BE8" i="7"/>
  <c r="EV7" i="7"/>
  <c r="EW7" i="7" s="1"/>
  <c r="EV6" i="7"/>
  <c r="EW6" i="7" s="1"/>
  <c r="EV4" i="7"/>
  <c r="EW4" i="7" s="1"/>
  <c r="EV9" i="7"/>
  <c r="EW9" i="7" s="1"/>
  <c r="EV5" i="7"/>
  <c r="EW5" i="7" s="1"/>
  <c r="EV8" i="7"/>
  <c r="EW8" i="7" s="1"/>
  <c r="J10" i="14" l="1"/>
  <c r="EA8" i="7"/>
  <c r="EA9" i="7" s="1"/>
  <c r="EA10" i="7" s="1"/>
  <c r="EA11" i="7" s="1"/>
  <c r="EA12" i="7" s="1"/>
  <c r="EA13" i="7" s="1"/>
  <c r="EA14" i="7" s="1"/>
  <c r="EA15" i="7" s="1"/>
  <c r="EA16" i="7" s="1"/>
  <c r="EA17" i="7" s="1"/>
  <c r="EA18" i="7" s="1"/>
  <c r="EA19" i="7" s="1"/>
  <c r="EA20" i="7" s="1"/>
  <c r="EA21" i="7" s="1"/>
  <c r="EA22" i="7" s="1"/>
  <c r="EA23" i="7" s="1"/>
  <c r="EA24" i="7" s="1"/>
  <c r="EA25" i="7" s="1"/>
  <c r="EA26" i="7" s="1"/>
  <c r="EA27" i="7" s="1"/>
  <c r="EA28" i="7" s="1"/>
  <c r="EA29" i="7" s="1"/>
  <c r="EA30" i="7" s="1"/>
  <c r="EA31" i="7" s="1"/>
  <c r="EA32" i="7" s="1"/>
  <c r="EA33" i="7" s="1"/>
  <c r="EA34" i="7" s="1"/>
  <c r="EA35" i="7" s="1"/>
  <c r="EA36" i="7" s="1"/>
  <c r="EA37" i="7" s="1"/>
  <c r="EA38" i="7" s="1"/>
  <c r="EA39" i="7" s="1"/>
  <c r="EA40" i="7" s="1"/>
  <c r="EA41" i="7" s="1"/>
  <c r="EA42" i="7" s="1"/>
  <c r="EA43" i="7" s="1"/>
  <c r="EA44" i="7" s="1"/>
  <c r="EA45" i="7" s="1"/>
  <c r="EA46" i="7" s="1"/>
  <c r="EA47" i="7" s="1"/>
  <c r="EA48" i="7" s="1"/>
  <c r="EA49" i="7" s="1"/>
  <c r="EA50" i="7" s="1"/>
  <c r="EA51" i="7" s="1"/>
  <c r="EA52" i="7" s="1"/>
  <c r="EA53" i="7" s="1"/>
  <c r="EA54" i="7" s="1"/>
  <c r="EA55" i="7" s="1"/>
  <c r="EA56" i="7" s="1"/>
  <c r="EA57" i="7" s="1"/>
  <c r="EA58" i="7" s="1"/>
  <c r="EA59" i="7" s="1"/>
  <c r="EA60" i="7" s="1"/>
  <c r="EA61" i="7" s="1"/>
  <c r="EA62" i="7" s="1"/>
  <c r="EA63" i="7" s="1"/>
  <c r="EA64" i="7" s="1"/>
  <c r="EA65" i="7" s="1"/>
  <c r="EA66" i="7" s="1"/>
  <c r="EA67" i="7" s="1"/>
  <c r="EA68" i="7" s="1"/>
  <c r="EA69" i="7" s="1"/>
  <c r="EA70" i="7" s="1"/>
  <c r="EA71" i="7" s="1"/>
  <c r="EA72" i="7" s="1"/>
  <c r="EA73" i="7" s="1"/>
  <c r="EA74" i="7" s="1"/>
  <c r="EA75" i="7" s="1"/>
  <c r="EA76" i="7" s="1"/>
  <c r="EA77" i="7" s="1"/>
  <c r="EA78" i="7" s="1"/>
  <c r="EA79" i="7" s="1"/>
  <c r="EA80" i="7" s="1"/>
  <c r="EA81" i="7" s="1"/>
  <c r="EA82" i="7" s="1"/>
  <c r="EA83" i="7" s="1"/>
  <c r="EA84" i="7" s="1"/>
  <c r="EA85" i="7" s="1"/>
  <c r="EA86" i="7" s="1"/>
  <c r="EA87" i="7" s="1"/>
  <c r="EA88" i="7" s="1"/>
  <c r="EA89" i="7" s="1"/>
  <c r="EA90" i="7" s="1"/>
  <c r="EA91" i="7" s="1"/>
  <c r="EA92" i="7" s="1"/>
  <c r="EA93" i="7" s="1"/>
  <c r="EA94" i="7" s="1"/>
  <c r="EA95" i="7" s="1"/>
  <c r="EA96" i="7" s="1"/>
  <c r="EA97" i="7" s="1"/>
  <c r="EA98" i="7" s="1"/>
  <c r="EA99" i="7" s="1"/>
  <c r="EA100" i="7" s="1"/>
  <c r="EA101" i="7" s="1"/>
  <c r="EA102" i="7" s="1"/>
  <c r="EA103" i="7" s="1"/>
  <c r="EA104" i="7" s="1"/>
  <c r="EA105" i="7" s="1"/>
  <c r="EA106" i="7" s="1"/>
  <c r="EA107" i="7" s="1"/>
  <c r="EA108" i="7" s="1"/>
  <c r="EA109" i="7" s="1"/>
  <c r="EA110" i="7" s="1"/>
  <c r="EA111" i="7" s="1"/>
  <c r="EA112" i="7" s="1"/>
  <c r="EA113" i="7" s="1"/>
  <c r="EA114" i="7" s="1"/>
  <c r="EA115" i="7" s="1"/>
  <c r="EA116" i="7" s="1"/>
  <c r="EA117" i="7" s="1"/>
  <c r="EA118" i="7" s="1"/>
  <c r="EA119" i="7" s="1"/>
  <c r="EA120" i="7" s="1"/>
  <c r="EA121" i="7" s="1"/>
  <c r="EA122" i="7" s="1"/>
  <c r="EA123" i="7" s="1"/>
  <c r="EA124" i="7" s="1"/>
  <c r="EA125" i="7" s="1"/>
  <c r="EA126" i="7" s="1"/>
  <c r="EA127" i="7" s="1"/>
  <c r="EA128" i="7" s="1"/>
  <c r="EA129" i="7" s="1"/>
  <c r="EA130" i="7" s="1"/>
  <c r="EA131" i="7" s="1"/>
  <c r="EA132" i="7" s="1"/>
  <c r="EA133" i="7" s="1"/>
  <c r="EA134" i="7" s="1"/>
  <c r="EA135" i="7" s="1"/>
  <c r="EA136" i="7" s="1"/>
  <c r="EA137" i="7" s="1"/>
  <c r="EA138" i="7" s="1"/>
  <c r="EA139" i="7" s="1"/>
  <c r="EA140" i="7" s="1"/>
  <c r="EA141" i="7" s="1"/>
  <c r="EA142" i="7" s="1"/>
  <c r="EA143" i="7" s="1"/>
  <c r="EA144" i="7" s="1"/>
  <c r="EA145" i="7" s="1"/>
  <c r="EA146" i="7" s="1"/>
  <c r="EA147" i="7" s="1"/>
  <c r="EA148" i="7" s="1"/>
  <c r="EA149" i="7" s="1"/>
  <c r="EA150" i="7" s="1"/>
  <c r="EA151" i="7" s="1"/>
  <c r="EA152" i="7" s="1"/>
  <c r="EA153" i="7" s="1"/>
  <c r="EA154" i="7" s="1"/>
  <c r="EA155" i="7" s="1"/>
  <c r="EA156" i="7" s="1"/>
  <c r="EA157" i="7" s="1"/>
  <c r="EA158" i="7" s="1"/>
  <c r="EA159" i="7" s="1"/>
  <c r="EA160" i="7" s="1"/>
  <c r="EA161" i="7" s="1"/>
  <c r="EA162" i="7" s="1"/>
  <c r="EA163" i="7" s="1"/>
  <c r="EA164" i="7" s="1"/>
  <c r="EA165" i="7" s="1"/>
  <c r="EA166" i="7" s="1"/>
  <c r="EA167" i="7" s="1"/>
  <c r="EA168" i="7" s="1"/>
  <c r="EA169" i="7" s="1"/>
  <c r="EA170" i="7" s="1"/>
  <c r="EA171" i="7" s="1"/>
  <c r="EA172" i="7" s="1"/>
  <c r="EA173" i="7" s="1"/>
  <c r="EA174" i="7" s="1"/>
  <c r="EA175" i="7" s="1"/>
  <c r="EA176" i="7" s="1"/>
  <c r="EA177" i="7" s="1"/>
  <c r="EA178" i="7" s="1"/>
  <c r="EA179" i="7" s="1"/>
  <c r="EA180" i="7" s="1"/>
  <c r="EA181" i="7" s="1"/>
  <c r="EA182" i="7" s="1"/>
  <c r="EA183" i="7" s="1"/>
  <c r="EA184" i="7" s="1"/>
  <c r="EA185" i="7" s="1"/>
  <c r="EA186" i="7" s="1"/>
  <c r="EA187" i="7" s="1"/>
  <c r="EA188" i="7" s="1"/>
  <c r="EA189" i="7" s="1"/>
  <c r="EA190" i="7" s="1"/>
  <c r="EA191" i="7" s="1"/>
  <c r="EA192" i="7" s="1"/>
  <c r="EA193" i="7" s="1"/>
  <c r="EA194" i="7" s="1"/>
  <c r="EA195" i="7" s="1"/>
  <c r="EA196" i="7" s="1"/>
  <c r="EA197" i="7" s="1"/>
  <c r="EA198" i="7" s="1"/>
  <c r="EA199" i="7" s="1"/>
  <c r="EA200" i="7" s="1"/>
  <c r="EA201" i="7" s="1"/>
  <c r="EA202" i="7" s="1"/>
  <c r="EA203" i="7" s="1"/>
  <c r="EA204" i="7" s="1"/>
  <c r="EA205" i="7" s="1"/>
  <c r="EA206" i="7" s="1"/>
  <c r="EA207" i="7" s="1"/>
  <c r="EA208" i="7" s="1"/>
  <c r="EA209" i="7" s="1"/>
  <c r="EA210" i="7" s="1"/>
  <c r="EA211" i="7" s="1"/>
  <c r="EA212" i="7" s="1"/>
  <c r="EA213" i="7" s="1"/>
  <c r="EA214" i="7" s="1"/>
  <c r="EA215" i="7" s="1"/>
  <c r="EA216" i="7" s="1"/>
  <c r="EA217" i="7" s="1"/>
  <c r="EA218" i="7" s="1"/>
  <c r="EA219" i="7" s="1"/>
  <c r="EA220" i="7" s="1"/>
  <c r="EA221" i="7" s="1"/>
  <c r="EA222" i="7" s="1"/>
  <c r="EA223" i="7" s="1"/>
  <c r="EA224" i="7" s="1"/>
  <c r="EA225" i="7" s="1"/>
  <c r="EA226" i="7" s="1"/>
  <c r="EA227" i="7" s="1"/>
  <c r="EA228" i="7" s="1"/>
  <c r="EA229" i="7" s="1"/>
  <c r="EA230" i="7" s="1"/>
  <c r="EA231" i="7" s="1"/>
  <c r="EA232" i="7" s="1"/>
  <c r="EA233" i="7" s="1"/>
  <c r="EA234" i="7" s="1"/>
  <c r="EA235" i="7" s="1"/>
  <c r="EA236" i="7" s="1"/>
  <c r="EA237" i="7" s="1"/>
  <c r="EA238" i="7" s="1"/>
  <c r="EA239" i="7" s="1"/>
  <c r="EA240" i="7" s="1"/>
  <c r="EA241" i="7" s="1"/>
  <c r="EA242" i="7" s="1"/>
  <c r="EA243" i="7" s="1"/>
  <c r="EA244" i="7" s="1"/>
  <c r="EA245" i="7" s="1"/>
  <c r="EA246" i="7" s="1"/>
  <c r="EA247" i="7" s="1"/>
  <c r="EA248" i="7" s="1"/>
  <c r="EA249" i="7" s="1"/>
  <c r="EA250" i="7" s="1"/>
  <c r="EA251" i="7" s="1"/>
  <c r="EA252" i="7" s="1"/>
  <c r="EA253" i="7" s="1"/>
  <c r="EA254" i="7" s="1"/>
  <c r="EA255" i="7" s="1"/>
  <c r="EA256" i="7" s="1"/>
  <c r="EA257" i="7" s="1"/>
  <c r="EA258" i="7" s="1"/>
  <c r="EA259" i="7" s="1"/>
  <c r="EA260" i="7" s="1"/>
  <c r="EA261" i="7" s="1"/>
  <c r="EA262" i="7" s="1"/>
  <c r="EA263" i="7" s="1"/>
  <c r="EA264" i="7" s="1"/>
  <c r="EA265" i="7" s="1"/>
  <c r="EA266" i="7" s="1"/>
  <c r="EA267" i="7" s="1"/>
  <c r="EA268" i="7" s="1"/>
  <c r="EA269" i="7" s="1"/>
  <c r="EA270" i="7" s="1"/>
  <c r="EA271" i="7" s="1"/>
  <c r="EA272" i="7" s="1"/>
  <c r="EA273" i="7" s="1"/>
  <c r="EA274" i="7" s="1"/>
  <c r="EA275" i="7" s="1"/>
  <c r="EA276" i="7" s="1"/>
  <c r="EA277" i="7" s="1"/>
  <c r="EA278" i="7" s="1"/>
  <c r="EA279" i="7" s="1"/>
  <c r="EA280" i="7" s="1"/>
  <c r="EA281" i="7" s="1"/>
  <c r="EA282" i="7" s="1"/>
  <c r="EA283" i="7" s="1"/>
  <c r="EA284" i="7" s="1"/>
  <c r="EA285" i="7" s="1"/>
  <c r="EA286" i="7" s="1"/>
  <c r="EA287" i="7" s="1"/>
  <c r="EA288" i="7" s="1"/>
  <c r="EA289" i="7" s="1"/>
  <c r="EA290" i="7" s="1"/>
  <c r="EA291" i="7" s="1"/>
  <c r="EA292" i="7" s="1"/>
  <c r="EA293" i="7" s="1"/>
  <c r="EA294" i="7" s="1"/>
  <c r="EA295" i="7" s="1"/>
  <c r="EA296" i="7" s="1"/>
  <c r="EA297" i="7" s="1"/>
  <c r="EA298" i="7" s="1"/>
  <c r="EA299" i="7" s="1"/>
  <c r="EA300" i="7" s="1"/>
  <c r="EA301" i="7" s="1"/>
  <c r="EA302" i="7" s="1"/>
  <c r="EA303" i="7" s="1"/>
  <c r="EZ4" i="7"/>
  <c r="EZ5" i="7"/>
  <c r="EZ8" i="7"/>
  <c r="EZ6" i="7"/>
  <c r="EZ7" i="7"/>
  <c r="W4" i="7"/>
  <c r="BF5" i="7"/>
  <c r="BF6" i="7" s="1"/>
  <c r="BF7" i="7" s="1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F37" i="7" s="1"/>
  <c r="BF38" i="7" s="1"/>
  <c r="BF39" i="7" s="1"/>
  <c r="BF40" i="7" s="1"/>
  <c r="BF41" i="7" s="1"/>
  <c r="BF42" i="7" s="1"/>
  <c r="BF43" i="7" s="1"/>
  <c r="BF44" i="7" s="1"/>
  <c r="BF45" i="7" s="1"/>
  <c r="BF46" i="7" s="1"/>
  <c r="BF47" i="7" s="1"/>
  <c r="BF48" i="7" s="1"/>
  <c r="BF49" i="7" s="1"/>
  <c r="BF50" i="7" s="1"/>
  <c r="BF51" i="7" s="1"/>
  <c r="BF52" i="7" s="1"/>
  <c r="BF53" i="7" s="1"/>
  <c r="BF54" i="7" s="1"/>
  <c r="BF55" i="7" s="1"/>
  <c r="BF56" i="7" s="1"/>
  <c r="BF57" i="7" s="1"/>
  <c r="BF58" i="7" s="1"/>
  <c r="BF59" i="7" s="1"/>
  <c r="BF60" i="7" s="1"/>
  <c r="BF61" i="7" s="1"/>
  <c r="BF62" i="7" s="1"/>
  <c r="BF63" i="7" s="1"/>
  <c r="BF64" i="7" s="1"/>
  <c r="BF65" i="7" s="1"/>
  <c r="BF66" i="7" s="1"/>
  <c r="BF67" i="7" s="1"/>
  <c r="BF68" i="7" s="1"/>
  <c r="BF69" i="7" s="1"/>
  <c r="BF70" i="7" s="1"/>
  <c r="BF71" i="7" s="1"/>
  <c r="BF72" i="7" s="1"/>
  <c r="BF73" i="7" s="1"/>
  <c r="BF74" i="7" s="1"/>
  <c r="BF75" i="7" s="1"/>
  <c r="BF76" i="7" s="1"/>
  <c r="BF77" i="7" s="1"/>
  <c r="BF78" i="7" s="1"/>
  <c r="BF79" i="7" s="1"/>
  <c r="BF80" i="7" s="1"/>
  <c r="BF81" i="7" s="1"/>
  <c r="BF82" i="7" s="1"/>
  <c r="BF83" i="7" s="1"/>
  <c r="BF84" i="7" s="1"/>
  <c r="BF85" i="7" s="1"/>
  <c r="BF86" i="7" s="1"/>
  <c r="BF87" i="7" s="1"/>
  <c r="BF88" i="7" s="1"/>
  <c r="BF89" i="7" s="1"/>
  <c r="BF90" i="7" s="1"/>
  <c r="BF91" i="7" s="1"/>
  <c r="BF92" i="7" s="1"/>
  <c r="BF93" i="7" s="1"/>
  <c r="BF94" i="7" s="1"/>
  <c r="BF95" i="7" s="1"/>
  <c r="BF96" i="7" s="1"/>
  <c r="BF97" i="7" s="1"/>
  <c r="BF98" i="7" s="1"/>
  <c r="BF99" i="7" s="1"/>
  <c r="BF100" i="7" s="1"/>
  <c r="BF101" i="7" s="1"/>
  <c r="BF102" i="7" s="1"/>
  <c r="BF103" i="7" s="1"/>
  <c r="BF104" i="7" s="1"/>
  <c r="BF105" i="7" s="1"/>
  <c r="BF106" i="7" s="1"/>
  <c r="BF107" i="7" s="1"/>
  <c r="BF108" i="7" s="1"/>
  <c r="BF109" i="7" s="1"/>
  <c r="BF110" i="7" s="1"/>
  <c r="BF111" i="7" s="1"/>
  <c r="BF112" i="7" s="1"/>
  <c r="BF113" i="7" s="1"/>
  <c r="BF114" i="7" s="1"/>
  <c r="BF115" i="7" s="1"/>
  <c r="BF116" i="7" s="1"/>
  <c r="BF117" i="7" s="1"/>
  <c r="BF118" i="7" s="1"/>
  <c r="BF119" i="7" s="1"/>
  <c r="BF120" i="7" s="1"/>
  <c r="BF121" i="7" s="1"/>
  <c r="BF122" i="7" s="1"/>
  <c r="BF123" i="7" s="1"/>
  <c r="BF124" i="7" s="1"/>
  <c r="BF125" i="7" s="1"/>
  <c r="BF126" i="7" s="1"/>
  <c r="BF127" i="7" s="1"/>
  <c r="BF128" i="7" s="1"/>
  <c r="BF129" i="7" s="1"/>
  <c r="BF130" i="7" s="1"/>
  <c r="BF131" i="7" s="1"/>
  <c r="BF132" i="7" s="1"/>
  <c r="BF133" i="7" s="1"/>
  <c r="BF134" i="7" s="1"/>
  <c r="BF135" i="7" s="1"/>
  <c r="BF136" i="7" s="1"/>
  <c r="BF137" i="7" s="1"/>
  <c r="BF138" i="7" s="1"/>
  <c r="BF139" i="7" s="1"/>
  <c r="BF140" i="7" s="1"/>
  <c r="BF141" i="7" s="1"/>
  <c r="BF142" i="7" s="1"/>
  <c r="BF143" i="7" s="1"/>
  <c r="BF144" i="7" s="1"/>
  <c r="BF145" i="7" s="1"/>
  <c r="BF146" i="7" s="1"/>
  <c r="BF147" i="7" s="1"/>
  <c r="BF148" i="7" s="1"/>
  <c r="BF149" i="7" s="1"/>
  <c r="BF150" i="7" s="1"/>
  <c r="BF151" i="7" s="1"/>
  <c r="BF152" i="7" s="1"/>
  <c r="BF153" i="7" s="1"/>
  <c r="BF154" i="7" s="1"/>
  <c r="BF155" i="7" s="1"/>
  <c r="BF156" i="7" s="1"/>
  <c r="BF157" i="7" s="1"/>
  <c r="BF158" i="7" s="1"/>
  <c r="BF159" i="7" s="1"/>
  <c r="BF160" i="7" s="1"/>
  <c r="BF161" i="7" s="1"/>
  <c r="BF162" i="7" s="1"/>
  <c r="BF163" i="7" s="1"/>
  <c r="BF164" i="7" s="1"/>
  <c r="BF165" i="7" s="1"/>
  <c r="BF166" i="7" s="1"/>
  <c r="BF167" i="7" s="1"/>
  <c r="BF168" i="7" s="1"/>
  <c r="BF169" i="7" s="1"/>
  <c r="BF170" i="7" s="1"/>
  <c r="BF171" i="7" s="1"/>
  <c r="BF172" i="7" s="1"/>
  <c r="BF173" i="7" s="1"/>
  <c r="BF174" i="7" s="1"/>
  <c r="BF175" i="7" s="1"/>
  <c r="BF176" i="7" s="1"/>
  <c r="BF177" i="7" s="1"/>
  <c r="BF178" i="7" s="1"/>
  <c r="BF179" i="7" s="1"/>
  <c r="BF180" i="7" s="1"/>
  <c r="BF181" i="7" s="1"/>
  <c r="BF182" i="7" s="1"/>
  <c r="BF183" i="7" s="1"/>
  <c r="BF184" i="7" s="1"/>
  <c r="BF185" i="7" s="1"/>
  <c r="BF186" i="7" s="1"/>
  <c r="BF187" i="7" s="1"/>
  <c r="BF188" i="7" s="1"/>
  <c r="BF189" i="7" s="1"/>
  <c r="BF190" i="7" s="1"/>
  <c r="BF191" i="7" s="1"/>
  <c r="BF192" i="7" s="1"/>
  <c r="BF193" i="7" s="1"/>
  <c r="BF194" i="7" s="1"/>
  <c r="BF195" i="7" s="1"/>
  <c r="BF196" i="7" s="1"/>
  <c r="BF197" i="7" s="1"/>
  <c r="BF198" i="7" s="1"/>
  <c r="BF199" i="7" s="1"/>
  <c r="BF200" i="7" s="1"/>
  <c r="BF201" i="7" s="1"/>
  <c r="BF202" i="7" s="1"/>
  <c r="BF203" i="7" s="1"/>
  <c r="BF204" i="7" s="1"/>
  <c r="BF205" i="7" s="1"/>
  <c r="BF206" i="7" s="1"/>
  <c r="BF207" i="7" s="1"/>
  <c r="BF208" i="7" s="1"/>
  <c r="BF209" i="7" s="1"/>
  <c r="BF210" i="7" s="1"/>
  <c r="BF211" i="7" s="1"/>
  <c r="BF212" i="7" s="1"/>
  <c r="BF213" i="7" s="1"/>
  <c r="BF214" i="7" s="1"/>
  <c r="BF215" i="7" s="1"/>
  <c r="BF216" i="7" s="1"/>
  <c r="BF217" i="7" s="1"/>
  <c r="BF218" i="7" s="1"/>
  <c r="BF219" i="7" s="1"/>
  <c r="BF220" i="7" s="1"/>
  <c r="BF221" i="7" s="1"/>
  <c r="BF222" i="7" s="1"/>
  <c r="BF223" i="7" s="1"/>
  <c r="BF224" i="7" s="1"/>
  <c r="BF225" i="7" s="1"/>
  <c r="BF226" i="7" s="1"/>
  <c r="BF227" i="7" s="1"/>
  <c r="BF228" i="7" s="1"/>
  <c r="BF229" i="7" s="1"/>
  <c r="BF230" i="7" s="1"/>
  <c r="BF231" i="7" s="1"/>
  <c r="BF232" i="7" s="1"/>
  <c r="BF233" i="7" s="1"/>
  <c r="BF234" i="7" s="1"/>
  <c r="BF235" i="7" s="1"/>
  <c r="BF236" i="7" s="1"/>
  <c r="BF237" i="7" s="1"/>
  <c r="BF238" i="7" s="1"/>
  <c r="BF239" i="7" s="1"/>
  <c r="BF240" i="7" s="1"/>
  <c r="BF241" i="7" s="1"/>
  <c r="BF242" i="7" s="1"/>
  <c r="BF243" i="7" s="1"/>
  <c r="BF244" i="7" s="1"/>
  <c r="BF245" i="7" s="1"/>
  <c r="BF246" i="7" s="1"/>
  <c r="BF247" i="7" s="1"/>
  <c r="BF248" i="7" s="1"/>
  <c r="BF249" i="7" s="1"/>
  <c r="BF250" i="7" s="1"/>
  <c r="BF251" i="7" s="1"/>
  <c r="BF252" i="7" s="1"/>
  <c r="BF253" i="7" s="1"/>
  <c r="BF254" i="7" s="1"/>
  <c r="BF255" i="7" s="1"/>
  <c r="BF256" i="7" s="1"/>
  <c r="BF257" i="7" s="1"/>
  <c r="BF258" i="7" s="1"/>
  <c r="BF259" i="7" s="1"/>
  <c r="BF260" i="7" s="1"/>
  <c r="BF261" i="7" s="1"/>
  <c r="BF262" i="7" s="1"/>
  <c r="BF263" i="7" s="1"/>
  <c r="BF264" i="7" s="1"/>
  <c r="BF265" i="7" s="1"/>
  <c r="BF266" i="7" s="1"/>
  <c r="BF267" i="7" s="1"/>
  <c r="BF268" i="7" s="1"/>
  <c r="BF269" i="7" s="1"/>
  <c r="BF270" i="7" s="1"/>
  <c r="BF271" i="7" s="1"/>
  <c r="BF272" i="7" s="1"/>
  <c r="BF273" i="7" s="1"/>
  <c r="BF274" i="7" s="1"/>
  <c r="BF275" i="7" s="1"/>
  <c r="BF276" i="7" s="1"/>
  <c r="BF277" i="7" s="1"/>
  <c r="BF278" i="7" s="1"/>
  <c r="BF279" i="7" s="1"/>
  <c r="BF280" i="7" s="1"/>
  <c r="BF281" i="7" s="1"/>
  <c r="BF282" i="7" s="1"/>
  <c r="BF283" i="7" s="1"/>
  <c r="BF284" i="7" s="1"/>
  <c r="BF285" i="7" s="1"/>
  <c r="BF286" i="7" s="1"/>
  <c r="BF287" i="7" s="1"/>
  <c r="BF288" i="7" s="1"/>
  <c r="BF289" i="7" s="1"/>
  <c r="BF290" i="7" s="1"/>
  <c r="BF291" i="7" s="1"/>
  <c r="BF292" i="7" s="1"/>
  <c r="BF293" i="7" s="1"/>
  <c r="BF294" i="7" s="1"/>
  <c r="BF295" i="7" s="1"/>
  <c r="BF296" i="7" s="1"/>
  <c r="BF297" i="7" s="1"/>
  <c r="BF298" i="7" s="1"/>
  <c r="BF299" i="7" s="1"/>
  <c r="BF300" i="7" s="1"/>
  <c r="BF301" i="7" s="1"/>
  <c r="BF302" i="7" s="1"/>
  <c r="BF303" i="7" s="1"/>
  <c r="EB1" i="7" l="1"/>
  <c r="C14" i="25"/>
  <c r="FC14" i="17" s="1"/>
  <c r="C11" i="25"/>
  <c r="FC11" i="17" s="1"/>
  <c r="C13" i="25"/>
  <c r="FC13" i="17" s="1"/>
  <c r="C12" i="25"/>
  <c r="FC12" i="17" s="1"/>
  <c r="C10" i="25"/>
  <c r="FC10" i="17" s="1"/>
  <c r="W5" i="7"/>
  <c r="EB8" i="7" l="1"/>
  <c r="EB9" i="7" s="1"/>
  <c r="C22" i="25"/>
  <c r="FC22" i="17" s="1"/>
  <c r="C35" i="25"/>
  <c r="FC35" i="17" s="1"/>
  <c r="C46" i="25"/>
  <c r="FC46" i="17" s="1"/>
  <c r="C36" i="25"/>
  <c r="FC36" i="17" s="1"/>
  <c r="C47" i="25"/>
  <c r="FC47" i="17" s="1"/>
  <c r="C34" i="25"/>
  <c r="FC34" i="17" s="1"/>
  <c r="C45" i="25"/>
  <c r="FC45" i="17" s="1"/>
  <c r="C37" i="25"/>
  <c r="FC37" i="17" s="1"/>
  <c r="C48" i="25"/>
  <c r="FC48" i="17" s="1"/>
  <c r="C33" i="25"/>
  <c r="FC33" i="17" s="1"/>
  <c r="C44" i="25"/>
  <c r="FC44" i="17" s="1"/>
  <c r="C24" i="25"/>
  <c r="FC24" i="17" s="1"/>
  <c r="C25" i="25"/>
  <c r="FC25" i="17" s="1"/>
  <c r="C23" i="25"/>
  <c r="FC23" i="17" s="1"/>
  <c r="C26" i="25"/>
  <c r="FC26" i="17" s="1"/>
  <c r="O49" i="25"/>
  <c r="K49" i="25"/>
  <c r="G49" i="25"/>
  <c r="D49" i="25"/>
  <c r="N49" i="25"/>
  <c r="J49" i="25"/>
  <c r="F49" i="25"/>
  <c r="L49" i="25"/>
  <c r="M49" i="25"/>
  <c r="I49" i="25"/>
  <c r="E49" i="25"/>
  <c r="H49" i="25"/>
  <c r="O38" i="25"/>
  <c r="K38" i="25"/>
  <c r="G38" i="25"/>
  <c r="M38" i="25"/>
  <c r="E38" i="25"/>
  <c r="H38" i="25"/>
  <c r="N38" i="25"/>
  <c r="J38" i="25"/>
  <c r="F38" i="25"/>
  <c r="I38" i="25"/>
  <c r="L38" i="25"/>
  <c r="D38" i="25"/>
  <c r="D27" i="25"/>
  <c r="E27" i="25"/>
  <c r="FE27" i="17" s="1"/>
  <c r="I27" i="25"/>
  <c r="FI27" i="17" s="1"/>
  <c r="M27" i="25"/>
  <c r="FM27" i="17" s="1"/>
  <c r="F27" i="25"/>
  <c r="FF27" i="17" s="1"/>
  <c r="J27" i="25"/>
  <c r="FJ27" i="17" s="1"/>
  <c r="N27" i="25"/>
  <c r="FN27" i="17" s="1"/>
  <c r="L27" i="25"/>
  <c r="FL27" i="17" s="1"/>
  <c r="G27" i="25"/>
  <c r="FG27" i="17" s="1"/>
  <c r="K27" i="25"/>
  <c r="FK27" i="17" s="1"/>
  <c r="O27" i="25"/>
  <c r="FO27" i="17" s="1"/>
  <c r="H27" i="25"/>
  <c r="FH27" i="17" s="1"/>
  <c r="I15" i="25"/>
  <c r="FI15" i="17" s="1"/>
  <c r="J15" i="25"/>
  <c r="FJ15" i="17" s="1"/>
  <c r="C15" i="25"/>
  <c r="FC15" i="17" s="1"/>
  <c r="W6" i="7"/>
  <c r="EB10" i="7" l="1"/>
  <c r="EC9" i="7"/>
  <c r="EC8" i="7"/>
  <c r="AP3" i="7"/>
  <c r="AQ3" i="7" s="1"/>
  <c r="FD27" i="17"/>
  <c r="F39" i="25"/>
  <c r="FF39" i="17" s="1"/>
  <c r="FF38" i="17"/>
  <c r="E39" i="25"/>
  <c r="FE39" i="17" s="1"/>
  <c r="FE38" i="17"/>
  <c r="O39" i="25"/>
  <c r="FO39" i="17" s="1"/>
  <c r="FO38" i="17"/>
  <c r="M50" i="25"/>
  <c r="FM50" i="17" s="1"/>
  <c r="FM49" i="17"/>
  <c r="N50" i="25"/>
  <c r="FN50" i="17" s="1"/>
  <c r="FN49" i="17"/>
  <c r="O50" i="25"/>
  <c r="FO50" i="17" s="1"/>
  <c r="FO49" i="17"/>
  <c r="D39" i="25"/>
  <c r="FD39" i="17" s="1"/>
  <c r="FD38" i="17"/>
  <c r="J39" i="25"/>
  <c r="FJ39" i="17" s="1"/>
  <c r="FJ38" i="17"/>
  <c r="M39" i="25"/>
  <c r="FM39" i="17" s="1"/>
  <c r="FM38" i="17"/>
  <c r="H50" i="25"/>
  <c r="FH50" i="17" s="1"/>
  <c r="FH49" i="17"/>
  <c r="L50" i="25"/>
  <c r="FL50" i="17" s="1"/>
  <c r="FL49" i="17"/>
  <c r="D50" i="25"/>
  <c r="FD50" i="17" s="1"/>
  <c r="FD49" i="17"/>
  <c r="L39" i="25"/>
  <c r="FL39" i="17" s="1"/>
  <c r="FL38" i="17"/>
  <c r="N39" i="25"/>
  <c r="FN39" i="17" s="1"/>
  <c r="FN38" i="17"/>
  <c r="G39" i="25"/>
  <c r="FG39" i="17" s="1"/>
  <c r="FG38" i="17"/>
  <c r="E50" i="25"/>
  <c r="FE50" i="17" s="1"/>
  <c r="FE49" i="17"/>
  <c r="F50" i="25"/>
  <c r="FF50" i="17" s="1"/>
  <c r="FF49" i="17"/>
  <c r="G50" i="25"/>
  <c r="FG50" i="17" s="1"/>
  <c r="FG49" i="17"/>
  <c r="I39" i="25"/>
  <c r="FI39" i="17" s="1"/>
  <c r="FI38" i="17"/>
  <c r="H39" i="25"/>
  <c r="FH39" i="17" s="1"/>
  <c r="FH38" i="17"/>
  <c r="K39" i="25"/>
  <c r="FK39" i="17" s="1"/>
  <c r="FK38" i="17"/>
  <c r="I50" i="25"/>
  <c r="FI50" i="17" s="1"/>
  <c r="FI49" i="17"/>
  <c r="J50" i="25"/>
  <c r="FJ50" i="17" s="1"/>
  <c r="FJ49" i="17"/>
  <c r="K50" i="25"/>
  <c r="FK50" i="17" s="1"/>
  <c r="FK49" i="17"/>
  <c r="H28" i="25"/>
  <c r="FH28" i="17" s="1"/>
  <c r="AP7" i="7"/>
  <c r="L28" i="25"/>
  <c r="FL28" i="17" s="1"/>
  <c r="AP11" i="7"/>
  <c r="M28" i="25"/>
  <c r="FM28" i="17" s="1"/>
  <c r="AP12" i="7"/>
  <c r="O28" i="25"/>
  <c r="FO28" i="17" s="1"/>
  <c r="AP14" i="7"/>
  <c r="N28" i="25"/>
  <c r="FN28" i="17" s="1"/>
  <c r="AP13" i="7"/>
  <c r="I28" i="25"/>
  <c r="FI28" i="17" s="1"/>
  <c r="AP8" i="7"/>
  <c r="K28" i="25"/>
  <c r="FK28" i="17" s="1"/>
  <c r="AP10" i="7"/>
  <c r="J28" i="25"/>
  <c r="FJ28" i="17" s="1"/>
  <c r="AP9" i="7"/>
  <c r="E28" i="25"/>
  <c r="FE28" i="17" s="1"/>
  <c r="AP4" i="7"/>
  <c r="G28" i="25"/>
  <c r="FG28" i="17" s="1"/>
  <c r="AP6" i="7"/>
  <c r="F28" i="25"/>
  <c r="FF28" i="17" s="1"/>
  <c r="AP5" i="7"/>
  <c r="D28" i="25"/>
  <c r="FD28" i="17" s="1"/>
  <c r="I16" i="25"/>
  <c r="J16" i="25"/>
  <c r="C38" i="25"/>
  <c r="FC38" i="17" s="1"/>
  <c r="AP15" i="7"/>
  <c r="AP38" i="7"/>
  <c r="AP19" i="7"/>
  <c r="AP23" i="7"/>
  <c r="AP26" i="7"/>
  <c r="AP28" i="7"/>
  <c r="AP31" i="7"/>
  <c r="AP24" i="7"/>
  <c r="AP25" i="7"/>
  <c r="AP20" i="7"/>
  <c r="AP27" i="7"/>
  <c r="AP18" i="7"/>
  <c r="AP22" i="7"/>
  <c r="AP30" i="7"/>
  <c r="AP37" i="7"/>
  <c r="AP35" i="7"/>
  <c r="AP33" i="7"/>
  <c r="AP17" i="7"/>
  <c r="AP32" i="7"/>
  <c r="AP29" i="7"/>
  <c r="AP21" i="7"/>
  <c r="AP34" i="7"/>
  <c r="AP16" i="7"/>
  <c r="AP36" i="7"/>
  <c r="W7" i="7"/>
  <c r="EM9" i="7" l="1"/>
  <c r="EN9" i="7"/>
  <c r="EO9" i="7"/>
  <c r="EP9" i="7"/>
  <c r="EM8" i="7"/>
  <c r="EN8" i="7"/>
  <c r="EO8" i="7"/>
  <c r="EP8" i="7"/>
  <c r="EE9" i="7"/>
  <c r="EI9" i="7"/>
  <c r="EF9" i="7"/>
  <c r="EJ9" i="7"/>
  <c r="EG9" i="7"/>
  <c r="EH9" i="7"/>
  <c r="EQ9" i="7"/>
  <c r="ER9" i="7"/>
  <c r="EB11" i="7"/>
  <c r="EC10" i="7"/>
  <c r="EJ8" i="7"/>
  <c r="F14" i="14" s="1"/>
  <c r="EE8" i="7"/>
  <c r="B14" i="14" s="1"/>
  <c r="EF8" i="7"/>
  <c r="C14" i="14" s="1"/>
  <c r="EG8" i="7"/>
  <c r="D14" i="14" s="1"/>
  <c r="EH8" i="7"/>
  <c r="E14" i="14" s="1"/>
  <c r="EI8" i="7"/>
  <c r="G14" i="14" s="1"/>
  <c r="AQ4" i="7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C49" i="25"/>
  <c r="FC49" i="17" s="1"/>
  <c r="W8" i="7"/>
  <c r="BY4" i="7"/>
  <c r="EM10" i="7" l="1"/>
  <c r="EN10" i="7"/>
  <c r="EO10" i="7"/>
  <c r="EP10" i="7"/>
  <c r="H14" i="14"/>
  <c r="I14" i="14" s="1"/>
  <c r="EG10" i="7"/>
  <c r="D16" i="14" s="1"/>
  <c r="EH10" i="7"/>
  <c r="E16" i="14" s="1"/>
  <c r="EE10" i="7"/>
  <c r="B16" i="14" s="1"/>
  <c r="EI10" i="7"/>
  <c r="G16" i="14" s="1"/>
  <c r="EF10" i="7"/>
  <c r="C16" i="14" s="1"/>
  <c r="EJ10" i="7"/>
  <c r="F16" i="14" s="1"/>
  <c r="EQ10" i="7"/>
  <c r="ER10" i="7"/>
  <c r="J16" i="14" s="1"/>
  <c r="EB12" i="7"/>
  <c r="EC11" i="7"/>
  <c r="EQ8" i="7"/>
  <c r="ER8" i="7" s="1"/>
  <c r="J14" i="14" s="1"/>
  <c r="AS4" i="7"/>
  <c r="W9" i="7"/>
  <c r="BY5" i="7"/>
  <c r="EM11" i="7" l="1"/>
  <c r="EN11" i="7"/>
  <c r="EO11" i="7"/>
  <c r="EP11" i="7"/>
  <c r="H16" i="14"/>
  <c r="I16" i="14"/>
  <c r="EE11" i="7"/>
  <c r="B17" i="14" s="1"/>
  <c r="EI11" i="7"/>
  <c r="G17" i="14" s="1"/>
  <c r="EF11" i="7"/>
  <c r="C17" i="14" s="1"/>
  <c r="EJ11" i="7"/>
  <c r="F17" i="14" s="1"/>
  <c r="EG11" i="7"/>
  <c r="D17" i="14" s="1"/>
  <c r="EH11" i="7"/>
  <c r="E17" i="14" s="1"/>
  <c r="EQ11" i="7"/>
  <c r="ER11" i="7"/>
  <c r="J17" i="14" s="1"/>
  <c r="EB13" i="7"/>
  <c r="EC12" i="7"/>
  <c r="AU7" i="7"/>
  <c r="AU10" i="7" s="1"/>
  <c r="AT7" i="7"/>
  <c r="W10" i="7"/>
  <c r="BY6" i="7"/>
  <c r="EM12" i="7" l="1"/>
  <c r="EN12" i="7"/>
  <c r="EO12" i="7"/>
  <c r="EP12" i="7"/>
  <c r="I17" i="14"/>
  <c r="H17" i="14"/>
  <c r="EG12" i="7"/>
  <c r="D18" i="14" s="1"/>
  <c r="EH12" i="7"/>
  <c r="E18" i="14" s="1"/>
  <c r="EE12" i="7"/>
  <c r="B18" i="14" s="1"/>
  <c r="EI12" i="7"/>
  <c r="G18" i="14" s="1"/>
  <c r="EF12" i="7"/>
  <c r="C18" i="14" s="1"/>
  <c r="EJ12" i="7"/>
  <c r="F18" i="14" s="1"/>
  <c r="EQ12" i="7"/>
  <c r="ER12" i="7"/>
  <c r="J18" i="14" s="1"/>
  <c r="EB14" i="7"/>
  <c r="EC13" i="7"/>
  <c r="AT10" i="7"/>
  <c r="AW4" i="7" s="1"/>
  <c r="AZ4" i="7" s="1"/>
  <c r="B146" i="9" s="1"/>
  <c r="W11" i="7"/>
  <c r="BY7" i="7"/>
  <c r="EM13" i="7" l="1"/>
  <c r="EN13" i="7"/>
  <c r="EO13" i="7"/>
  <c r="EP13" i="7"/>
  <c r="H18" i="14"/>
  <c r="I18" i="14"/>
  <c r="EE13" i="7"/>
  <c r="B19" i="14" s="1"/>
  <c r="EI13" i="7"/>
  <c r="G19" i="14" s="1"/>
  <c r="EF13" i="7"/>
  <c r="C19" i="14" s="1"/>
  <c r="EJ13" i="7"/>
  <c r="F19" i="14" s="1"/>
  <c r="EG13" i="7"/>
  <c r="D19" i="14" s="1"/>
  <c r="EH13" i="7"/>
  <c r="E19" i="14" s="1"/>
  <c r="EQ13" i="7"/>
  <c r="ER13" i="7"/>
  <c r="J19" i="14" s="1"/>
  <c r="EB15" i="7"/>
  <c r="EC14" i="7"/>
  <c r="B10" i="9"/>
  <c r="B78" i="9"/>
  <c r="W12" i="7"/>
  <c r="BY8" i="7"/>
  <c r="EM14" i="7" l="1"/>
  <c r="EN14" i="7"/>
  <c r="EO14" i="7"/>
  <c r="EP14" i="7"/>
  <c r="H19" i="14"/>
  <c r="I19" i="14"/>
  <c r="EG14" i="7"/>
  <c r="D20" i="14" s="1"/>
  <c r="EH14" i="7"/>
  <c r="E20" i="14" s="1"/>
  <c r="EE14" i="7"/>
  <c r="B20" i="14" s="1"/>
  <c r="EI14" i="7"/>
  <c r="G20" i="14" s="1"/>
  <c r="EF14" i="7"/>
  <c r="C20" i="14" s="1"/>
  <c r="EJ14" i="7"/>
  <c r="F20" i="14" s="1"/>
  <c r="EQ14" i="7"/>
  <c r="ER14" i="7"/>
  <c r="J20" i="14" s="1"/>
  <c r="EB16" i="7"/>
  <c r="EC15" i="7"/>
  <c r="C15" i="14"/>
  <c r="F15" i="14"/>
  <c r="E15" i="14"/>
  <c r="J15" i="14"/>
  <c r="B15" i="14"/>
  <c r="G15" i="14"/>
  <c r="D15" i="14"/>
  <c r="W13" i="7"/>
  <c r="BY9" i="7"/>
  <c r="EM15" i="7" l="1"/>
  <c r="EN15" i="7"/>
  <c r="EO15" i="7"/>
  <c r="EP15" i="7"/>
  <c r="H20" i="14"/>
  <c r="I20" i="14"/>
  <c r="EE15" i="7"/>
  <c r="B21" i="14" s="1"/>
  <c r="EI15" i="7"/>
  <c r="G21" i="14" s="1"/>
  <c r="EF15" i="7"/>
  <c r="C21" i="14" s="1"/>
  <c r="EJ15" i="7"/>
  <c r="F21" i="14" s="1"/>
  <c r="EG15" i="7"/>
  <c r="D21" i="14" s="1"/>
  <c r="EH15" i="7"/>
  <c r="E21" i="14" s="1"/>
  <c r="EQ15" i="7"/>
  <c r="ER15" i="7"/>
  <c r="J21" i="14" s="1"/>
  <c r="EB17" i="7"/>
  <c r="EC16" i="7"/>
  <c r="W14" i="7"/>
  <c r="BY10" i="7"/>
  <c r="EM16" i="7" l="1"/>
  <c r="EN16" i="7"/>
  <c r="EO16" i="7"/>
  <c r="EP16" i="7"/>
  <c r="I21" i="14"/>
  <c r="H21" i="14"/>
  <c r="EG16" i="7"/>
  <c r="D22" i="14" s="1"/>
  <c r="EH16" i="7"/>
  <c r="E22" i="14" s="1"/>
  <c r="EE16" i="7"/>
  <c r="B22" i="14" s="1"/>
  <c r="EI16" i="7"/>
  <c r="G22" i="14" s="1"/>
  <c r="EF16" i="7"/>
  <c r="C22" i="14" s="1"/>
  <c r="EJ16" i="7"/>
  <c r="F22" i="14" s="1"/>
  <c r="EQ16" i="7"/>
  <c r="ER16" i="7"/>
  <c r="J22" i="14" s="1"/>
  <c r="EB18" i="7"/>
  <c r="EC17" i="7"/>
  <c r="W15" i="7"/>
  <c r="BY11" i="7"/>
  <c r="EM17" i="7" l="1"/>
  <c r="EN17" i="7"/>
  <c r="EO17" i="7"/>
  <c r="EP17" i="7"/>
  <c r="H22" i="14"/>
  <c r="I22" i="14"/>
  <c r="EE17" i="7"/>
  <c r="B23" i="14" s="1"/>
  <c r="EI17" i="7"/>
  <c r="G23" i="14" s="1"/>
  <c r="EF17" i="7"/>
  <c r="C23" i="14" s="1"/>
  <c r="EJ17" i="7"/>
  <c r="F23" i="14" s="1"/>
  <c r="EG17" i="7"/>
  <c r="D23" i="14" s="1"/>
  <c r="EH17" i="7"/>
  <c r="E23" i="14" s="1"/>
  <c r="EQ17" i="7"/>
  <c r="ER17" i="7"/>
  <c r="J23" i="14" s="1"/>
  <c r="EB19" i="7"/>
  <c r="EC18" i="7"/>
  <c r="W16" i="7"/>
  <c r="BY12" i="7"/>
  <c r="EM18" i="7" l="1"/>
  <c r="EN18" i="7"/>
  <c r="EO18" i="7"/>
  <c r="EP18" i="7"/>
  <c r="H23" i="14"/>
  <c r="I23" i="14"/>
  <c r="EG18" i="7"/>
  <c r="D24" i="14" s="1"/>
  <c r="EH18" i="7"/>
  <c r="E24" i="14" s="1"/>
  <c r="EE18" i="7"/>
  <c r="B24" i="14" s="1"/>
  <c r="EI18" i="7"/>
  <c r="G24" i="14" s="1"/>
  <c r="EF18" i="7"/>
  <c r="C24" i="14" s="1"/>
  <c r="EJ18" i="7"/>
  <c r="F24" i="14" s="1"/>
  <c r="EQ18" i="7"/>
  <c r="ER18" i="7"/>
  <c r="J24" i="14" s="1"/>
  <c r="EB20" i="7"/>
  <c r="EC19" i="7"/>
  <c r="W17" i="7"/>
  <c r="BY13" i="7"/>
  <c r="EM19" i="7" l="1"/>
  <c r="EN19" i="7"/>
  <c r="EO19" i="7"/>
  <c r="EP19" i="7"/>
  <c r="H24" i="14"/>
  <c r="I24" i="14"/>
  <c r="EE19" i="7"/>
  <c r="B25" i="14" s="1"/>
  <c r="EI19" i="7"/>
  <c r="G25" i="14" s="1"/>
  <c r="EF19" i="7"/>
  <c r="C25" i="14" s="1"/>
  <c r="EJ19" i="7"/>
  <c r="F25" i="14" s="1"/>
  <c r="EG19" i="7"/>
  <c r="D25" i="14" s="1"/>
  <c r="EH19" i="7"/>
  <c r="E25" i="14" s="1"/>
  <c r="EQ19" i="7"/>
  <c r="ER19" i="7"/>
  <c r="J25" i="14" s="1"/>
  <c r="EB21" i="7"/>
  <c r="EC20" i="7"/>
  <c r="W18" i="7"/>
  <c r="BY14" i="7"/>
  <c r="EM20" i="7" l="1"/>
  <c r="EN20" i="7"/>
  <c r="EO20" i="7"/>
  <c r="EP20" i="7"/>
  <c r="I25" i="14"/>
  <c r="H25" i="14"/>
  <c r="EG20" i="7"/>
  <c r="D26" i="14" s="1"/>
  <c r="EH20" i="7"/>
  <c r="E26" i="14" s="1"/>
  <c r="EE20" i="7"/>
  <c r="B26" i="14" s="1"/>
  <c r="EI20" i="7"/>
  <c r="G26" i="14" s="1"/>
  <c r="EF20" i="7"/>
  <c r="C26" i="14" s="1"/>
  <c r="EJ20" i="7"/>
  <c r="F26" i="14" s="1"/>
  <c r="EQ20" i="7"/>
  <c r="ER20" i="7"/>
  <c r="J26" i="14" s="1"/>
  <c r="EB22" i="7"/>
  <c r="EC21" i="7"/>
  <c r="W19" i="7"/>
  <c r="BY15" i="7"/>
  <c r="EM21" i="7" l="1"/>
  <c r="EN21" i="7"/>
  <c r="EO21" i="7"/>
  <c r="EP21" i="7"/>
  <c r="H26" i="14"/>
  <c r="I26" i="14"/>
  <c r="EE21" i="7"/>
  <c r="B27" i="14" s="1"/>
  <c r="EI21" i="7"/>
  <c r="G27" i="14" s="1"/>
  <c r="EF21" i="7"/>
  <c r="C27" i="14" s="1"/>
  <c r="EJ21" i="7"/>
  <c r="F27" i="14" s="1"/>
  <c r="EG21" i="7"/>
  <c r="D27" i="14" s="1"/>
  <c r="EH21" i="7"/>
  <c r="E27" i="14" s="1"/>
  <c r="EQ21" i="7"/>
  <c r="ER21" i="7"/>
  <c r="J27" i="14" s="1"/>
  <c r="EB23" i="7"/>
  <c r="EC22" i="7"/>
  <c r="W20" i="7"/>
  <c r="BY16" i="7"/>
  <c r="EM22" i="7" l="1"/>
  <c r="EN22" i="7"/>
  <c r="EO22" i="7"/>
  <c r="EP22" i="7"/>
  <c r="H27" i="14"/>
  <c r="I27" i="14"/>
  <c r="EG22" i="7"/>
  <c r="D28" i="14" s="1"/>
  <c r="EH22" i="7"/>
  <c r="E28" i="14" s="1"/>
  <c r="EE22" i="7"/>
  <c r="B28" i="14" s="1"/>
  <c r="EI22" i="7"/>
  <c r="G28" i="14" s="1"/>
  <c r="EF22" i="7"/>
  <c r="C28" i="14" s="1"/>
  <c r="EJ22" i="7"/>
  <c r="F28" i="14" s="1"/>
  <c r="EQ22" i="7"/>
  <c r="ER22" i="7"/>
  <c r="J28" i="14" s="1"/>
  <c r="EB24" i="7"/>
  <c r="EC23" i="7"/>
  <c r="W21" i="7"/>
  <c r="BY17" i="7"/>
  <c r="EM23" i="7" l="1"/>
  <c r="EN23" i="7"/>
  <c r="EO23" i="7"/>
  <c r="EP23" i="7"/>
  <c r="H28" i="14"/>
  <c r="I28" i="14"/>
  <c r="EE23" i="7"/>
  <c r="B29" i="14" s="1"/>
  <c r="EI23" i="7"/>
  <c r="G29" i="14" s="1"/>
  <c r="EF23" i="7"/>
  <c r="C29" i="14" s="1"/>
  <c r="EJ23" i="7"/>
  <c r="F29" i="14" s="1"/>
  <c r="EG23" i="7"/>
  <c r="D29" i="14" s="1"/>
  <c r="EH23" i="7"/>
  <c r="E29" i="14" s="1"/>
  <c r="EQ23" i="7"/>
  <c r="ER23" i="7"/>
  <c r="J29" i="14" s="1"/>
  <c r="EB25" i="7"/>
  <c r="EC24" i="7"/>
  <c r="W22" i="7"/>
  <c r="BY18" i="7"/>
  <c r="EM24" i="7" l="1"/>
  <c r="EN24" i="7"/>
  <c r="EO24" i="7"/>
  <c r="EP24" i="7"/>
  <c r="I29" i="14"/>
  <c r="H29" i="14"/>
  <c r="EG24" i="7"/>
  <c r="D30" i="14" s="1"/>
  <c r="EH24" i="7"/>
  <c r="E30" i="14" s="1"/>
  <c r="EE24" i="7"/>
  <c r="B30" i="14" s="1"/>
  <c r="EI24" i="7"/>
  <c r="G30" i="14" s="1"/>
  <c r="EF24" i="7"/>
  <c r="C30" i="14" s="1"/>
  <c r="EJ24" i="7"/>
  <c r="F30" i="14" s="1"/>
  <c r="EQ24" i="7"/>
  <c r="ER24" i="7"/>
  <c r="J30" i="14" s="1"/>
  <c r="EB26" i="7"/>
  <c r="EC25" i="7"/>
  <c r="W23" i="7"/>
  <c r="BY19" i="7"/>
  <c r="EM25" i="7" l="1"/>
  <c r="EN25" i="7"/>
  <c r="EO25" i="7"/>
  <c r="EP25" i="7"/>
  <c r="H30" i="14"/>
  <c r="I30" i="14"/>
  <c r="EE25" i="7"/>
  <c r="B31" i="14" s="1"/>
  <c r="EI25" i="7"/>
  <c r="G31" i="14" s="1"/>
  <c r="EF25" i="7"/>
  <c r="C31" i="14" s="1"/>
  <c r="EJ25" i="7"/>
  <c r="F31" i="14" s="1"/>
  <c r="EG25" i="7"/>
  <c r="D31" i="14" s="1"/>
  <c r="EH25" i="7"/>
  <c r="E31" i="14" s="1"/>
  <c r="EQ25" i="7"/>
  <c r="ER25" i="7"/>
  <c r="J31" i="14" s="1"/>
  <c r="EB27" i="7"/>
  <c r="EC26" i="7"/>
  <c r="W24" i="7"/>
  <c r="BY20" i="7"/>
  <c r="EM26" i="7" l="1"/>
  <c r="EN26" i="7"/>
  <c r="EO26" i="7"/>
  <c r="EP26" i="7"/>
  <c r="H31" i="14"/>
  <c r="I31" i="14"/>
  <c r="EG26" i="7"/>
  <c r="D32" i="14" s="1"/>
  <c r="EH26" i="7"/>
  <c r="E32" i="14" s="1"/>
  <c r="EE26" i="7"/>
  <c r="B32" i="14" s="1"/>
  <c r="EI26" i="7"/>
  <c r="G32" i="14" s="1"/>
  <c r="EF26" i="7"/>
  <c r="C32" i="14" s="1"/>
  <c r="EJ26" i="7"/>
  <c r="F32" i="14" s="1"/>
  <c r="EQ26" i="7"/>
  <c r="ER26" i="7"/>
  <c r="J32" i="14" s="1"/>
  <c r="EB28" i="7"/>
  <c r="EC27" i="7"/>
  <c r="W25" i="7"/>
  <c r="BY21" i="7"/>
  <c r="EM27" i="7" l="1"/>
  <c r="EN27" i="7"/>
  <c r="EO27" i="7"/>
  <c r="EP27" i="7"/>
  <c r="H32" i="14"/>
  <c r="I32" i="14"/>
  <c r="EE27" i="7"/>
  <c r="B33" i="14" s="1"/>
  <c r="EI27" i="7"/>
  <c r="G33" i="14" s="1"/>
  <c r="EF27" i="7"/>
  <c r="C33" i="14" s="1"/>
  <c r="EJ27" i="7"/>
  <c r="F33" i="14" s="1"/>
  <c r="EG27" i="7"/>
  <c r="D33" i="14" s="1"/>
  <c r="EH27" i="7"/>
  <c r="E33" i="14" s="1"/>
  <c r="EQ27" i="7"/>
  <c r="ER27" i="7"/>
  <c r="J33" i="14" s="1"/>
  <c r="EB29" i="7"/>
  <c r="EC28" i="7"/>
  <c r="W26" i="7"/>
  <c r="BY22" i="7"/>
  <c r="EM28" i="7" l="1"/>
  <c r="EN28" i="7"/>
  <c r="EO28" i="7"/>
  <c r="EP28" i="7"/>
  <c r="I33" i="14"/>
  <c r="H33" i="14"/>
  <c r="EG28" i="7"/>
  <c r="D34" i="14" s="1"/>
  <c r="EH28" i="7"/>
  <c r="E34" i="14" s="1"/>
  <c r="EE28" i="7"/>
  <c r="B34" i="14" s="1"/>
  <c r="EI28" i="7"/>
  <c r="G34" i="14" s="1"/>
  <c r="EF28" i="7"/>
  <c r="C34" i="14" s="1"/>
  <c r="EJ28" i="7"/>
  <c r="F34" i="14" s="1"/>
  <c r="EQ28" i="7"/>
  <c r="ER28" i="7"/>
  <c r="J34" i="14" s="1"/>
  <c r="EB30" i="7"/>
  <c r="EC29" i="7"/>
  <c r="W27" i="7"/>
  <c r="BY23" i="7"/>
  <c r="EM29" i="7" l="1"/>
  <c r="EN29" i="7"/>
  <c r="EO29" i="7"/>
  <c r="EP29" i="7"/>
  <c r="H34" i="14"/>
  <c r="I34" i="14"/>
  <c r="EE29" i="7"/>
  <c r="B35" i="14" s="1"/>
  <c r="EI29" i="7"/>
  <c r="G35" i="14" s="1"/>
  <c r="EF29" i="7"/>
  <c r="C35" i="14" s="1"/>
  <c r="EJ29" i="7"/>
  <c r="F35" i="14" s="1"/>
  <c r="EG29" i="7"/>
  <c r="D35" i="14" s="1"/>
  <c r="EH29" i="7"/>
  <c r="E35" i="14" s="1"/>
  <c r="EQ29" i="7"/>
  <c r="ER29" i="7"/>
  <c r="J35" i="14" s="1"/>
  <c r="EB31" i="7"/>
  <c r="EC30" i="7"/>
  <c r="W28" i="7"/>
  <c r="BY24" i="7"/>
  <c r="EM30" i="7" l="1"/>
  <c r="EN30" i="7"/>
  <c r="EO30" i="7"/>
  <c r="EP30" i="7"/>
  <c r="H35" i="14"/>
  <c r="I35" i="14"/>
  <c r="EG30" i="7"/>
  <c r="D36" i="14" s="1"/>
  <c r="EH30" i="7"/>
  <c r="E36" i="14" s="1"/>
  <c r="EE30" i="7"/>
  <c r="B36" i="14" s="1"/>
  <c r="EI30" i="7"/>
  <c r="G36" i="14" s="1"/>
  <c r="EF30" i="7"/>
  <c r="C36" i="14" s="1"/>
  <c r="EJ30" i="7"/>
  <c r="F36" i="14" s="1"/>
  <c r="EQ30" i="7"/>
  <c r="ER30" i="7"/>
  <c r="J36" i="14" s="1"/>
  <c r="EB32" i="7"/>
  <c r="EC31" i="7"/>
  <c r="W29" i="7"/>
  <c r="BY25" i="7"/>
  <c r="EM31" i="7" l="1"/>
  <c r="EN31" i="7"/>
  <c r="EO31" i="7"/>
  <c r="EP31" i="7"/>
  <c r="H36" i="14"/>
  <c r="I36" i="14"/>
  <c r="EE31" i="7"/>
  <c r="B37" i="14" s="1"/>
  <c r="EI31" i="7"/>
  <c r="G37" i="14" s="1"/>
  <c r="EF31" i="7"/>
  <c r="C37" i="14" s="1"/>
  <c r="EJ31" i="7"/>
  <c r="F37" i="14" s="1"/>
  <c r="EG31" i="7"/>
  <c r="D37" i="14" s="1"/>
  <c r="EH31" i="7"/>
  <c r="E37" i="14" s="1"/>
  <c r="EQ31" i="7"/>
  <c r="ER31" i="7"/>
  <c r="J37" i="14" s="1"/>
  <c r="EB33" i="7"/>
  <c r="EC32" i="7"/>
  <c r="W30" i="7"/>
  <c r="BY26" i="7"/>
  <c r="EM32" i="7" l="1"/>
  <c r="EN32" i="7"/>
  <c r="EO32" i="7"/>
  <c r="EP32" i="7"/>
  <c r="I37" i="14"/>
  <c r="H37" i="14"/>
  <c r="EG32" i="7"/>
  <c r="D38" i="14" s="1"/>
  <c r="EH32" i="7"/>
  <c r="E38" i="14" s="1"/>
  <c r="EE32" i="7"/>
  <c r="B38" i="14" s="1"/>
  <c r="EI32" i="7"/>
  <c r="G38" i="14" s="1"/>
  <c r="EF32" i="7"/>
  <c r="C38" i="14" s="1"/>
  <c r="EJ32" i="7"/>
  <c r="F38" i="14" s="1"/>
  <c r="EQ32" i="7"/>
  <c r="ER32" i="7"/>
  <c r="J38" i="14" s="1"/>
  <c r="EB34" i="7"/>
  <c r="EC33" i="7"/>
  <c r="W31" i="7"/>
  <c r="BY27" i="7"/>
  <c r="EM33" i="7" l="1"/>
  <c r="EN33" i="7"/>
  <c r="EO33" i="7"/>
  <c r="EP33" i="7"/>
  <c r="H38" i="14"/>
  <c r="I38" i="14"/>
  <c r="EE33" i="7"/>
  <c r="B39" i="14" s="1"/>
  <c r="EI33" i="7"/>
  <c r="G39" i="14" s="1"/>
  <c r="EF33" i="7"/>
  <c r="C39" i="14" s="1"/>
  <c r="EJ33" i="7"/>
  <c r="F39" i="14" s="1"/>
  <c r="EG33" i="7"/>
  <c r="D39" i="14" s="1"/>
  <c r="EH33" i="7"/>
  <c r="E39" i="14" s="1"/>
  <c r="EQ33" i="7"/>
  <c r="ER33" i="7"/>
  <c r="J39" i="14" s="1"/>
  <c r="EB35" i="7"/>
  <c r="EC34" i="7"/>
  <c r="W32" i="7"/>
  <c r="BY28" i="7"/>
  <c r="EM34" i="7" l="1"/>
  <c r="EN34" i="7"/>
  <c r="EO34" i="7"/>
  <c r="EP34" i="7"/>
  <c r="H39" i="14"/>
  <c r="I39" i="14"/>
  <c r="EG34" i="7"/>
  <c r="D40" i="14" s="1"/>
  <c r="EH34" i="7"/>
  <c r="E40" i="14" s="1"/>
  <c r="EE34" i="7"/>
  <c r="B40" i="14" s="1"/>
  <c r="EI34" i="7"/>
  <c r="G40" i="14" s="1"/>
  <c r="EF34" i="7"/>
  <c r="C40" i="14" s="1"/>
  <c r="EJ34" i="7"/>
  <c r="F40" i="14" s="1"/>
  <c r="EQ34" i="7"/>
  <c r="ER34" i="7"/>
  <c r="J40" i="14" s="1"/>
  <c r="EB36" i="7"/>
  <c r="EC35" i="7"/>
  <c r="W33" i="7"/>
  <c r="BY29" i="7"/>
  <c r="EM35" i="7" l="1"/>
  <c r="EN35" i="7"/>
  <c r="EO35" i="7"/>
  <c r="EP35" i="7"/>
  <c r="H40" i="14"/>
  <c r="I40" i="14"/>
  <c r="EE35" i="7"/>
  <c r="B41" i="14" s="1"/>
  <c r="EI35" i="7"/>
  <c r="G41" i="14" s="1"/>
  <c r="EF35" i="7"/>
  <c r="C41" i="14" s="1"/>
  <c r="EJ35" i="7"/>
  <c r="F41" i="14" s="1"/>
  <c r="EG35" i="7"/>
  <c r="D41" i="14" s="1"/>
  <c r="EH35" i="7"/>
  <c r="E41" i="14" s="1"/>
  <c r="EQ35" i="7"/>
  <c r="ER35" i="7"/>
  <c r="J41" i="14" s="1"/>
  <c r="EB37" i="7"/>
  <c r="EC36" i="7"/>
  <c r="W34" i="7"/>
  <c r="BY30" i="7"/>
  <c r="EM36" i="7" l="1"/>
  <c r="EN36" i="7"/>
  <c r="EO36" i="7"/>
  <c r="EP36" i="7"/>
  <c r="I41" i="14"/>
  <c r="H41" i="14"/>
  <c r="EG36" i="7"/>
  <c r="D42" i="14" s="1"/>
  <c r="EH36" i="7"/>
  <c r="E42" i="14" s="1"/>
  <c r="EE36" i="7"/>
  <c r="B42" i="14" s="1"/>
  <c r="EI36" i="7"/>
  <c r="G42" i="14" s="1"/>
  <c r="EF36" i="7"/>
  <c r="C42" i="14" s="1"/>
  <c r="EJ36" i="7"/>
  <c r="F42" i="14" s="1"/>
  <c r="EQ36" i="7"/>
  <c r="ER36" i="7"/>
  <c r="J42" i="14" s="1"/>
  <c r="EB38" i="7"/>
  <c r="EC37" i="7"/>
  <c r="W35" i="7"/>
  <c r="BY31" i="7"/>
  <c r="EM37" i="7" l="1"/>
  <c r="EN37" i="7"/>
  <c r="EO37" i="7"/>
  <c r="EP37" i="7"/>
  <c r="H42" i="14"/>
  <c r="I42" i="14"/>
  <c r="EE37" i="7"/>
  <c r="B43" i="14" s="1"/>
  <c r="EI37" i="7"/>
  <c r="G43" i="14" s="1"/>
  <c r="EF37" i="7"/>
  <c r="C43" i="14" s="1"/>
  <c r="EJ37" i="7"/>
  <c r="F43" i="14" s="1"/>
  <c r="EG37" i="7"/>
  <c r="D43" i="14" s="1"/>
  <c r="EH37" i="7"/>
  <c r="E43" i="14" s="1"/>
  <c r="EQ37" i="7"/>
  <c r="ER37" i="7"/>
  <c r="J43" i="14" s="1"/>
  <c r="EB39" i="7"/>
  <c r="EC38" i="7"/>
  <c r="W36" i="7"/>
  <c r="BY32" i="7"/>
  <c r="EM38" i="7" l="1"/>
  <c r="EN38" i="7"/>
  <c r="EO38" i="7"/>
  <c r="EP38" i="7"/>
  <c r="H43" i="14"/>
  <c r="I43" i="14"/>
  <c r="EG38" i="7"/>
  <c r="D44" i="14" s="1"/>
  <c r="EH38" i="7"/>
  <c r="E44" i="14" s="1"/>
  <c r="EE38" i="7"/>
  <c r="B44" i="14" s="1"/>
  <c r="EI38" i="7"/>
  <c r="G44" i="14" s="1"/>
  <c r="EF38" i="7"/>
  <c r="C44" i="14" s="1"/>
  <c r="EJ38" i="7"/>
  <c r="F44" i="14" s="1"/>
  <c r="EQ38" i="7"/>
  <c r="ER38" i="7"/>
  <c r="J44" i="14" s="1"/>
  <c r="EB40" i="7"/>
  <c r="EC39" i="7"/>
  <c r="W37" i="7"/>
  <c r="BY33" i="7"/>
  <c r="EM39" i="7" l="1"/>
  <c r="EN39" i="7"/>
  <c r="EO39" i="7"/>
  <c r="EP39" i="7"/>
  <c r="H44" i="14"/>
  <c r="I44" i="14"/>
  <c r="EE39" i="7"/>
  <c r="B45" i="14" s="1"/>
  <c r="EI39" i="7"/>
  <c r="G45" i="14" s="1"/>
  <c r="EF39" i="7"/>
  <c r="C45" i="14" s="1"/>
  <c r="EJ39" i="7"/>
  <c r="F45" i="14" s="1"/>
  <c r="EG39" i="7"/>
  <c r="D45" i="14" s="1"/>
  <c r="EH39" i="7"/>
  <c r="E45" i="14" s="1"/>
  <c r="EQ39" i="7"/>
  <c r="ER39" i="7"/>
  <c r="J45" i="14" s="1"/>
  <c r="EB41" i="7"/>
  <c r="EC40" i="7"/>
  <c r="W38" i="7"/>
  <c r="BY34" i="7"/>
  <c r="EM40" i="7" l="1"/>
  <c r="EN40" i="7"/>
  <c r="EO40" i="7"/>
  <c r="EP40" i="7"/>
  <c r="I45" i="14"/>
  <c r="H45" i="14"/>
  <c r="EG40" i="7"/>
  <c r="D46" i="14" s="1"/>
  <c r="EH40" i="7"/>
  <c r="E46" i="14" s="1"/>
  <c r="EE40" i="7"/>
  <c r="B46" i="14" s="1"/>
  <c r="EI40" i="7"/>
  <c r="G46" i="14" s="1"/>
  <c r="EF40" i="7"/>
  <c r="C46" i="14" s="1"/>
  <c r="EJ40" i="7"/>
  <c r="F46" i="14" s="1"/>
  <c r="EQ40" i="7"/>
  <c r="ER40" i="7"/>
  <c r="J46" i="14" s="1"/>
  <c r="EB42" i="7"/>
  <c r="EC41" i="7"/>
  <c r="W39" i="7"/>
  <c r="BY35" i="7"/>
  <c r="EM41" i="7" l="1"/>
  <c r="EN41" i="7"/>
  <c r="EO41" i="7"/>
  <c r="EP41" i="7"/>
  <c r="H46" i="14"/>
  <c r="I46" i="14"/>
  <c r="EE41" i="7"/>
  <c r="B47" i="14" s="1"/>
  <c r="EI41" i="7"/>
  <c r="G47" i="14" s="1"/>
  <c r="EF41" i="7"/>
  <c r="C47" i="14" s="1"/>
  <c r="EJ41" i="7"/>
  <c r="F47" i="14" s="1"/>
  <c r="EG41" i="7"/>
  <c r="D47" i="14" s="1"/>
  <c r="EH41" i="7"/>
  <c r="E47" i="14" s="1"/>
  <c r="EQ41" i="7"/>
  <c r="ER41" i="7"/>
  <c r="J47" i="14" s="1"/>
  <c r="EB43" i="7"/>
  <c r="EC42" i="7"/>
  <c r="W40" i="7"/>
  <c r="BY36" i="7"/>
  <c r="EM42" i="7" l="1"/>
  <c r="EN42" i="7"/>
  <c r="EO42" i="7"/>
  <c r="EP42" i="7"/>
  <c r="H47" i="14"/>
  <c r="I47" i="14"/>
  <c r="EG42" i="7"/>
  <c r="D48" i="14" s="1"/>
  <c r="EH42" i="7"/>
  <c r="E48" i="14" s="1"/>
  <c r="EE42" i="7"/>
  <c r="B48" i="14" s="1"/>
  <c r="EI42" i="7"/>
  <c r="G48" i="14" s="1"/>
  <c r="EF42" i="7"/>
  <c r="C48" i="14" s="1"/>
  <c r="EJ42" i="7"/>
  <c r="F48" i="14" s="1"/>
  <c r="EQ42" i="7"/>
  <c r="ER42" i="7"/>
  <c r="J48" i="14" s="1"/>
  <c r="EB44" i="7"/>
  <c r="EC43" i="7"/>
  <c r="W41" i="7"/>
  <c r="BY37" i="7"/>
  <c r="EM43" i="7" l="1"/>
  <c r="EN43" i="7"/>
  <c r="EO43" i="7"/>
  <c r="EP43" i="7"/>
  <c r="I48" i="14"/>
  <c r="H48" i="14"/>
  <c r="EE43" i="7"/>
  <c r="B49" i="14" s="1"/>
  <c r="EI43" i="7"/>
  <c r="G49" i="14" s="1"/>
  <c r="EF43" i="7"/>
  <c r="C49" i="14" s="1"/>
  <c r="EJ43" i="7"/>
  <c r="F49" i="14" s="1"/>
  <c r="EG43" i="7"/>
  <c r="D49" i="14" s="1"/>
  <c r="EH43" i="7"/>
  <c r="E49" i="14" s="1"/>
  <c r="EQ43" i="7"/>
  <c r="ER43" i="7"/>
  <c r="J49" i="14" s="1"/>
  <c r="EB45" i="7"/>
  <c r="EC44" i="7"/>
  <c r="W42" i="7"/>
  <c r="BY38" i="7"/>
  <c r="EM44" i="7" l="1"/>
  <c r="EN44" i="7"/>
  <c r="EO44" i="7"/>
  <c r="EP44" i="7"/>
  <c r="I49" i="14"/>
  <c r="H49" i="14"/>
  <c r="EG44" i="7"/>
  <c r="D50" i="14" s="1"/>
  <c r="EH44" i="7"/>
  <c r="E50" i="14" s="1"/>
  <c r="EE44" i="7"/>
  <c r="B50" i="14" s="1"/>
  <c r="EI44" i="7"/>
  <c r="G50" i="14" s="1"/>
  <c r="EF44" i="7"/>
  <c r="C50" i="14" s="1"/>
  <c r="EJ44" i="7"/>
  <c r="F50" i="14" s="1"/>
  <c r="EQ44" i="7"/>
  <c r="ER44" i="7"/>
  <c r="J50" i="14" s="1"/>
  <c r="EB46" i="7"/>
  <c r="EC45" i="7"/>
  <c r="W43" i="7"/>
  <c r="BY39" i="7"/>
  <c r="EM45" i="7" l="1"/>
  <c r="EN45" i="7"/>
  <c r="EO45" i="7"/>
  <c r="EP45" i="7"/>
  <c r="H50" i="14"/>
  <c r="I50" i="14"/>
  <c r="EE45" i="7"/>
  <c r="B51" i="14" s="1"/>
  <c r="EI45" i="7"/>
  <c r="G51" i="14" s="1"/>
  <c r="EF45" i="7"/>
  <c r="C51" i="14" s="1"/>
  <c r="EJ45" i="7"/>
  <c r="F51" i="14" s="1"/>
  <c r="EG45" i="7"/>
  <c r="D51" i="14" s="1"/>
  <c r="EH45" i="7"/>
  <c r="E51" i="14" s="1"/>
  <c r="EQ45" i="7"/>
  <c r="ER45" i="7"/>
  <c r="J51" i="14" s="1"/>
  <c r="EB47" i="7"/>
  <c r="EC46" i="7"/>
  <c r="W44" i="7"/>
  <c r="BY40" i="7"/>
  <c r="EM46" i="7" l="1"/>
  <c r="EN46" i="7"/>
  <c r="EO46" i="7"/>
  <c r="EP46" i="7"/>
  <c r="H51" i="14"/>
  <c r="I51" i="14"/>
  <c r="EG46" i="7"/>
  <c r="D52" i="14" s="1"/>
  <c r="EH46" i="7"/>
  <c r="E52" i="14" s="1"/>
  <c r="EE46" i="7"/>
  <c r="B52" i="14" s="1"/>
  <c r="EI46" i="7"/>
  <c r="G52" i="14" s="1"/>
  <c r="EF46" i="7"/>
  <c r="C52" i="14" s="1"/>
  <c r="EJ46" i="7"/>
  <c r="F52" i="14" s="1"/>
  <c r="EQ46" i="7"/>
  <c r="ER46" i="7"/>
  <c r="J52" i="14" s="1"/>
  <c r="EB48" i="7"/>
  <c r="EC47" i="7"/>
  <c r="W45" i="7"/>
  <c r="BY41" i="7"/>
  <c r="EM47" i="7" l="1"/>
  <c r="EN47" i="7"/>
  <c r="EO47" i="7"/>
  <c r="EP47" i="7"/>
  <c r="H52" i="14"/>
  <c r="I52" i="14"/>
  <c r="EE47" i="7"/>
  <c r="B53" i="14" s="1"/>
  <c r="EI47" i="7"/>
  <c r="G53" i="14" s="1"/>
  <c r="EF47" i="7"/>
  <c r="C53" i="14" s="1"/>
  <c r="EJ47" i="7"/>
  <c r="F53" i="14" s="1"/>
  <c r="EG47" i="7"/>
  <c r="D53" i="14" s="1"/>
  <c r="EH47" i="7"/>
  <c r="E53" i="14" s="1"/>
  <c r="EQ47" i="7"/>
  <c r="ER47" i="7"/>
  <c r="J53" i="14" s="1"/>
  <c r="EB49" i="7"/>
  <c r="EC48" i="7"/>
  <c r="W46" i="7"/>
  <c r="BY42" i="7"/>
  <c r="EM48" i="7" l="1"/>
  <c r="EN48" i="7"/>
  <c r="EO48" i="7"/>
  <c r="EP48" i="7"/>
  <c r="H53" i="14"/>
  <c r="I53" i="14"/>
  <c r="EG48" i="7"/>
  <c r="D54" i="14" s="1"/>
  <c r="EH48" i="7"/>
  <c r="E54" i="14" s="1"/>
  <c r="EE48" i="7"/>
  <c r="B54" i="14" s="1"/>
  <c r="EI48" i="7"/>
  <c r="G54" i="14" s="1"/>
  <c r="EF48" i="7"/>
  <c r="C54" i="14" s="1"/>
  <c r="EJ48" i="7"/>
  <c r="F54" i="14" s="1"/>
  <c r="EQ48" i="7"/>
  <c r="ER48" i="7"/>
  <c r="J54" i="14" s="1"/>
  <c r="EB50" i="7"/>
  <c r="EC49" i="7"/>
  <c r="W47" i="7"/>
  <c r="BY43" i="7"/>
  <c r="EM49" i="7" l="1"/>
  <c r="EN49" i="7"/>
  <c r="EO49" i="7"/>
  <c r="EP49" i="7"/>
  <c r="I54" i="14"/>
  <c r="H54" i="14"/>
  <c r="EE49" i="7"/>
  <c r="B55" i="14" s="1"/>
  <c r="EI49" i="7"/>
  <c r="G55" i="14" s="1"/>
  <c r="EF49" i="7"/>
  <c r="C55" i="14" s="1"/>
  <c r="EJ49" i="7"/>
  <c r="F55" i="14" s="1"/>
  <c r="EG49" i="7"/>
  <c r="D55" i="14" s="1"/>
  <c r="EH49" i="7"/>
  <c r="E55" i="14" s="1"/>
  <c r="EQ49" i="7"/>
  <c r="ER49" i="7"/>
  <c r="J55" i="14" s="1"/>
  <c r="EB51" i="7"/>
  <c r="EC50" i="7"/>
  <c r="W48" i="7"/>
  <c r="BY44" i="7"/>
  <c r="EM50" i="7" l="1"/>
  <c r="EN50" i="7"/>
  <c r="EO50" i="7"/>
  <c r="EP50" i="7"/>
  <c r="I55" i="14"/>
  <c r="H55" i="14"/>
  <c r="EG50" i="7"/>
  <c r="D56" i="14" s="1"/>
  <c r="EH50" i="7"/>
  <c r="E56" i="14" s="1"/>
  <c r="EE50" i="7"/>
  <c r="B56" i="14" s="1"/>
  <c r="EI50" i="7"/>
  <c r="G56" i="14" s="1"/>
  <c r="EF50" i="7"/>
  <c r="C56" i="14" s="1"/>
  <c r="EJ50" i="7"/>
  <c r="F56" i="14" s="1"/>
  <c r="EQ50" i="7"/>
  <c r="ER50" i="7"/>
  <c r="J56" i="14" s="1"/>
  <c r="EB52" i="7"/>
  <c r="EC51" i="7"/>
  <c r="W49" i="7"/>
  <c r="BY45" i="7"/>
  <c r="EM51" i="7" l="1"/>
  <c r="EN51" i="7"/>
  <c r="EO51" i="7"/>
  <c r="EP51" i="7"/>
  <c r="H56" i="14"/>
  <c r="I56" i="14"/>
  <c r="EE51" i="7"/>
  <c r="B57" i="14" s="1"/>
  <c r="EI51" i="7"/>
  <c r="G57" i="14" s="1"/>
  <c r="EF51" i="7"/>
  <c r="C57" i="14" s="1"/>
  <c r="EJ51" i="7"/>
  <c r="F57" i="14" s="1"/>
  <c r="EG51" i="7"/>
  <c r="D57" i="14" s="1"/>
  <c r="EH51" i="7"/>
  <c r="E57" i="14" s="1"/>
  <c r="EQ51" i="7"/>
  <c r="ER51" i="7"/>
  <c r="J57" i="14" s="1"/>
  <c r="EB53" i="7"/>
  <c r="EC52" i="7"/>
  <c r="W50" i="7"/>
  <c r="BY46" i="7"/>
  <c r="EM52" i="7" l="1"/>
  <c r="EN52" i="7"/>
  <c r="EO52" i="7"/>
  <c r="EP52" i="7"/>
  <c r="H57" i="14"/>
  <c r="I57" i="14"/>
  <c r="EG52" i="7"/>
  <c r="D58" i="14" s="1"/>
  <c r="EH52" i="7"/>
  <c r="E58" i="14" s="1"/>
  <c r="EE52" i="7"/>
  <c r="B58" i="14" s="1"/>
  <c r="EI52" i="7"/>
  <c r="G58" i="14" s="1"/>
  <c r="EF52" i="7"/>
  <c r="C58" i="14" s="1"/>
  <c r="EJ52" i="7"/>
  <c r="F58" i="14" s="1"/>
  <c r="EQ52" i="7"/>
  <c r="ER52" i="7"/>
  <c r="J58" i="14" s="1"/>
  <c r="EB54" i="7"/>
  <c r="EC53" i="7"/>
  <c r="W51" i="7"/>
  <c r="BY47" i="7"/>
  <c r="EM53" i="7" l="1"/>
  <c r="EN53" i="7"/>
  <c r="EO53" i="7"/>
  <c r="EP53" i="7"/>
  <c r="I58" i="14"/>
  <c r="H58" i="14"/>
  <c r="EE53" i="7"/>
  <c r="B59" i="14" s="1"/>
  <c r="EI53" i="7"/>
  <c r="G59" i="14" s="1"/>
  <c r="EF53" i="7"/>
  <c r="C59" i="14" s="1"/>
  <c r="EJ53" i="7"/>
  <c r="F59" i="14" s="1"/>
  <c r="EG53" i="7"/>
  <c r="D59" i="14" s="1"/>
  <c r="EH53" i="7"/>
  <c r="E59" i="14" s="1"/>
  <c r="EQ53" i="7"/>
  <c r="ER53" i="7"/>
  <c r="J59" i="14" s="1"/>
  <c r="EB55" i="7"/>
  <c r="EC54" i="7"/>
  <c r="W52" i="7"/>
  <c r="BY48" i="7"/>
  <c r="EM54" i="7" l="1"/>
  <c r="EN54" i="7"/>
  <c r="EO54" i="7"/>
  <c r="EP54" i="7"/>
  <c r="I59" i="14"/>
  <c r="H59" i="14"/>
  <c r="EG54" i="7"/>
  <c r="D60" i="14" s="1"/>
  <c r="EH54" i="7"/>
  <c r="E60" i="14" s="1"/>
  <c r="EE54" i="7"/>
  <c r="B60" i="14" s="1"/>
  <c r="EI54" i="7"/>
  <c r="G60" i="14" s="1"/>
  <c r="EF54" i="7"/>
  <c r="C60" i="14" s="1"/>
  <c r="EJ54" i="7"/>
  <c r="F60" i="14" s="1"/>
  <c r="EQ54" i="7"/>
  <c r="ER54" i="7"/>
  <c r="J60" i="14" s="1"/>
  <c r="EB56" i="7"/>
  <c r="EC55" i="7"/>
  <c r="W53" i="7"/>
  <c r="BY49" i="7"/>
  <c r="EM55" i="7" l="1"/>
  <c r="EN55" i="7"/>
  <c r="EO55" i="7"/>
  <c r="EP55" i="7"/>
  <c r="H60" i="14"/>
  <c r="I60" i="14"/>
  <c r="EE55" i="7"/>
  <c r="B61" i="14" s="1"/>
  <c r="EI55" i="7"/>
  <c r="G61" i="14" s="1"/>
  <c r="EF55" i="7"/>
  <c r="C61" i="14" s="1"/>
  <c r="EJ55" i="7"/>
  <c r="F61" i="14" s="1"/>
  <c r="EG55" i="7"/>
  <c r="D61" i="14" s="1"/>
  <c r="EH55" i="7"/>
  <c r="E61" i="14" s="1"/>
  <c r="ER55" i="7"/>
  <c r="J61" i="14" s="1"/>
  <c r="EQ55" i="7"/>
  <c r="EB57" i="7"/>
  <c r="EC56" i="7"/>
  <c r="W54" i="7"/>
  <c r="BY50" i="7"/>
  <c r="EM56" i="7" l="1"/>
  <c r="EN56" i="7"/>
  <c r="EO56" i="7"/>
  <c r="EP56" i="7"/>
  <c r="H61" i="14"/>
  <c r="I61" i="14"/>
  <c r="EG56" i="7"/>
  <c r="D62" i="14" s="1"/>
  <c r="EH56" i="7"/>
  <c r="E62" i="14" s="1"/>
  <c r="EE56" i="7"/>
  <c r="B62" i="14" s="1"/>
  <c r="EI56" i="7"/>
  <c r="G62" i="14" s="1"/>
  <c r="EF56" i="7"/>
  <c r="C62" i="14" s="1"/>
  <c r="EJ56" i="7"/>
  <c r="F62" i="14" s="1"/>
  <c r="EQ56" i="7"/>
  <c r="ER56" i="7"/>
  <c r="J62" i="14" s="1"/>
  <c r="EB58" i="7"/>
  <c r="EC57" i="7"/>
  <c r="W55" i="7"/>
  <c r="BY51" i="7"/>
  <c r="EM57" i="7" l="1"/>
  <c r="EN57" i="7"/>
  <c r="EO57" i="7"/>
  <c r="EP57" i="7"/>
  <c r="I62" i="14"/>
  <c r="H62" i="14"/>
  <c r="EE57" i="7"/>
  <c r="B63" i="14" s="1"/>
  <c r="EI57" i="7"/>
  <c r="G63" i="14" s="1"/>
  <c r="EF57" i="7"/>
  <c r="C63" i="14" s="1"/>
  <c r="EJ57" i="7"/>
  <c r="F63" i="14" s="1"/>
  <c r="EG57" i="7"/>
  <c r="D63" i="14" s="1"/>
  <c r="EH57" i="7"/>
  <c r="E63" i="14" s="1"/>
  <c r="ER57" i="7"/>
  <c r="J63" i="14" s="1"/>
  <c r="EQ57" i="7"/>
  <c r="EB59" i="7"/>
  <c r="EC58" i="7"/>
  <c r="W56" i="7"/>
  <c r="BY52" i="7"/>
  <c r="EM58" i="7" l="1"/>
  <c r="EN58" i="7"/>
  <c r="EO58" i="7"/>
  <c r="EP58" i="7"/>
  <c r="I63" i="14"/>
  <c r="H63" i="14"/>
  <c r="EG58" i="7"/>
  <c r="D64" i="14" s="1"/>
  <c r="EH58" i="7"/>
  <c r="E64" i="14" s="1"/>
  <c r="EE58" i="7"/>
  <c r="B64" i="14" s="1"/>
  <c r="EI58" i="7"/>
  <c r="G64" i="14" s="1"/>
  <c r="EF58" i="7"/>
  <c r="C64" i="14" s="1"/>
  <c r="EJ58" i="7"/>
  <c r="F64" i="14" s="1"/>
  <c r="EQ58" i="7"/>
  <c r="ER58" i="7"/>
  <c r="J64" i="14" s="1"/>
  <c r="EB60" i="7"/>
  <c r="EC59" i="7"/>
  <c r="W57" i="7"/>
  <c r="BY53" i="7"/>
  <c r="EM59" i="7" l="1"/>
  <c r="EN59" i="7"/>
  <c r="EO59" i="7"/>
  <c r="EP59" i="7"/>
  <c r="H64" i="14"/>
  <c r="I64" i="14"/>
  <c r="EE59" i="7"/>
  <c r="B65" i="14" s="1"/>
  <c r="EI59" i="7"/>
  <c r="G65" i="14" s="1"/>
  <c r="EF59" i="7"/>
  <c r="C65" i="14" s="1"/>
  <c r="EJ59" i="7"/>
  <c r="F65" i="14" s="1"/>
  <c r="EG59" i="7"/>
  <c r="D65" i="14" s="1"/>
  <c r="EH59" i="7"/>
  <c r="E65" i="14" s="1"/>
  <c r="EQ59" i="7"/>
  <c r="ER59" i="7"/>
  <c r="J65" i="14" s="1"/>
  <c r="EB61" i="7"/>
  <c r="EC60" i="7"/>
  <c r="W58" i="7"/>
  <c r="BY54" i="7"/>
  <c r="EM60" i="7" l="1"/>
  <c r="EN60" i="7"/>
  <c r="EO60" i="7"/>
  <c r="EP60" i="7"/>
  <c r="H65" i="14"/>
  <c r="I65" i="14"/>
  <c r="EG60" i="7"/>
  <c r="D66" i="14" s="1"/>
  <c r="EH60" i="7"/>
  <c r="E66" i="14" s="1"/>
  <c r="EE60" i="7"/>
  <c r="B66" i="14" s="1"/>
  <c r="EI60" i="7"/>
  <c r="G66" i="14" s="1"/>
  <c r="EF60" i="7"/>
  <c r="C66" i="14" s="1"/>
  <c r="EJ60" i="7"/>
  <c r="F66" i="14" s="1"/>
  <c r="EQ60" i="7"/>
  <c r="ER60" i="7"/>
  <c r="J66" i="14" s="1"/>
  <c r="EB62" i="7"/>
  <c r="EC61" i="7"/>
  <c r="W59" i="7"/>
  <c r="BY55" i="7"/>
  <c r="EM61" i="7" l="1"/>
  <c r="EN61" i="7"/>
  <c r="EO61" i="7"/>
  <c r="EP61" i="7"/>
  <c r="H66" i="14"/>
  <c r="I66" i="14"/>
  <c r="EG61" i="7"/>
  <c r="D67" i="14" s="1"/>
  <c r="EH61" i="7"/>
  <c r="E67" i="14" s="1"/>
  <c r="EE61" i="7"/>
  <c r="B67" i="14" s="1"/>
  <c r="EF61" i="7"/>
  <c r="C67" i="14" s="1"/>
  <c r="EI61" i="7"/>
  <c r="G67" i="14" s="1"/>
  <c r="EJ61" i="7"/>
  <c r="F67" i="14" s="1"/>
  <c r="ER61" i="7"/>
  <c r="J67" i="14" s="1"/>
  <c r="EQ61" i="7"/>
  <c r="EB63" i="7"/>
  <c r="EC62" i="7"/>
  <c r="W60" i="7"/>
  <c r="BY56" i="7"/>
  <c r="EM62" i="7" l="1"/>
  <c r="EN62" i="7"/>
  <c r="EO62" i="7"/>
  <c r="EP62" i="7"/>
  <c r="I67" i="14"/>
  <c r="H67" i="14"/>
  <c r="EE62" i="7"/>
  <c r="EI62" i="7"/>
  <c r="EF62" i="7"/>
  <c r="EJ62" i="7"/>
  <c r="EG62" i="7"/>
  <c r="EH62" i="7"/>
  <c r="EQ62" i="7"/>
  <c r="ER62" i="7"/>
  <c r="EB64" i="7"/>
  <c r="EC63" i="7"/>
  <c r="W61" i="7"/>
  <c r="BY57" i="7"/>
  <c r="EM63" i="7" l="1"/>
  <c r="EN63" i="7"/>
  <c r="EO63" i="7"/>
  <c r="EP63" i="7"/>
  <c r="EG63" i="7"/>
  <c r="EH63" i="7"/>
  <c r="EI63" i="7"/>
  <c r="EJ63" i="7"/>
  <c r="EE63" i="7"/>
  <c r="EF63" i="7"/>
  <c r="EQ63" i="7"/>
  <c r="ER63" i="7"/>
  <c r="EB65" i="7"/>
  <c r="EC64" i="7"/>
  <c r="W62" i="7"/>
  <c r="BY58" i="7"/>
  <c r="EM64" i="7" l="1"/>
  <c r="EN64" i="7"/>
  <c r="EO64" i="7"/>
  <c r="EP64" i="7"/>
  <c r="EE64" i="7"/>
  <c r="EI64" i="7"/>
  <c r="EF64" i="7"/>
  <c r="EJ64" i="7"/>
  <c r="EG64" i="7"/>
  <c r="EH64" i="7"/>
  <c r="EQ64" i="7"/>
  <c r="ER64" i="7"/>
  <c r="EB66" i="7"/>
  <c r="EC65" i="7"/>
  <c r="W63" i="7"/>
  <c r="BY59" i="7"/>
  <c r="EM65" i="7" l="1"/>
  <c r="EN65" i="7"/>
  <c r="EO65" i="7"/>
  <c r="EP65" i="7"/>
  <c r="EG65" i="7"/>
  <c r="EH65" i="7"/>
  <c r="EE65" i="7"/>
  <c r="EF65" i="7"/>
  <c r="EI65" i="7"/>
  <c r="EJ65" i="7"/>
  <c r="ER65" i="7"/>
  <c r="EQ65" i="7"/>
  <c r="EB67" i="7"/>
  <c r="EC66" i="7"/>
  <c r="W64" i="7"/>
  <c r="BY60" i="7"/>
  <c r="EM66" i="7" l="1"/>
  <c r="EN66" i="7"/>
  <c r="EO66" i="7"/>
  <c r="EP66" i="7"/>
  <c r="EE66" i="7"/>
  <c r="EI66" i="7"/>
  <c r="EF66" i="7"/>
  <c r="EJ66" i="7"/>
  <c r="EG66" i="7"/>
  <c r="EH66" i="7"/>
  <c r="EQ66" i="7"/>
  <c r="ER66" i="7"/>
  <c r="EB68" i="7"/>
  <c r="EC67" i="7"/>
  <c r="W65" i="7"/>
  <c r="BY61" i="7"/>
  <c r="EM67" i="7" l="1"/>
  <c r="EN67" i="7"/>
  <c r="EO67" i="7"/>
  <c r="EP67" i="7"/>
  <c r="EG67" i="7"/>
  <c r="EH67" i="7"/>
  <c r="EE67" i="7"/>
  <c r="EI67" i="7"/>
  <c r="EF67" i="7"/>
  <c r="EJ67" i="7"/>
  <c r="ER67" i="7"/>
  <c r="EQ67" i="7"/>
  <c r="EB69" i="7"/>
  <c r="EC68" i="7"/>
  <c r="G78" i="14"/>
  <c r="C78" i="14"/>
  <c r="F78" i="14"/>
  <c r="D78" i="14"/>
  <c r="E78" i="14"/>
  <c r="J78" i="14"/>
  <c r="B78" i="14"/>
  <c r="W66" i="7"/>
  <c r="BY62" i="7"/>
  <c r="EM68" i="7" l="1"/>
  <c r="EN68" i="7"/>
  <c r="EO68" i="7"/>
  <c r="EP68" i="7"/>
  <c r="EE68" i="7"/>
  <c r="EI68" i="7"/>
  <c r="EF68" i="7"/>
  <c r="EJ68" i="7"/>
  <c r="EG68" i="7"/>
  <c r="EH68" i="7"/>
  <c r="EQ68" i="7"/>
  <c r="ER68" i="7"/>
  <c r="EB70" i="7"/>
  <c r="EC69" i="7"/>
  <c r="C79" i="14"/>
  <c r="D79" i="14"/>
  <c r="E79" i="14"/>
  <c r="J79" i="14"/>
  <c r="B79" i="14"/>
  <c r="G79" i="14"/>
  <c r="F79" i="14"/>
  <c r="W67" i="7"/>
  <c r="BY63" i="7"/>
  <c r="EM69" i="7" l="1"/>
  <c r="EN69" i="7"/>
  <c r="EO69" i="7"/>
  <c r="EP69" i="7"/>
  <c r="EG69" i="7"/>
  <c r="EH69" i="7"/>
  <c r="EE69" i="7"/>
  <c r="EI69" i="7"/>
  <c r="EF69" i="7"/>
  <c r="EJ69" i="7"/>
  <c r="ER69" i="7"/>
  <c r="EQ69" i="7"/>
  <c r="EB71" i="7"/>
  <c r="EC70" i="7"/>
  <c r="C80" i="14"/>
  <c r="D80" i="14"/>
  <c r="E80" i="14"/>
  <c r="J80" i="14"/>
  <c r="B80" i="14"/>
  <c r="G80" i="14"/>
  <c r="F80" i="14"/>
  <c r="W68" i="7"/>
  <c r="BY64" i="7"/>
  <c r="EM70" i="7" l="1"/>
  <c r="EN70" i="7"/>
  <c r="EO70" i="7"/>
  <c r="EP70" i="7"/>
  <c r="EE70" i="7"/>
  <c r="EI70" i="7"/>
  <c r="EF70" i="7"/>
  <c r="EJ70" i="7"/>
  <c r="EG70" i="7"/>
  <c r="EH70" i="7"/>
  <c r="EQ70" i="7"/>
  <c r="ER70" i="7"/>
  <c r="EB72" i="7"/>
  <c r="EC71" i="7"/>
  <c r="C81" i="14"/>
  <c r="F81" i="14"/>
  <c r="D81" i="14"/>
  <c r="E81" i="14"/>
  <c r="J81" i="14"/>
  <c r="B81" i="14"/>
  <c r="G81" i="14"/>
  <c r="W69" i="7"/>
  <c r="BY65" i="7"/>
  <c r="EM71" i="7" l="1"/>
  <c r="EN71" i="7"/>
  <c r="EO71" i="7"/>
  <c r="EP71" i="7"/>
  <c r="EG71" i="7"/>
  <c r="EH71" i="7"/>
  <c r="EE71" i="7"/>
  <c r="EI71" i="7"/>
  <c r="EF71" i="7"/>
  <c r="EJ71" i="7"/>
  <c r="ER71" i="7"/>
  <c r="EQ71" i="7"/>
  <c r="EB73" i="7"/>
  <c r="EC72" i="7"/>
  <c r="B82" i="14"/>
  <c r="G82" i="14"/>
  <c r="C82" i="14"/>
  <c r="F82" i="14"/>
  <c r="D82" i="14"/>
  <c r="E82" i="14"/>
  <c r="J82" i="14"/>
  <c r="W70" i="7"/>
  <c r="BY66" i="7"/>
  <c r="EM72" i="7" l="1"/>
  <c r="EN72" i="7"/>
  <c r="EO72" i="7"/>
  <c r="EP72" i="7"/>
  <c r="EE72" i="7"/>
  <c r="EI72" i="7"/>
  <c r="EF72" i="7"/>
  <c r="EJ72" i="7"/>
  <c r="EG72" i="7"/>
  <c r="EH72" i="7"/>
  <c r="EQ72" i="7"/>
  <c r="ER72" i="7"/>
  <c r="EB74" i="7"/>
  <c r="EC73" i="7"/>
  <c r="B83" i="14"/>
  <c r="G83" i="14"/>
  <c r="C83" i="14"/>
  <c r="F83" i="14"/>
  <c r="D83" i="14"/>
  <c r="E83" i="14"/>
  <c r="J83" i="14"/>
  <c r="W71" i="7"/>
  <c r="BY67" i="7"/>
  <c r="EM73" i="7" l="1"/>
  <c r="EN73" i="7"/>
  <c r="EO73" i="7"/>
  <c r="EP73" i="7"/>
  <c r="EG73" i="7"/>
  <c r="EH73" i="7"/>
  <c r="EE73" i="7"/>
  <c r="EI73" i="7"/>
  <c r="EF73" i="7"/>
  <c r="EJ73" i="7"/>
  <c r="ER73" i="7"/>
  <c r="EQ73" i="7"/>
  <c r="EB75" i="7"/>
  <c r="EC74" i="7"/>
  <c r="B84" i="14"/>
  <c r="C84" i="14"/>
  <c r="F84" i="14"/>
  <c r="D84" i="14"/>
  <c r="E84" i="14"/>
  <c r="G84" i="14"/>
  <c r="J84" i="14"/>
  <c r="W72" i="7"/>
  <c r="BY68" i="7"/>
  <c r="EM74" i="7" l="1"/>
  <c r="EN74" i="7"/>
  <c r="EO74" i="7"/>
  <c r="EP74" i="7"/>
  <c r="EE74" i="7"/>
  <c r="EI74" i="7"/>
  <c r="EF74" i="7"/>
  <c r="EJ74" i="7"/>
  <c r="EG74" i="7"/>
  <c r="EH74" i="7"/>
  <c r="EQ74" i="7"/>
  <c r="ER74" i="7"/>
  <c r="EB76" i="7"/>
  <c r="EC75" i="7"/>
  <c r="C85" i="14"/>
  <c r="F85" i="14"/>
  <c r="D85" i="14"/>
  <c r="B85" i="14"/>
  <c r="E85" i="14"/>
  <c r="J85" i="14"/>
  <c r="G85" i="14"/>
  <c r="W73" i="7"/>
  <c r="BY69" i="7"/>
  <c r="EM75" i="7" l="1"/>
  <c r="EN75" i="7"/>
  <c r="EO75" i="7"/>
  <c r="EP75" i="7"/>
  <c r="EG75" i="7"/>
  <c r="EH75" i="7"/>
  <c r="EE75" i="7"/>
  <c r="EI75" i="7"/>
  <c r="EF75" i="7"/>
  <c r="EJ75" i="7"/>
  <c r="ER75" i="7"/>
  <c r="EQ75" i="7"/>
  <c r="EB77" i="7"/>
  <c r="EC76" i="7"/>
  <c r="C86" i="14"/>
  <c r="F86" i="14"/>
  <c r="D86" i="14"/>
  <c r="G86" i="14"/>
  <c r="B86" i="14"/>
  <c r="E86" i="14"/>
  <c r="J86" i="14"/>
  <c r="W74" i="7"/>
  <c r="BY70" i="7"/>
  <c r="EM76" i="7" l="1"/>
  <c r="EN76" i="7"/>
  <c r="EO76" i="7"/>
  <c r="EP76" i="7"/>
  <c r="EE76" i="7"/>
  <c r="EI76" i="7"/>
  <c r="EF76" i="7"/>
  <c r="EJ76" i="7"/>
  <c r="EG76" i="7"/>
  <c r="EH76" i="7"/>
  <c r="EQ76" i="7"/>
  <c r="ER76" i="7"/>
  <c r="EB78" i="7"/>
  <c r="EC77" i="7"/>
  <c r="C87" i="14"/>
  <c r="F87" i="14"/>
  <c r="D87" i="14"/>
  <c r="B87" i="14"/>
  <c r="E87" i="14"/>
  <c r="J87" i="14"/>
  <c r="G87" i="14"/>
  <c r="W75" i="7"/>
  <c r="BY71" i="7"/>
  <c r="EM77" i="7" l="1"/>
  <c r="EN77" i="7"/>
  <c r="EO77" i="7"/>
  <c r="EP77" i="7"/>
  <c r="EG77" i="7"/>
  <c r="EH77" i="7"/>
  <c r="EE77" i="7"/>
  <c r="EI77" i="7"/>
  <c r="EF77" i="7"/>
  <c r="EJ77" i="7"/>
  <c r="ER77" i="7"/>
  <c r="EQ77" i="7"/>
  <c r="EB79" i="7"/>
  <c r="EC78" i="7"/>
  <c r="C88" i="14"/>
  <c r="F88" i="14"/>
  <c r="D88" i="14"/>
  <c r="G88" i="14"/>
  <c r="B88" i="14"/>
  <c r="E88" i="14"/>
  <c r="J88" i="14"/>
  <c r="W76" i="7"/>
  <c r="BY72" i="7"/>
  <c r="EM78" i="7" l="1"/>
  <c r="EN78" i="7"/>
  <c r="EO78" i="7"/>
  <c r="EP78" i="7"/>
  <c r="EE78" i="7"/>
  <c r="EI78" i="7"/>
  <c r="EF78" i="7"/>
  <c r="EJ78" i="7"/>
  <c r="EG78" i="7"/>
  <c r="EH78" i="7"/>
  <c r="EQ78" i="7"/>
  <c r="ER78" i="7"/>
  <c r="EB80" i="7"/>
  <c r="EC79" i="7"/>
  <c r="C89" i="14"/>
  <c r="F89" i="14"/>
  <c r="D89" i="14"/>
  <c r="B89" i="14"/>
  <c r="J89" i="14"/>
  <c r="E89" i="14"/>
  <c r="G89" i="14"/>
  <c r="W77" i="7"/>
  <c r="BY73" i="7"/>
  <c r="EM79" i="7" l="1"/>
  <c r="EN79" i="7"/>
  <c r="EO79" i="7"/>
  <c r="EP79" i="7"/>
  <c r="EG79" i="7"/>
  <c r="EH79" i="7"/>
  <c r="EE79" i="7"/>
  <c r="EI79" i="7"/>
  <c r="EF79" i="7"/>
  <c r="EJ79" i="7"/>
  <c r="ER79" i="7"/>
  <c r="EQ79" i="7"/>
  <c r="EB81" i="7"/>
  <c r="EC80" i="7"/>
  <c r="E90" i="14"/>
  <c r="J90" i="14"/>
  <c r="B90" i="14"/>
  <c r="G90" i="14"/>
  <c r="C90" i="14"/>
  <c r="F90" i="14"/>
  <c r="D90" i="14"/>
  <c r="W78" i="7"/>
  <c r="BY74" i="7"/>
  <c r="EM80" i="7" l="1"/>
  <c r="EN80" i="7"/>
  <c r="EO80" i="7"/>
  <c r="EP80" i="7"/>
  <c r="EE80" i="7"/>
  <c r="EI80" i="7"/>
  <c r="EF80" i="7"/>
  <c r="EJ80" i="7"/>
  <c r="EG80" i="7"/>
  <c r="EH80" i="7"/>
  <c r="EQ80" i="7"/>
  <c r="ER80" i="7"/>
  <c r="EB82" i="7"/>
  <c r="EC81" i="7"/>
  <c r="E91" i="14"/>
  <c r="J91" i="14"/>
  <c r="B91" i="14"/>
  <c r="G91" i="14"/>
  <c r="C91" i="14"/>
  <c r="F91" i="14"/>
  <c r="D91" i="14"/>
  <c r="W79" i="7"/>
  <c r="BY75" i="7"/>
  <c r="EM81" i="7" l="1"/>
  <c r="EN81" i="7"/>
  <c r="EO81" i="7"/>
  <c r="EP81" i="7"/>
  <c r="EG81" i="7"/>
  <c r="EH81" i="7"/>
  <c r="EE81" i="7"/>
  <c r="EI81" i="7"/>
  <c r="EF81" i="7"/>
  <c r="EJ81" i="7"/>
  <c r="ER81" i="7"/>
  <c r="EQ81" i="7"/>
  <c r="EB83" i="7"/>
  <c r="EC82" i="7"/>
  <c r="E92" i="14"/>
  <c r="J92" i="14"/>
  <c r="B92" i="14"/>
  <c r="G92" i="14"/>
  <c r="C92" i="14"/>
  <c r="F92" i="14"/>
  <c r="D92" i="14"/>
  <c r="W80" i="7"/>
  <c r="BY76" i="7"/>
  <c r="EM82" i="7" l="1"/>
  <c r="EN82" i="7"/>
  <c r="EO82" i="7"/>
  <c r="EP82" i="7"/>
  <c r="EE82" i="7"/>
  <c r="EI82" i="7"/>
  <c r="EF82" i="7"/>
  <c r="EJ82" i="7"/>
  <c r="EG82" i="7"/>
  <c r="EH82" i="7"/>
  <c r="EQ82" i="7"/>
  <c r="ER82" i="7"/>
  <c r="EB84" i="7"/>
  <c r="EC83" i="7"/>
  <c r="E93" i="14"/>
  <c r="B93" i="14"/>
  <c r="G93" i="14"/>
  <c r="C93" i="14"/>
  <c r="F93" i="14"/>
  <c r="D93" i="14"/>
  <c r="J93" i="14"/>
  <c r="W81" i="7"/>
  <c r="BY77" i="7"/>
  <c r="EM83" i="7" l="1"/>
  <c r="EN83" i="7"/>
  <c r="EO83" i="7"/>
  <c r="EP83" i="7"/>
  <c r="EG83" i="7"/>
  <c r="EH83" i="7"/>
  <c r="EE83" i="7"/>
  <c r="EI83" i="7"/>
  <c r="EF83" i="7"/>
  <c r="EJ83" i="7"/>
  <c r="ER83" i="7"/>
  <c r="EQ83" i="7"/>
  <c r="EB85" i="7"/>
  <c r="EC84" i="7"/>
  <c r="E94" i="14"/>
  <c r="J94" i="14"/>
  <c r="B94" i="14"/>
  <c r="G94" i="14"/>
  <c r="C94" i="14"/>
  <c r="F94" i="14"/>
  <c r="D94" i="14"/>
  <c r="W82" i="7"/>
  <c r="BY78" i="7"/>
  <c r="EM84" i="7" l="1"/>
  <c r="EN84" i="7"/>
  <c r="EO84" i="7"/>
  <c r="EP84" i="7"/>
  <c r="EE84" i="7"/>
  <c r="EI84" i="7"/>
  <c r="EF84" i="7"/>
  <c r="EJ84" i="7"/>
  <c r="EG84" i="7"/>
  <c r="EH84" i="7"/>
  <c r="EQ84" i="7"/>
  <c r="ER84" i="7"/>
  <c r="EB86" i="7"/>
  <c r="EC85" i="7"/>
  <c r="E95" i="14"/>
  <c r="J95" i="14"/>
  <c r="B95" i="14"/>
  <c r="G95" i="14"/>
  <c r="C95" i="14"/>
  <c r="F95" i="14"/>
  <c r="D95" i="14"/>
  <c r="W83" i="7"/>
  <c r="BY79" i="7"/>
  <c r="EM85" i="7" l="1"/>
  <c r="EN85" i="7"/>
  <c r="EO85" i="7"/>
  <c r="EP85" i="7"/>
  <c r="EG85" i="7"/>
  <c r="EH85" i="7"/>
  <c r="EE85" i="7"/>
  <c r="EI85" i="7"/>
  <c r="EF85" i="7"/>
  <c r="EJ85" i="7"/>
  <c r="ER85" i="7"/>
  <c r="EQ85" i="7"/>
  <c r="EB87" i="7"/>
  <c r="EC86" i="7"/>
  <c r="E96" i="14"/>
  <c r="B96" i="14"/>
  <c r="G96" i="14"/>
  <c r="C96" i="14"/>
  <c r="F96" i="14"/>
  <c r="D96" i="14"/>
  <c r="J96" i="14"/>
  <c r="W84" i="7"/>
  <c r="BY80" i="7"/>
  <c r="EM86" i="7" l="1"/>
  <c r="EN86" i="7"/>
  <c r="EO86" i="7"/>
  <c r="EP86" i="7"/>
  <c r="EE86" i="7"/>
  <c r="EI86" i="7"/>
  <c r="EF86" i="7"/>
  <c r="EJ86" i="7"/>
  <c r="EG86" i="7"/>
  <c r="EH86" i="7"/>
  <c r="EQ86" i="7"/>
  <c r="ER86" i="7"/>
  <c r="EB88" i="7"/>
  <c r="EC87" i="7"/>
  <c r="E97" i="14"/>
  <c r="J97" i="14"/>
  <c r="B97" i="14"/>
  <c r="G97" i="14"/>
  <c r="C97" i="14"/>
  <c r="F97" i="14"/>
  <c r="D97" i="14"/>
  <c r="W85" i="7"/>
  <c r="BY81" i="7"/>
  <c r="EM87" i="7" l="1"/>
  <c r="EN87" i="7"/>
  <c r="EO87" i="7"/>
  <c r="EP87" i="7"/>
  <c r="EG87" i="7"/>
  <c r="EH87" i="7"/>
  <c r="EE87" i="7"/>
  <c r="EI87" i="7"/>
  <c r="EF87" i="7"/>
  <c r="EJ87" i="7"/>
  <c r="ER87" i="7"/>
  <c r="EQ87" i="7"/>
  <c r="EB89" i="7"/>
  <c r="EC88" i="7"/>
  <c r="E98" i="14"/>
  <c r="B98" i="14"/>
  <c r="G98" i="14"/>
  <c r="C98" i="14"/>
  <c r="F98" i="14"/>
  <c r="D98" i="14"/>
  <c r="J98" i="14"/>
  <c r="W86" i="7"/>
  <c r="BY82" i="7"/>
  <c r="EM88" i="7" l="1"/>
  <c r="EN88" i="7"/>
  <c r="EO88" i="7"/>
  <c r="EP88" i="7"/>
  <c r="EE88" i="7"/>
  <c r="EI88" i="7"/>
  <c r="EF88" i="7"/>
  <c r="EJ88" i="7"/>
  <c r="EG88" i="7"/>
  <c r="EH88" i="7"/>
  <c r="EQ88" i="7"/>
  <c r="ER88" i="7"/>
  <c r="EB90" i="7"/>
  <c r="EC89" i="7"/>
  <c r="E99" i="14"/>
  <c r="J99" i="14"/>
  <c r="B99" i="14"/>
  <c r="G99" i="14"/>
  <c r="C99" i="14"/>
  <c r="F99" i="14"/>
  <c r="D99" i="14"/>
  <c r="W87" i="7"/>
  <c r="BY83" i="7"/>
  <c r="EM89" i="7" l="1"/>
  <c r="EN89" i="7"/>
  <c r="EO89" i="7"/>
  <c r="EP89" i="7"/>
  <c r="EG89" i="7"/>
  <c r="EH89" i="7"/>
  <c r="EE89" i="7"/>
  <c r="EI89" i="7"/>
  <c r="EF89" i="7"/>
  <c r="EJ89" i="7"/>
  <c r="ER89" i="7"/>
  <c r="EQ89" i="7"/>
  <c r="EB91" i="7"/>
  <c r="EC90" i="7"/>
  <c r="E100" i="14"/>
  <c r="B100" i="14"/>
  <c r="G100" i="14"/>
  <c r="C100" i="14"/>
  <c r="F100" i="14"/>
  <c r="D100" i="14"/>
  <c r="J100" i="14"/>
  <c r="W88" i="7"/>
  <c r="BY84" i="7"/>
  <c r="EM90" i="7" l="1"/>
  <c r="EN90" i="7"/>
  <c r="EO90" i="7"/>
  <c r="EP90" i="7"/>
  <c r="EE90" i="7"/>
  <c r="EI90" i="7"/>
  <c r="EF90" i="7"/>
  <c r="EJ90" i="7"/>
  <c r="EG90" i="7"/>
  <c r="EH90" i="7"/>
  <c r="EQ90" i="7"/>
  <c r="ER90" i="7"/>
  <c r="EB92" i="7"/>
  <c r="EC91" i="7"/>
  <c r="E101" i="14"/>
  <c r="J101" i="14"/>
  <c r="B101" i="14"/>
  <c r="G101" i="14"/>
  <c r="C101" i="14"/>
  <c r="F101" i="14"/>
  <c r="D101" i="14"/>
  <c r="W89" i="7"/>
  <c r="BY85" i="7"/>
  <c r="EM91" i="7" l="1"/>
  <c r="EN91" i="7"/>
  <c r="EO91" i="7"/>
  <c r="EP91" i="7"/>
  <c r="EG91" i="7"/>
  <c r="EH91" i="7"/>
  <c r="EE91" i="7"/>
  <c r="EI91" i="7"/>
  <c r="EF91" i="7"/>
  <c r="EJ91" i="7"/>
  <c r="ER91" i="7"/>
  <c r="EQ91" i="7"/>
  <c r="EB93" i="7"/>
  <c r="EC92" i="7"/>
  <c r="E102" i="14"/>
  <c r="B102" i="14"/>
  <c r="G102" i="14"/>
  <c r="C102" i="14"/>
  <c r="F102" i="14"/>
  <c r="D102" i="14"/>
  <c r="J102" i="14"/>
  <c r="W90" i="7"/>
  <c r="BY86" i="7"/>
  <c r="EM92" i="7" l="1"/>
  <c r="EN92" i="7"/>
  <c r="EO92" i="7"/>
  <c r="EP92" i="7"/>
  <c r="EE92" i="7"/>
  <c r="EI92" i="7"/>
  <c r="EF92" i="7"/>
  <c r="EJ92" i="7"/>
  <c r="EG92" i="7"/>
  <c r="EH92" i="7"/>
  <c r="EQ92" i="7"/>
  <c r="ER92" i="7"/>
  <c r="EB94" i="7"/>
  <c r="EC93" i="7"/>
  <c r="E103" i="14"/>
  <c r="J103" i="14"/>
  <c r="B103" i="14"/>
  <c r="G103" i="14"/>
  <c r="C103" i="14"/>
  <c r="F103" i="14"/>
  <c r="D103" i="14"/>
  <c r="W91" i="7"/>
  <c r="BY87" i="7"/>
  <c r="EM93" i="7" l="1"/>
  <c r="EN93" i="7"/>
  <c r="EO93" i="7"/>
  <c r="EP93" i="7"/>
  <c r="EG93" i="7"/>
  <c r="EH93" i="7"/>
  <c r="EE93" i="7"/>
  <c r="EI93" i="7"/>
  <c r="EF93" i="7"/>
  <c r="EJ93" i="7"/>
  <c r="ER93" i="7"/>
  <c r="EQ93" i="7"/>
  <c r="EB95" i="7"/>
  <c r="EC94" i="7"/>
  <c r="E104" i="14"/>
  <c r="B104" i="14"/>
  <c r="G104" i="14"/>
  <c r="C104" i="14"/>
  <c r="F104" i="14"/>
  <c r="D104" i="14"/>
  <c r="J104" i="14"/>
  <c r="W92" i="7"/>
  <c r="BY88" i="7"/>
  <c r="EO94" i="7" l="1"/>
  <c r="EP94" i="7"/>
  <c r="EM94" i="7"/>
  <c r="EN94" i="7"/>
  <c r="EE94" i="7"/>
  <c r="EI94" i="7"/>
  <c r="EF94" i="7"/>
  <c r="EJ94" i="7"/>
  <c r="EG94" i="7"/>
  <c r="EH94" i="7"/>
  <c r="EQ94" i="7"/>
  <c r="ER94" i="7"/>
  <c r="EB96" i="7"/>
  <c r="EC95" i="7"/>
  <c r="E105" i="14"/>
  <c r="J105" i="14"/>
  <c r="B105" i="14"/>
  <c r="G105" i="14"/>
  <c r="C105" i="14"/>
  <c r="F105" i="14"/>
  <c r="D105" i="14"/>
  <c r="W93" i="7"/>
  <c r="BY89" i="7"/>
  <c r="EO95" i="7" l="1"/>
  <c r="EP95" i="7"/>
  <c r="EM95" i="7"/>
  <c r="EN95" i="7"/>
  <c r="EG95" i="7"/>
  <c r="EH95" i="7"/>
  <c r="EE95" i="7"/>
  <c r="EI95" i="7"/>
  <c r="EF95" i="7"/>
  <c r="EJ95" i="7"/>
  <c r="ER95" i="7"/>
  <c r="EQ95" i="7"/>
  <c r="EB97" i="7"/>
  <c r="EC96" i="7"/>
  <c r="E106" i="14"/>
  <c r="B106" i="14"/>
  <c r="G106" i="14"/>
  <c r="C106" i="14"/>
  <c r="F106" i="14"/>
  <c r="D106" i="14"/>
  <c r="J106" i="14"/>
  <c r="W94" i="7"/>
  <c r="BY90" i="7"/>
  <c r="EO96" i="7" l="1"/>
  <c r="EP96" i="7"/>
  <c r="EM96" i="7"/>
  <c r="EN96" i="7"/>
  <c r="EE96" i="7"/>
  <c r="EI96" i="7"/>
  <c r="EF96" i="7"/>
  <c r="EJ96" i="7"/>
  <c r="EG96" i="7"/>
  <c r="EH96" i="7"/>
  <c r="EQ96" i="7"/>
  <c r="ER96" i="7"/>
  <c r="EB98" i="7"/>
  <c r="EC97" i="7"/>
  <c r="E107" i="14"/>
  <c r="J107" i="14"/>
  <c r="B107" i="14"/>
  <c r="G107" i="14"/>
  <c r="C107" i="14"/>
  <c r="F107" i="14"/>
  <c r="D107" i="14"/>
  <c r="W95" i="7"/>
  <c r="BY91" i="7"/>
  <c r="EO97" i="7" l="1"/>
  <c r="EP97" i="7"/>
  <c r="EM97" i="7"/>
  <c r="EN97" i="7"/>
  <c r="EG97" i="7"/>
  <c r="EH97" i="7"/>
  <c r="EE97" i="7"/>
  <c r="EI97" i="7"/>
  <c r="EF97" i="7"/>
  <c r="EJ97" i="7"/>
  <c r="ER97" i="7"/>
  <c r="EQ97" i="7"/>
  <c r="EB99" i="7"/>
  <c r="EC98" i="7"/>
  <c r="E108" i="14"/>
  <c r="B108" i="14"/>
  <c r="G108" i="14"/>
  <c r="C108" i="14"/>
  <c r="F108" i="14"/>
  <c r="D108" i="14"/>
  <c r="J108" i="14"/>
  <c r="W96" i="7"/>
  <c r="BY92" i="7"/>
  <c r="EO98" i="7" l="1"/>
  <c r="EP98" i="7"/>
  <c r="EM98" i="7"/>
  <c r="EN98" i="7"/>
  <c r="EE98" i="7"/>
  <c r="EI98" i="7"/>
  <c r="EF98" i="7"/>
  <c r="EJ98" i="7"/>
  <c r="EG98" i="7"/>
  <c r="EH98" i="7"/>
  <c r="EQ98" i="7"/>
  <c r="ER98" i="7"/>
  <c r="EB100" i="7"/>
  <c r="EC99" i="7"/>
  <c r="E109" i="14"/>
  <c r="J109" i="14"/>
  <c r="B109" i="14"/>
  <c r="G109" i="14"/>
  <c r="C109" i="14"/>
  <c r="F109" i="14"/>
  <c r="D109" i="14"/>
  <c r="W97" i="7"/>
  <c r="BY93" i="7"/>
  <c r="EO99" i="7" l="1"/>
  <c r="EP99" i="7"/>
  <c r="EM99" i="7"/>
  <c r="EN99" i="7"/>
  <c r="EG99" i="7"/>
  <c r="EH99" i="7"/>
  <c r="EE99" i="7"/>
  <c r="EI99" i="7"/>
  <c r="EF99" i="7"/>
  <c r="EJ99" i="7"/>
  <c r="ER99" i="7"/>
  <c r="EQ99" i="7"/>
  <c r="EB101" i="7"/>
  <c r="EC100" i="7"/>
  <c r="E110" i="14"/>
  <c r="B110" i="14"/>
  <c r="G110" i="14"/>
  <c r="C110" i="14"/>
  <c r="F110" i="14"/>
  <c r="D110" i="14"/>
  <c r="J110" i="14"/>
  <c r="W98" i="7"/>
  <c r="BY94" i="7"/>
  <c r="EO100" i="7" l="1"/>
  <c r="EP100" i="7"/>
  <c r="EM100" i="7"/>
  <c r="EN100" i="7"/>
  <c r="EE100" i="7"/>
  <c r="EI100" i="7"/>
  <c r="EF100" i="7"/>
  <c r="EJ100" i="7"/>
  <c r="EG100" i="7"/>
  <c r="EH100" i="7"/>
  <c r="EQ100" i="7"/>
  <c r="ER100" i="7"/>
  <c r="EB102" i="7"/>
  <c r="EC101" i="7"/>
  <c r="E111" i="14"/>
  <c r="J111" i="14"/>
  <c r="B111" i="14"/>
  <c r="G111" i="14"/>
  <c r="C111" i="14"/>
  <c r="F111" i="14"/>
  <c r="D111" i="14"/>
  <c r="W99" i="7"/>
  <c r="BY95" i="7"/>
  <c r="EO101" i="7" l="1"/>
  <c r="EP101" i="7"/>
  <c r="EM101" i="7"/>
  <c r="EN101" i="7"/>
  <c r="EG101" i="7"/>
  <c r="EH101" i="7"/>
  <c r="EE101" i="7"/>
  <c r="EI101" i="7"/>
  <c r="EF101" i="7"/>
  <c r="EJ101" i="7"/>
  <c r="ER101" i="7"/>
  <c r="EQ101" i="7"/>
  <c r="EB103" i="7"/>
  <c r="EC102" i="7"/>
  <c r="E112" i="14"/>
  <c r="B112" i="14"/>
  <c r="G112" i="14"/>
  <c r="C112" i="14"/>
  <c r="F112" i="14"/>
  <c r="D112" i="14"/>
  <c r="J112" i="14"/>
  <c r="W100" i="7"/>
  <c r="BY96" i="7"/>
  <c r="EO102" i="7" l="1"/>
  <c r="EP102" i="7"/>
  <c r="EM102" i="7"/>
  <c r="EN102" i="7"/>
  <c r="EE102" i="7"/>
  <c r="EI102" i="7"/>
  <c r="EF102" i="7"/>
  <c r="EJ102" i="7"/>
  <c r="EG102" i="7"/>
  <c r="EH102" i="7"/>
  <c r="EQ102" i="7"/>
  <c r="ER102" i="7"/>
  <c r="EB104" i="7"/>
  <c r="EC103" i="7"/>
  <c r="E113" i="14"/>
  <c r="J113" i="14"/>
  <c r="B113" i="14"/>
  <c r="C113" i="14"/>
  <c r="D113" i="14"/>
  <c r="G113" i="14"/>
  <c r="F113" i="14"/>
  <c r="W101" i="7"/>
  <c r="BY97" i="7"/>
  <c r="EO103" i="7" l="1"/>
  <c r="EP103" i="7"/>
  <c r="EM103" i="7"/>
  <c r="EN103" i="7"/>
  <c r="EG103" i="7"/>
  <c r="EH103" i="7"/>
  <c r="EE103" i="7"/>
  <c r="EI103" i="7"/>
  <c r="EF103" i="7"/>
  <c r="EJ103" i="7"/>
  <c r="ER103" i="7"/>
  <c r="EQ103" i="7"/>
  <c r="EB105" i="7"/>
  <c r="EC104" i="7"/>
  <c r="E114" i="14"/>
  <c r="D114" i="14"/>
  <c r="B114" i="14"/>
  <c r="C114" i="14"/>
  <c r="G114" i="14"/>
  <c r="F114" i="14"/>
  <c r="J114" i="14"/>
  <c r="W102" i="7"/>
  <c r="BY98" i="7"/>
  <c r="EO104" i="7" l="1"/>
  <c r="EP104" i="7"/>
  <c r="EM104" i="7"/>
  <c r="EN104" i="7"/>
  <c r="EE104" i="7"/>
  <c r="EI104" i="7"/>
  <c r="EF104" i="7"/>
  <c r="EJ104" i="7"/>
  <c r="EG104" i="7"/>
  <c r="EH104" i="7"/>
  <c r="EQ104" i="7"/>
  <c r="ER104" i="7"/>
  <c r="EB106" i="7"/>
  <c r="EC105" i="7"/>
  <c r="D115" i="14"/>
  <c r="E115" i="14"/>
  <c r="J115" i="14"/>
  <c r="G115" i="14"/>
  <c r="B115" i="14"/>
  <c r="F115" i="14"/>
  <c r="C115" i="14"/>
  <c r="W103" i="7"/>
  <c r="BY99" i="7"/>
  <c r="EO105" i="7" l="1"/>
  <c r="EP105" i="7"/>
  <c r="EM105" i="7"/>
  <c r="EN105" i="7"/>
  <c r="EG105" i="7"/>
  <c r="EH105" i="7"/>
  <c r="EE105" i="7"/>
  <c r="EI105" i="7"/>
  <c r="EF105" i="7"/>
  <c r="EJ105" i="7"/>
  <c r="ER105" i="7"/>
  <c r="EQ105" i="7"/>
  <c r="EB107" i="7"/>
  <c r="EC106" i="7"/>
  <c r="E116" i="14"/>
  <c r="B116" i="14"/>
  <c r="G116" i="14"/>
  <c r="C116" i="14"/>
  <c r="F116" i="14"/>
  <c r="D116" i="14"/>
  <c r="J116" i="14"/>
  <c r="W104" i="7"/>
  <c r="BY100" i="7"/>
  <c r="EO106" i="7" l="1"/>
  <c r="EP106" i="7"/>
  <c r="EM106" i="7"/>
  <c r="EN106" i="7"/>
  <c r="EE106" i="7"/>
  <c r="EI106" i="7"/>
  <c r="EF106" i="7"/>
  <c r="EJ106" i="7"/>
  <c r="EG106" i="7"/>
  <c r="EH106" i="7"/>
  <c r="EQ106" i="7"/>
  <c r="ER106" i="7"/>
  <c r="EB108" i="7"/>
  <c r="EC107" i="7"/>
  <c r="E117" i="14"/>
  <c r="B117" i="14"/>
  <c r="G117" i="14"/>
  <c r="C117" i="14"/>
  <c r="F117" i="14"/>
  <c r="D117" i="14"/>
  <c r="J117" i="14"/>
  <c r="W105" i="7"/>
  <c r="BY101" i="7"/>
  <c r="EO107" i="7" l="1"/>
  <c r="EP107" i="7"/>
  <c r="EM107" i="7"/>
  <c r="EN107" i="7"/>
  <c r="EG107" i="7"/>
  <c r="EH107" i="7"/>
  <c r="EE107" i="7"/>
  <c r="EI107" i="7"/>
  <c r="EF107" i="7"/>
  <c r="EJ107" i="7"/>
  <c r="ER107" i="7"/>
  <c r="EQ107" i="7"/>
  <c r="EB109" i="7"/>
  <c r="EC108" i="7"/>
  <c r="E118" i="14"/>
  <c r="B118" i="14"/>
  <c r="G118" i="14"/>
  <c r="C118" i="14"/>
  <c r="F118" i="14"/>
  <c r="D118" i="14"/>
  <c r="J118" i="14"/>
  <c r="W106" i="7"/>
  <c r="BY102" i="7"/>
  <c r="EO108" i="7" l="1"/>
  <c r="EP108" i="7"/>
  <c r="EM108" i="7"/>
  <c r="EN108" i="7"/>
  <c r="EE108" i="7"/>
  <c r="EI108" i="7"/>
  <c r="EF108" i="7"/>
  <c r="EJ108" i="7"/>
  <c r="EG108" i="7"/>
  <c r="EH108" i="7"/>
  <c r="EQ108" i="7"/>
  <c r="ER108" i="7"/>
  <c r="EB110" i="7"/>
  <c r="EC109" i="7"/>
  <c r="E119" i="14"/>
  <c r="J119" i="14"/>
  <c r="B119" i="14"/>
  <c r="G119" i="14"/>
  <c r="C119" i="14"/>
  <c r="F119" i="14"/>
  <c r="D119" i="14"/>
  <c r="W107" i="7"/>
  <c r="BY103" i="7"/>
  <c r="EO109" i="7" l="1"/>
  <c r="EP109" i="7"/>
  <c r="EM109" i="7"/>
  <c r="EN109" i="7"/>
  <c r="EG109" i="7"/>
  <c r="EH109" i="7"/>
  <c r="EE109" i="7"/>
  <c r="EI109" i="7"/>
  <c r="EF109" i="7"/>
  <c r="EJ109" i="7"/>
  <c r="ER109" i="7"/>
  <c r="EQ109" i="7"/>
  <c r="EB111" i="7"/>
  <c r="EC110" i="7"/>
  <c r="E120" i="14"/>
  <c r="B120" i="14"/>
  <c r="G120" i="14"/>
  <c r="C120" i="14"/>
  <c r="F120" i="14"/>
  <c r="D120" i="14"/>
  <c r="J120" i="14"/>
  <c r="W108" i="7"/>
  <c r="BY104" i="7"/>
  <c r="EO110" i="7" l="1"/>
  <c r="EP110" i="7"/>
  <c r="EM110" i="7"/>
  <c r="EN110" i="7"/>
  <c r="EE110" i="7"/>
  <c r="EI110" i="7"/>
  <c r="EF110" i="7"/>
  <c r="EJ110" i="7"/>
  <c r="EG110" i="7"/>
  <c r="EH110" i="7"/>
  <c r="EQ110" i="7"/>
  <c r="ER110" i="7"/>
  <c r="EB112" i="7"/>
  <c r="EC111" i="7"/>
  <c r="E121" i="14"/>
  <c r="B121" i="14"/>
  <c r="G121" i="14"/>
  <c r="C121" i="14"/>
  <c r="F121" i="14"/>
  <c r="D121" i="14"/>
  <c r="J121" i="14"/>
  <c r="W109" i="7"/>
  <c r="BY105" i="7"/>
  <c r="EO111" i="7" l="1"/>
  <c r="EP111" i="7"/>
  <c r="EM111" i="7"/>
  <c r="EN111" i="7"/>
  <c r="EG111" i="7"/>
  <c r="EH111" i="7"/>
  <c r="EE111" i="7"/>
  <c r="EI111" i="7"/>
  <c r="EF111" i="7"/>
  <c r="EJ111" i="7"/>
  <c r="ER111" i="7"/>
  <c r="EQ111" i="7"/>
  <c r="EB113" i="7"/>
  <c r="EC112" i="7"/>
  <c r="E122" i="14"/>
  <c r="J122" i="14"/>
  <c r="B122" i="14"/>
  <c r="G122" i="14"/>
  <c r="C122" i="14"/>
  <c r="F122" i="14"/>
  <c r="D122" i="14"/>
  <c r="W110" i="7"/>
  <c r="BY106" i="7"/>
  <c r="EO112" i="7" l="1"/>
  <c r="EP112" i="7"/>
  <c r="EM112" i="7"/>
  <c r="EN112" i="7"/>
  <c r="EE112" i="7"/>
  <c r="EI112" i="7"/>
  <c r="EF112" i="7"/>
  <c r="EJ112" i="7"/>
  <c r="EG112" i="7"/>
  <c r="EH112" i="7"/>
  <c r="EQ112" i="7"/>
  <c r="ER112" i="7"/>
  <c r="EB114" i="7"/>
  <c r="EC113" i="7"/>
  <c r="E123" i="14"/>
  <c r="B123" i="14"/>
  <c r="G123" i="14"/>
  <c r="C123" i="14"/>
  <c r="F123" i="14"/>
  <c r="D123" i="14"/>
  <c r="J123" i="14"/>
  <c r="W111" i="7"/>
  <c r="BY107" i="7"/>
  <c r="EO113" i="7" l="1"/>
  <c r="EP113" i="7"/>
  <c r="EM113" i="7"/>
  <c r="EN113" i="7"/>
  <c r="EG113" i="7"/>
  <c r="EH113" i="7"/>
  <c r="EE113" i="7"/>
  <c r="EI113" i="7"/>
  <c r="EF113" i="7"/>
  <c r="EJ113" i="7"/>
  <c r="ER113" i="7"/>
  <c r="EQ113" i="7"/>
  <c r="EB115" i="7"/>
  <c r="EC114" i="7"/>
  <c r="E124" i="14"/>
  <c r="J124" i="14"/>
  <c r="B124" i="14"/>
  <c r="G124" i="14"/>
  <c r="C124" i="14"/>
  <c r="F124" i="14"/>
  <c r="D124" i="14"/>
  <c r="W112" i="7"/>
  <c r="BY108" i="7"/>
  <c r="EO114" i="7" l="1"/>
  <c r="EP114" i="7"/>
  <c r="EM114" i="7"/>
  <c r="EN114" i="7"/>
  <c r="EE114" i="7"/>
  <c r="EI114" i="7"/>
  <c r="EF114" i="7"/>
  <c r="EJ114" i="7"/>
  <c r="EG114" i="7"/>
  <c r="EH114" i="7"/>
  <c r="EQ114" i="7"/>
  <c r="ER114" i="7"/>
  <c r="EB116" i="7"/>
  <c r="EC115" i="7"/>
  <c r="E125" i="14"/>
  <c r="J125" i="14"/>
  <c r="B125" i="14"/>
  <c r="G125" i="14"/>
  <c r="C125" i="14"/>
  <c r="F125" i="14"/>
  <c r="D125" i="14"/>
  <c r="W113" i="7"/>
  <c r="BY109" i="7"/>
  <c r="EO115" i="7" l="1"/>
  <c r="EP115" i="7"/>
  <c r="EM115" i="7"/>
  <c r="EN115" i="7"/>
  <c r="EG115" i="7"/>
  <c r="EH115" i="7"/>
  <c r="EE115" i="7"/>
  <c r="EI115" i="7"/>
  <c r="EF115" i="7"/>
  <c r="EJ115" i="7"/>
  <c r="ER115" i="7"/>
  <c r="EQ115" i="7"/>
  <c r="EB117" i="7"/>
  <c r="EC116" i="7"/>
  <c r="E126" i="14"/>
  <c r="J126" i="14"/>
  <c r="B126" i="14"/>
  <c r="G126" i="14"/>
  <c r="C126" i="14"/>
  <c r="F126" i="14"/>
  <c r="D126" i="14"/>
  <c r="W114" i="7"/>
  <c r="BY110" i="7"/>
  <c r="EO116" i="7" l="1"/>
  <c r="EP116" i="7"/>
  <c r="EM116" i="7"/>
  <c r="EN116" i="7"/>
  <c r="EE116" i="7"/>
  <c r="EI116" i="7"/>
  <c r="EF116" i="7"/>
  <c r="EJ116" i="7"/>
  <c r="EG116" i="7"/>
  <c r="EH116" i="7"/>
  <c r="EQ116" i="7"/>
  <c r="ER116" i="7"/>
  <c r="EB118" i="7"/>
  <c r="EC117" i="7"/>
  <c r="E127" i="14"/>
  <c r="J127" i="14"/>
  <c r="B127" i="14"/>
  <c r="G127" i="14"/>
  <c r="C127" i="14"/>
  <c r="F127" i="14"/>
  <c r="D127" i="14"/>
  <c r="W115" i="7"/>
  <c r="BY111" i="7"/>
  <c r="EO117" i="7" l="1"/>
  <c r="EP117" i="7"/>
  <c r="EM117" i="7"/>
  <c r="EN117" i="7"/>
  <c r="EG117" i="7"/>
  <c r="EH117" i="7"/>
  <c r="EE117" i="7"/>
  <c r="EI117" i="7"/>
  <c r="EF117" i="7"/>
  <c r="EJ117" i="7"/>
  <c r="EQ117" i="7"/>
  <c r="ER117" i="7"/>
  <c r="EB119" i="7"/>
  <c r="EC118" i="7"/>
  <c r="E128" i="14"/>
  <c r="J128" i="14"/>
  <c r="B128" i="14"/>
  <c r="G128" i="14"/>
  <c r="C128" i="14"/>
  <c r="F128" i="14"/>
  <c r="D128" i="14"/>
  <c r="W116" i="7"/>
  <c r="BY112" i="7"/>
  <c r="EO118" i="7" l="1"/>
  <c r="EP118" i="7"/>
  <c r="EM118" i="7"/>
  <c r="EN118" i="7"/>
  <c r="EE118" i="7"/>
  <c r="EI118" i="7"/>
  <c r="EF118" i="7"/>
  <c r="EJ118" i="7"/>
  <c r="EG118" i="7"/>
  <c r="EH118" i="7"/>
  <c r="EQ118" i="7"/>
  <c r="ER118" i="7"/>
  <c r="EB120" i="7"/>
  <c r="EC119" i="7"/>
  <c r="E129" i="14"/>
  <c r="J129" i="14"/>
  <c r="B129" i="14"/>
  <c r="G129" i="14"/>
  <c r="C129" i="14"/>
  <c r="F129" i="14"/>
  <c r="D129" i="14"/>
  <c r="W117" i="7"/>
  <c r="BY113" i="7"/>
  <c r="EO119" i="7" l="1"/>
  <c r="EP119" i="7"/>
  <c r="EM119" i="7"/>
  <c r="EN119" i="7"/>
  <c r="EG119" i="7"/>
  <c r="EH119" i="7"/>
  <c r="EE119" i="7"/>
  <c r="EI119" i="7"/>
  <c r="EF119" i="7"/>
  <c r="EJ119" i="7"/>
  <c r="EQ119" i="7"/>
  <c r="ER119" i="7"/>
  <c r="EB121" i="7"/>
  <c r="EC120" i="7"/>
  <c r="E130" i="14"/>
  <c r="J130" i="14"/>
  <c r="B130" i="14"/>
  <c r="G130" i="14"/>
  <c r="C130" i="14"/>
  <c r="F130" i="14"/>
  <c r="D130" i="14"/>
  <c r="W118" i="7"/>
  <c r="BY114" i="7"/>
  <c r="EO120" i="7" l="1"/>
  <c r="EP120" i="7"/>
  <c r="EM120" i="7"/>
  <c r="EN120" i="7"/>
  <c r="EG120" i="7"/>
  <c r="EE120" i="7"/>
  <c r="EJ120" i="7"/>
  <c r="EF120" i="7"/>
  <c r="EH120" i="7"/>
  <c r="EI120" i="7"/>
  <c r="EQ120" i="7"/>
  <c r="ER120" i="7"/>
  <c r="EB122" i="7"/>
  <c r="EC121" i="7"/>
  <c r="E131" i="14"/>
  <c r="B131" i="14"/>
  <c r="G131" i="14"/>
  <c r="C131" i="14"/>
  <c r="F131" i="14"/>
  <c r="D131" i="14"/>
  <c r="J131" i="14"/>
  <c r="W119" i="7"/>
  <c r="BY115" i="7"/>
  <c r="EO121" i="7" l="1"/>
  <c r="EP121" i="7"/>
  <c r="EM121" i="7"/>
  <c r="EN121" i="7"/>
  <c r="EH121" i="7"/>
  <c r="EE121" i="7"/>
  <c r="EI121" i="7"/>
  <c r="EF121" i="7"/>
  <c r="EJ121" i="7"/>
  <c r="EG121" i="7"/>
  <c r="EQ121" i="7"/>
  <c r="ER121" i="7"/>
  <c r="EB123" i="7"/>
  <c r="EC122" i="7"/>
  <c r="E132" i="14"/>
  <c r="J132" i="14"/>
  <c r="B132" i="14"/>
  <c r="G132" i="14"/>
  <c r="C132" i="14"/>
  <c r="F132" i="14"/>
  <c r="D132" i="14"/>
  <c r="W120" i="7"/>
  <c r="BY116" i="7"/>
  <c r="EO122" i="7" l="1"/>
  <c r="EP122" i="7"/>
  <c r="EM122" i="7"/>
  <c r="EN122" i="7"/>
  <c r="EF122" i="7"/>
  <c r="EJ122" i="7"/>
  <c r="EG122" i="7"/>
  <c r="EH122" i="7"/>
  <c r="EE122" i="7"/>
  <c r="EI122" i="7"/>
  <c r="EQ122" i="7"/>
  <c r="ER122" i="7"/>
  <c r="EB124" i="7"/>
  <c r="EC123" i="7"/>
  <c r="E133" i="14"/>
  <c r="J133" i="14"/>
  <c r="B133" i="14"/>
  <c r="G133" i="14"/>
  <c r="C133" i="14"/>
  <c r="F133" i="14"/>
  <c r="D133" i="14"/>
  <c r="W121" i="7"/>
  <c r="BY117" i="7"/>
  <c r="EO123" i="7" l="1"/>
  <c r="EP123" i="7"/>
  <c r="EM123" i="7"/>
  <c r="EN123" i="7"/>
  <c r="EH123" i="7"/>
  <c r="EE123" i="7"/>
  <c r="EI123" i="7"/>
  <c r="EF123" i="7"/>
  <c r="EJ123" i="7"/>
  <c r="EG123" i="7"/>
  <c r="EQ123" i="7"/>
  <c r="ER123" i="7"/>
  <c r="EB125" i="7"/>
  <c r="EC124" i="7"/>
  <c r="E134" i="14"/>
  <c r="J134" i="14"/>
  <c r="B134" i="14"/>
  <c r="G134" i="14"/>
  <c r="C134" i="14"/>
  <c r="F134" i="14"/>
  <c r="D134" i="14"/>
  <c r="W122" i="7"/>
  <c r="BY118" i="7"/>
  <c r="EO124" i="7" l="1"/>
  <c r="EP124" i="7"/>
  <c r="EM124" i="7"/>
  <c r="EN124" i="7"/>
  <c r="EF124" i="7"/>
  <c r="EJ124" i="7"/>
  <c r="EG124" i="7"/>
  <c r="EH124" i="7"/>
  <c r="EE124" i="7"/>
  <c r="EI124" i="7"/>
  <c r="EQ124" i="7"/>
  <c r="ER124" i="7"/>
  <c r="EB126" i="7"/>
  <c r="EC125" i="7"/>
  <c r="E135" i="14"/>
  <c r="B135" i="14"/>
  <c r="G135" i="14"/>
  <c r="C135" i="14"/>
  <c r="F135" i="14"/>
  <c r="D135" i="14"/>
  <c r="J135" i="14"/>
  <c r="W123" i="7"/>
  <c r="BY119" i="7"/>
  <c r="EO125" i="7" l="1"/>
  <c r="EP125" i="7"/>
  <c r="EM125" i="7"/>
  <c r="EN125" i="7"/>
  <c r="EH125" i="7"/>
  <c r="EE125" i="7"/>
  <c r="EI125" i="7"/>
  <c r="EF125" i="7"/>
  <c r="EJ125" i="7"/>
  <c r="EG125" i="7"/>
  <c r="EQ125" i="7"/>
  <c r="ER125" i="7"/>
  <c r="EB127" i="7"/>
  <c r="EC126" i="7"/>
  <c r="E146" i="14"/>
  <c r="B146" i="14"/>
  <c r="G146" i="14"/>
  <c r="C146" i="14"/>
  <c r="F146" i="14"/>
  <c r="D146" i="14"/>
  <c r="J146" i="14"/>
  <c r="W124" i="7"/>
  <c r="BY120" i="7"/>
  <c r="EO126" i="7" l="1"/>
  <c r="EP126" i="7"/>
  <c r="EM126" i="7"/>
  <c r="EN126" i="7"/>
  <c r="EF126" i="7"/>
  <c r="EJ126" i="7"/>
  <c r="EG126" i="7"/>
  <c r="EH126" i="7"/>
  <c r="EE126" i="7"/>
  <c r="EI126" i="7"/>
  <c r="EQ126" i="7"/>
  <c r="ER126" i="7"/>
  <c r="EB128" i="7"/>
  <c r="EC127" i="7"/>
  <c r="E147" i="14"/>
  <c r="B147" i="14"/>
  <c r="G147" i="14"/>
  <c r="C147" i="14"/>
  <c r="F147" i="14"/>
  <c r="D147" i="14"/>
  <c r="J147" i="14"/>
  <c r="W125" i="7"/>
  <c r="BY121" i="7"/>
  <c r="EO127" i="7" l="1"/>
  <c r="EP127" i="7"/>
  <c r="EM127" i="7"/>
  <c r="EN127" i="7"/>
  <c r="EH127" i="7"/>
  <c r="EE127" i="7"/>
  <c r="EI127" i="7"/>
  <c r="EF127" i="7"/>
  <c r="EJ127" i="7"/>
  <c r="EG127" i="7"/>
  <c r="EQ127" i="7"/>
  <c r="ER127" i="7"/>
  <c r="EB129" i="7"/>
  <c r="EC128" i="7"/>
  <c r="E148" i="14"/>
  <c r="J148" i="14"/>
  <c r="B148" i="14"/>
  <c r="G148" i="14"/>
  <c r="C148" i="14"/>
  <c r="F148" i="14"/>
  <c r="D148" i="14"/>
  <c r="W126" i="7"/>
  <c r="BY122" i="7"/>
  <c r="EO128" i="7" l="1"/>
  <c r="EP128" i="7"/>
  <c r="EM128" i="7"/>
  <c r="EN128" i="7"/>
  <c r="EF128" i="7"/>
  <c r="EJ128" i="7"/>
  <c r="EG128" i="7"/>
  <c r="EH128" i="7"/>
  <c r="EE128" i="7"/>
  <c r="EI128" i="7"/>
  <c r="EQ128" i="7"/>
  <c r="ER128" i="7"/>
  <c r="EB130" i="7"/>
  <c r="EC129" i="7"/>
  <c r="E149" i="14"/>
  <c r="B149" i="14"/>
  <c r="G149" i="14"/>
  <c r="C149" i="14"/>
  <c r="F149" i="14"/>
  <c r="D149" i="14"/>
  <c r="J149" i="14"/>
  <c r="W127" i="7"/>
  <c r="BY123" i="7"/>
  <c r="EO129" i="7" l="1"/>
  <c r="EP129" i="7"/>
  <c r="EM129" i="7"/>
  <c r="EN129" i="7"/>
  <c r="EH129" i="7"/>
  <c r="EE129" i="7"/>
  <c r="EI129" i="7"/>
  <c r="EF129" i="7"/>
  <c r="EJ129" i="7"/>
  <c r="EG129" i="7"/>
  <c r="EQ129" i="7"/>
  <c r="ER129" i="7"/>
  <c r="EB131" i="7"/>
  <c r="EC130" i="7"/>
  <c r="E150" i="14"/>
  <c r="J150" i="14"/>
  <c r="B150" i="14"/>
  <c r="G150" i="14"/>
  <c r="C150" i="14"/>
  <c r="F150" i="14"/>
  <c r="D150" i="14"/>
  <c r="W128" i="7"/>
  <c r="BY124" i="7"/>
  <c r="EO130" i="7" l="1"/>
  <c r="EP130" i="7"/>
  <c r="EM130" i="7"/>
  <c r="EN130" i="7"/>
  <c r="EF130" i="7"/>
  <c r="EJ130" i="7"/>
  <c r="EG130" i="7"/>
  <c r="EH130" i="7"/>
  <c r="EE130" i="7"/>
  <c r="EI130" i="7"/>
  <c r="EQ130" i="7"/>
  <c r="ER130" i="7"/>
  <c r="EB132" i="7"/>
  <c r="EC131" i="7"/>
  <c r="E151" i="14"/>
  <c r="B151" i="14"/>
  <c r="G151" i="14"/>
  <c r="C151" i="14"/>
  <c r="F151" i="14"/>
  <c r="D151" i="14"/>
  <c r="J151" i="14"/>
  <c r="W129" i="7"/>
  <c r="BY125" i="7"/>
  <c r="EO131" i="7" l="1"/>
  <c r="EP131" i="7"/>
  <c r="EM131" i="7"/>
  <c r="EN131" i="7"/>
  <c r="EH131" i="7"/>
  <c r="EE131" i="7"/>
  <c r="EI131" i="7"/>
  <c r="EF131" i="7"/>
  <c r="EJ131" i="7"/>
  <c r="EG131" i="7"/>
  <c r="EQ131" i="7"/>
  <c r="ER131" i="7"/>
  <c r="EB133" i="7"/>
  <c r="EC132" i="7"/>
  <c r="E152" i="14"/>
  <c r="J152" i="14"/>
  <c r="B152" i="14"/>
  <c r="G152" i="14"/>
  <c r="C152" i="14"/>
  <c r="F152" i="14"/>
  <c r="D152" i="14"/>
  <c r="W130" i="7"/>
  <c r="BY126" i="7"/>
  <c r="EO132" i="7" l="1"/>
  <c r="EP132" i="7"/>
  <c r="EM132" i="7"/>
  <c r="EN132" i="7"/>
  <c r="EF132" i="7"/>
  <c r="EJ132" i="7"/>
  <c r="EG132" i="7"/>
  <c r="EH132" i="7"/>
  <c r="EE132" i="7"/>
  <c r="EI132" i="7"/>
  <c r="EQ132" i="7"/>
  <c r="ER132" i="7"/>
  <c r="EB134" i="7"/>
  <c r="EC133" i="7"/>
  <c r="E153" i="14"/>
  <c r="J153" i="14"/>
  <c r="B153" i="14"/>
  <c r="G153" i="14"/>
  <c r="C153" i="14"/>
  <c r="F153" i="14"/>
  <c r="D153" i="14"/>
  <c r="W131" i="7"/>
  <c r="BY127" i="7"/>
  <c r="EO133" i="7" l="1"/>
  <c r="EP133" i="7"/>
  <c r="EM133" i="7"/>
  <c r="EN133" i="7"/>
  <c r="EH133" i="7"/>
  <c r="EE133" i="7"/>
  <c r="EI133" i="7"/>
  <c r="EF133" i="7"/>
  <c r="EJ133" i="7"/>
  <c r="EG133" i="7"/>
  <c r="EQ133" i="7"/>
  <c r="ER133" i="7"/>
  <c r="EB135" i="7"/>
  <c r="EC134" i="7"/>
  <c r="E154" i="14"/>
  <c r="J154" i="14"/>
  <c r="B154" i="14"/>
  <c r="G154" i="14"/>
  <c r="C154" i="14"/>
  <c r="F154" i="14"/>
  <c r="D154" i="14"/>
  <c r="W132" i="7"/>
  <c r="BY128" i="7"/>
  <c r="EO134" i="7" l="1"/>
  <c r="EP134" i="7"/>
  <c r="EM134" i="7"/>
  <c r="EN134" i="7"/>
  <c r="EF134" i="7"/>
  <c r="EJ134" i="7"/>
  <c r="EG134" i="7"/>
  <c r="EH134" i="7"/>
  <c r="EE134" i="7"/>
  <c r="EI134" i="7"/>
  <c r="EQ134" i="7"/>
  <c r="ER134" i="7"/>
  <c r="EB136" i="7"/>
  <c r="EC135" i="7"/>
  <c r="E155" i="14"/>
  <c r="J155" i="14"/>
  <c r="B155" i="14"/>
  <c r="G155" i="14"/>
  <c r="C155" i="14"/>
  <c r="F155" i="14"/>
  <c r="D155" i="14"/>
  <c r="W133" i="7"/>
  <c r="BY129" i="7"/>
  <c r="EO135" i="7" l="1"/>
  <c r="EP135" i="7"/>
  <c r="EM135" i="7"/>
  <c r="EN135" i="7"/>
  <c r="EH135" i="7"/>
  <c r="EE135" i="7"/>
  <c r="EI135" i="7"/>
  <c r="EF135" i="7"/>
  <c r="EJ135" i="7"/>
  <c r="EG135" i="7"/>
  <c r="EQ135" i="7"/>
  <c r="ER135" i="7"/>
  <c r="EB137" i="7"/>
  <c r="EC136" i="7"/>
  <c r="E156" i="14"/>
  <c r="J156" i="14"/>
  <c r="B156" i="14"/>
  <c r="G156" i="14"/>
  <c r="C156" i="14"/>
  <c r="F156" i="14"/>
  <c r="D156" i="14"/>
  <c r="W134" i="7"/>
  <c r="BY130" i="7"/>
  <c r="EO136" i="7" l="1"/>
  <c r="EM136" i="7"/>
  <c r="EN136" i="7"/>
  <c r="EP136" i="7"/>
  <c r="EF136" i="7"/>
  <c r="EJ136" i="7"/>
  <c r="EG136" i="7"/>
  <c r="EH136" i="7"/>
  <c r="EE136" i="7"/>
  <c r="EI136" i="7"/>
  <c r="EQ136" i="7"/>
  <c r="ER136" i="7"/>
  <c r="EB138" i="7"/>
  <c r="EC137" i="7"/>
  <c r="E157" i="14"/>
  <c r="B157" i="14"/>
  <c r="G157" i="14"/>
  <c r="C157" i="14"/>
  <c r="F157" i="14"/>
  <c r="D157" i="14"/>
  <c r="J157" i="14"/>
  <c r="W135" i="7"/>
  <c r="BY131" i="7"/>
  <c r="EN137" i="7" l="1"/>
  <c r="EO137" i="7"/>
  <c r="EP137" i="7"/>
  <c r="EM137" i="7"/>
  <c r="EH137" i="7"/>
  <c r="EE137" i="7"/>
  <c r="EI137" i="7"/>
  <c r="EF137" i="7"/>
  <c r="EJ137" i="7"/>
  <c r="EG137" i="7"/>
  <c r="EQ137" i="7"/>
  <c r="ER137" i="7"/>
  <c r="EB139" i="7"/>
  <c r="EC138" i="7"/>
  <c r="E158" i="14"/>
  <c r="J158" i="14"/>
  <c r="B158" i="14"/>
  <c r="G158" i="14"/>
  <c r="C158" i="14"/>
  <c r="F158" i="14"/>
  <c r="D158" i="14"/>
  <c r="W136" i="7"/>
  <c r="BY132" i="7"/>
  <c r="EN138" i="7" l="1"/>
  <c r="EO138" i="7"/>
  <c r="EP138" i="7"/>
  <c r="EM138" i="7"/>
  <c r="EF138" i="7"/>
  <c r="EJ138" i="7"/>
  <c r="EG138" i="7"/>
  <c r="EH138" i="7"/>
  <c r="EE138" i="7"/>
  <c r="EI138" i="7"/>
  <c r="EQ138" i="7"/>
  <c r="ER138" i="7"/>
  <c r="EB140" i="7"/>
  <c r="EC139" i="7"/>
  <c r="E159" i="14"/>
  <c r="B159" i="14"/>
  <c r="G159" i="14"/>
  <c r="C159" i="14"/>
  <c r="F159" i="14"/>
  <c r="D159" i="14"/>
  <c r="J159" i="14"/>
  <c r="W137" i="7"/>
  <c r="BY133" i="7"/>
  <c r="EN139" i="7" l="1"/>
  <c r="EO139" i="7"/>
  <c r="EM139" i="7"/>
  <c r="EP139" i="7"/>
  <c r="EH139" i="7"/>
  <c r="EE139" i="7"/>
  <c r="EI139" i="7"/>
  <c r="EF139" i="7"/>
  <c r="EJ139" i="7"/>
  <c r="EG139" i="7"/>
  <c r="EQ139" i="7"/>
  <c r="ER139" i="7"/>
  <c r="EB141" i="7"/>
  <c r="EC140" i="7"/>
  <c r="E160" i="14"/>
  <c r="J160" i="14"/>
  <c r="B160" i="14"/>
  <c r="G160" i="14"/>
  <c r="C160" i="14"/>
  <c r="F160" i="14"/>
  <c r="D160" i="14"/>
  <c r="W138" i="7"/>
  <c r="BY134" i="7"/>
  <c r="EN140" i="7" l="1"/>
  <c r="EO140" i="7"/>
  <c r="EP140" i="7"/>
  <c r="EM140" i="7"/>
  <c r="EF140" i="7"/>
  <c r="EJ140" i="7"/>
  <c r="EG140" i="7"/>
  <c r="EH140" i="7"/>
  <c r="EE140" i="7"/>
  <c r="EI140" i="7"/>
  <c r="EQ140" i="7"/>
  <c r="ER140" i="7"/>
  <c r="EB142" i="7"/>
  <c r="EC141" i="7"/>
  <c r="E161" i="14"/>
  <c r="B161" i="14"/>
  <c r="G161" i="14"/>
  <c r="C161" i="14"/>
  <c r="F161" i="14"/>
  <c r="D161" i="14"/>
  <c r="J161" i="14"/>
  <c r="W139" i="7"/>
  <c r="BY135" i="7"/>
  <c r="EN141" i="7" l="1"/>
  <c r="EO141" i="7"/>
  <c r="EP141" i="7"/>
  <c r="EM141" i="7"/>
  <c r="EH141" i="7"/>
  <c r="EE141" i="7"/>
  <c r="EI141" i="7"/>
  <c r="EF141" i="7"/>
  <c r="EJ141" i="7"/>
  <c r="EG141" i="7"/>
  <c r="EQ141" i="7"/>
  <c r="ER141" i="7"/>
  <c r="EB143" i="7"/>
  <c r="EC142" i="7"/>
  <c r="E162" i="14"/>
  <c r="J162" i="14"/>
  <c r="B162" i="14"/>
  <c r="G162" i="14"/>
  <c r="C162" i="14"/>
  <c r="F162" i="14"/>
  <c r="D162" i="14"/>
  <c r="W140" i="7"/>
  <c r="BY136" i="7"/>
  <c r="EN142" i="7" l="1"/>
  <c r="EO142" i="7"/>
  <c r="EP142" i="7"/>
  <c r="EM142" i="7"/>
  <c r="EF142" i="7"/>
  <c r="EJ142" i="7"/>
  <c r="EG142" i="7"/>
  <c r="EH142" i="7"/>
  <c r="EE142" i="7"/>
  <c r="EI142" i="7"/>
  <c r="EQ142" i="7"/>
  <c r="ER142" i="7"/>
  <c r="EB144" i="7"/>
  <c r="EC143" i="7"/>
  <c r="E163" i="14"/>
  <c r="B163" i="14"/>
  <c r="G163" i="14"/>
  <c r="C163" i="14"/>
  <c r="F163" i="14"/>
  <c r="D163" i="14"/>
  <c r="J163" i="14"/>
  <c r="W141" i="7"/>
  <c r="BY137" i="7"/>
  <c r="EN143" i="7" l="1"/>
  <c r="EO143" i="7"/>
  <c r="EM143" i="7"/>
  <c r="EP143" i="7"/>
  <c r="EH143" i="7"/>
  <c r="EE143" i="7"/>
  <c r="EI143" i="7"/>
  <c r="EF143" i="7"/>
  <c r="EJ143" i="7"/>
  <c r="EG143" i="7"/>
  <c r="EQ143" i="7"/>
  <c r="ER143" i="7"/>
  <c r="EB145" i="7"/>
  <c r="EC144" i="7"/>
  <c r="E164" i="14"/>
  <c r="B164" i="14"/>
  <c r="G164" i="14"/>
  <c r="C164" i="14"/>
  <c r="F164" i="14"/>
  <c r="D164" i="14"/>
  <c r="J164" i="14"/>
  <c r="W142" i="7"/>
  <c r="BY138" i="7"/>
  <c r="EN144" i="7" l="1"/>
  <c r="EO144" i="7"/>
  <c r="EP144" i="7"/>
  <c r="EM144" i="7"/>
  <c r="EF144" i="7"/>
  <c r="EJ144" i="7"/>
  <c r="EG144" i="7"/>
  <c r="EH144" i="7"/>
  <c r="EE144" i="7"/>
  <c r="EI144" i="7"/>
  <c r="EQ144" i="7"/>
  <c r="ER144" i="7"/>
  <c r="EB146" i="7"/>
  <c r="EC145" i="7"/>
  <c r="E165" i="14"/>
  <c r="J165" i="14"/>
  <c r="B165" i="14"/>
  <c r="G165" i="14"/>
  <c r="C165" i="14"/>
  <c r="F165" i="14"/>
  <c r="D165" i="14"/>
  <c r="W143" i="7"/>
  <c r="BY139" i="7"/>
  <c r="EN145" i="7" l="1"/>
  <c r="EO145" i="7"/>
  <c r="EP145" i="7"/>
  <c r="EM145" i="7"/>
  <c r="EH145" i="7"/>
  <c r="EE145" i="7"/>
  <c r="EI145" i="7"/>
  <c r="EF145" i="7"/>
  <c r="EJ145" i="7"/>
  <c r="EG145" i="7"/>
  <c r="EQ145" i="7"/>
  <c r="ER145" i="7"/>
  <c r="EB147" i="7"/>
  <c r="EC146" i="7"/>
  <c r="E166" i="14"/>
  <c r="J166" i="14"/>
  <c r="B166" i="14"/>
  <c r="G166" i="14"/>
  <c r="C166" i="14"/>
  <c r="F166" i="14"/>
  <c r="D166" i="14"/>
  <c r="W144" i="7"/>
  <c r="BY140" i="7"/>
  <c r="EN146" i="7" l="1"/>
  <c r="EO146" i="7"/>
  <c r="EP146" i="7"/>
  <c r="EM146" i="7"/>
  <c r="EF146" i="7"/>
  <c r="EJ146" i="7"/>
  <c r="EG146" i="7"/>
  <c r="EH146" i="7"/>
  <c r="EE146" i="7"/>
  <c r="EI146" i="7"/>
  <c r="EQ146" i="7"/>
  <c r="ER146" i="7"/>
  <c r="EB148" i="7"/>
  <c r="EC147" i="7"/>
  <c r="E167" i="14"/>
  <c r="J167" i="14"/>
  <c r="B167" i="14"/>
  <c r="G167" i="14"/>
  <c r="C167" i="14"/>
  <c r="F167" i="14"/>
  <c r="D167" i="14"/>
  <c r="W145" i="7"/>
  <c r="BY141" i="7"/>
  <c r="EN147" i="7" l="1"/>
  <c r="EO147" i="7"/>
  <c r="EM147" i="7"/>
  <c r="EP147" i="7"/>
  <c r="EH147" i="7"/>
  <c r="EE147" i="7"/>
  <c r="EI147" i="7"/>
  <c r="EF147" i="7"/>
  <c r="EJ147" i="7"/>
  <c r="EG147" i="7"/>
  <c r="EQ147" i="7"/>
  <c r="ER147" i="7"/>
  <c r="EB149" i="7"/>
  <c r="EC148" i="7"/>
  <c r="E168" i="14"/>
  <c r="J168" i="14"/>
  <c r="B168" i="14"/>
  <c r="G168" i="14"/>
  <c r="C168" i="14"/>
  <c r="F168" i="14"/>
  <c r="D168" i="14"/>
  <c r="W146" i="7"/>
  <c r="BY142" i="7"/>
  <c r="EN148" i="7" l="1"/>
  <c r="EO148" i="7"/>
  <c r="EP148" i="7"/>
  <c r="EM148" i="7"/>
  <c r="EF148" i="7"/>
  <c r="EJ148" i="7"/>
  <c r="EG148" i="7"/>
  <c r="EH148" i="7"/>
  <c r="EE148" i="7"/>
  <c r="EI148" i="7"/>
  <c r="EQ148" i="7"/>
  <c r="ER148" i="7"/>
  <c r="EB150" i="7"/>
  <c r="EC149" i="7"/>
  <c r="E169" i="14"/>
  <c r="B169" i="14"/>
  <c r="G169" i="14"/>
  <c r="C169" i="14"/>
  <c r="F169" i="14"/>
  <c r="D169" i="14"/>
  <c r="J169" i="14"/>
  <c r="W147" i="7"/>
  <c r="BY143" i="7"/>
  <c r="EN149" i="7" l="1"/>
  <c r="EO149" i="7"/>
  <c r="EP149" i="7"/>
  <c r="EM149" i="7"/>
  <c r="EH149" i="7"/>
  <c r="EE149" i="7"/>
  <c r="EI149" i="7"/>
  <c r="EF149" i="7"/>
  <c r="EJ149" i="7"/>
  <c r="EG149" i="7"/>
  <c r="EQ149" i="7"/>
  <c r="ER149" i="7"/>
  <c r="EB151" i="7"/>
  <c r="EC150" i="7"/>
  <c r="E170" i="14"/>
  <c r="B170" i="14"/>
  <c r="G170" i="14"/>
  <c r="C170" i="14"/>
  <c r="F170" i="14"/>
  <c r="D170" i="14"/>
  <c r="J170" i="14"/>
  <c r="W148" i="7"/>
  <c r="BY144" i="7"/>
  <c r="EN150" i="7" l="1"/>
  <c r="EO150" i="7"/>
  <c r="EP150" i="7"/>
  <c r="EM150" i="7"/>
  <c r="EF150" i="7"/>
  <c r="EJ150" i="7"/>
  <c r="EG150" i="7"/>
  <c r="EH150" i="7"/>
  <c r="EE150" i="7"/>
  <c r="EI150" i="7"/>
  <c r="EQ150" i="7"/>
  <c r="ER150" i="7"/>
  <c r="EB152" i="7"/>
  <c r="EC151" i="7"/>
  <c r="E171" i="14"/>
  <c r="B171" i="14"/>
  <c r="G171" i="14"/>
  <c r="C171" i="14"/>
  <c r="F171" i="14"/>
  <c r="D171" i="14"/>
  <c r="J171" i="14"/>
  <c r="W149" i="7"/>
  <c r="BY145" i="7"/>
  <c r="EN151" i="7" l="1"/>
  <c r="EO151" i="7"/>
  <c r="EM151" i="7"/>
  <c r="EP151" i="7"/>
  <c r="EH151" i="7"/>
  <c r="EE151" i="7"/>
  <c r="EI151" i="7"/>
  <c r="EF151" i="7"/>
  <c r="EJ151" i="7"/>
  <c r="EG151" i="7"/>
  <c r="EQ151" i="7"/>
  <c r="ER151" i="7"/>
  <c r="EB153" i="7"/>
  <c r="EC152" i="7"/>
  <c r="E172" i="14"/>
  <c r="B172" i="14"/>
  <c r="G172" i="14"/>
  <c r="C172" i="14"/>
  <c r="F172" i="14"/>
  <c r="D172" i="14"/>
  <c r="J172" i="14"/>
  <c r="W150" i="7"/>
  <c r="BY146" i="7"/>
  <c r="EN152" i="7" l="1"/>
  <c r="EO152" i="7"/>
  <c r="EP152" i="7"/>
  <c r="EM152" i="7"/>
  <c r="EF152" i="7"/>
  <c r="EJ152" i="7"/>
  <c r="EG152" i="7"/>
  <c r="EH152" i="7"/>
  <c r="EE152" i="7"/>
  <c r="EI152" i="7"/>
  <c r="EQ152" i="7"/>
  <c r="ER152" i="7"/>
  <c r="EB154" i="7"/>
  <c r="EC153" i="7"/>
  <c r="E173" i="14"/>
  <c r="B173" i="14"/>
  <c r="G173" i="14"/>
  <c r="C173" i="14"/>
  <c r="F173" i="14"/>
  <c r="D173" i="14"/>
  <c r="J173" i="14"/>
  <c r="W151" i="7"/>
  <c r="BY147" i="7"/>
  <c r="EN153" i="7" l="1"/>
  <c r="EO153" i="7"/>
  <c r="EP153" i="7"/>
  <c r="EM153" i="7"/>
  <c r="EH153" i="7"/>
  <c r="EE153" i="7"/>
  <c r="EI153" i="7"/>
  <c r="EF153" i="7"/>
  <c r="EJ153" i="7"/>
  <c r="EG153" i="7"/>
  <c r="EQ153" i="7"/>
  <c r="ER153" i="7"/>
  <c r="EB155" i="7"/>
  <c r="EC154" i="7"/>
  <c r="E174" i="14"/>
  <c r="B174" i="14"/>
  <c r="G174" i="14"/>
  <c r="C174" i="14"/>
  <c r="F174" i="14"/>
  <c r="D174" i="14"/>
  <c r="J174" i="14"/>
  <c r="W152" i="7"/>
  <c r="BY148" i="7"/>
  <c r="EN154" i="7" l="1"/>
  <c r="EO154" i="7"/>
  <c r="EP154" i="7"/>
  <c r="EM154" i="7"/>
  <c r="EF154" i="7"/>
  <c r="EJ154" i="7"/>
  <c r="EG154" i="7"/>
  <c r="EH154" i="7"/>
  <c r="EE154" i="7"/>
  <c r="EI154" i="7"/>
  <c r="EQ154" i="7"/>
  <c r="ER154" i="7"/>
  <c r="EB156" i="7"/>
  <c r="EC155" i="7"/>
  <c r="E175" i="14"/>
  <c r="J175" i="14"/>
  <c r="B175" i="14"/>
  <c r="G175" i="14"/>
  <c r="C175" i="14"/>
  <c r="F175" i="14"/>
  <c r="D175" i="14"/>
  <c r="W153" i="7"/>
  <c r="BY149" i="7"/>
  <c r="EN155" i="7" l="1"/>
  <c r="EO155" i="7"/>
  <c r="EM155" i="7"/>
  <c r="EP155" i="7"/>
  <c r="EH155" i="7"/>
  <c r="EE155" i="7"/>
  <c r="EI155" i="7"/>
  <c r="EF155" i="7"/>
  <c r="EJ155" i="7"/>
  <c r="EG155" i="7"/>
  <c r="EQ155" i="7"/>
  <c r="ER155" i="7"/>
  <c r="EB157" i="7"/>
  <c r="EC156" i="7"/>
  <c r="E176" i="14"/>
  <c r="J176" i="14"/>
  <c r="B176" i="14"/>
  <c r="G176" i="14"/>
  <c r="C176" i="14"/>
  <c r="D176" i="14"/>
  <c r="F176" i="14"/>
  <c r="W154" i="7"/>
  <c r="BY150" i="7"/>
  <c r="EN156" i="7" l="1"/>
  <c r="EO156" i="7"/>
  <c r="EP156" i="7"/>
  <c r="EM156" i="7"/>
  <c r="EF156" i="7"/>
  <c r="EJ156" i="7"/>
  <c r="EG156" i="7"/>
  <c r="EH156" i="7"/>
  <c r="EE156" i="7"/>
  <c r="EI156" i="7"/>
  <c r="EQ156" i="7"/>
  <c r="ER156" i="7"/>
  <c r="EB158" i="7"/>
  <c r="EC157" i="7"/>
  <c r="E177" i="14"/>
  <c r="J177" i="14"/>
  <c r="B177" i="14"/>
  <c r="G177" i="14"/>
  <c r="C177" i="14"/>
  <c r="D177" i="14"/>
  <c r="F177" i="14"/>
  <c r="W155" i="7"/>
  <c r="BY151" i="7"/>
  <c r="EN157" i="7" l="1"/>
  <c r="EO157" i="7"/>
  <c r="EP157" i="7"/>
  <c r="EM157" i="7"/>
  <c r="EH157" i="7"/>
  <c r="EE157" i="7"/>
  <c r="EI157" i="7"/>
  <c r="EF157" i="7"/>
  <c r="EJ157" i="7"/>
  <c r="EG157" i="7"/>
  <c r="EQ157" i="7"/>
  <c r="ER157" i="7"/>
  <c r="EB159" i="7"/>
  <c r="EC158" i="7"/>
  <c r="E178" i="14"/>
  <c r="B178" i="14"/>
  <c r="G178" i="14"/>
  <c r="F178" i="14"/>
  <c r="C178" i="14"/>
  <c r="D178" i="14"/>
  <c r="J178" i="14"/>
  <c r="W156" i="7"/>
  <c r="BY152" i="7"/>
  <c r="EN158" i="7" l="1"/>
  <c r="EO158" i="7"/>
  <c r="EP158" i="7"/>
  <c r="EM158" i="7"/>
  <c r="EF158" i="7"/>
  <c r="EJ158" i="7"/>
  <c r="EG158" i="7"/>
  <c r="EH158" i="7"/>
  <c r="EE158" i="7"/>
  <c r="EI158" i="7"/>
  <c r="EQ158" i="7"/>
  <c r="ER158" i="7"/>
  <c r="EB160" i="7"/>
  <c r="EC159" i="7"/>
  <c r="E179" i="14"/>
  <c r="B179" i="14"/>
  <c r="G179" i="14"/>
  <c r="C179" i="14"/>
  <c r="D179" i="14"/>
  <c r="F179" i="14"/>
  <c r="J179" i="14"/>
  <c r="W157" i="7"/>
  <c r="BY153" i="7"/>
  <c r="EN159" i="7" l="1"/>
  <c r="EO159" i="7"/>
  <c r="EM159" i="7"/>
  <c r="EP159" i="7"/>
  <c r="EH159" i="7"/>
  <c r="EE159" i="7"/>
  <c r="EI159" i="7"/>
  <c r="EF159" i="7"/>
  <c r="EJ159" i="7"/>
  <c r="EG159" i="7"/>
  <c r="EQ159" i="7"/>
  <c r="ER159" i="7"/>
  <c r="EB161" i="7"/>
  <c r="EC160" i="7"/>
  <c r="E180" i="14"/>
  <c r="B180" i="14"/>
  <c r="G180" i="14"/>
  <c r="F180" i="14"/>
  <c r="J180" i="14"/>
  <c r="C180" i="14"/>
  <c r="D180" i="14"/>
  <c r="W158" i="7"/>
  <c r="BY154" i="7"/>
  <c r="EN160" i="7" l="1"/>
  <c r="EO160" i="7"/>
  <c r="EP160" i="7"/>
  <c r="EM160" i="7"/>
  <c r="EF160" i="7"/>
  <c r="EJ160" i="7"/>
  <c r="EG160" i="7"/>
  <c r="EH160" i="7"/>
  <c r="EE160" i="7"/>
  <c r="EI160" i="7"/>
  <c r="EQ160" i="7"/>
  <c r="ER160" i="7"/>
  <c r="EB162" i="7"/>
  <c r="EC161" i="7"/>
  <c r="E181" i="14"/>
  <c r="B181" i="14"/>
  <c r="G181" i="14"/>
  <c r="C181" i="14"/>
  <c r="F181" i="14"/>
  <c r="D181" i="14"/>
  <c r="J181" i="14"/>
  <c r="W159" i="7"/>
  <c r="BY155" i="7"/>
  <c r="EN161" i="7" l="1"/>
  <c r="EO161" i="7"/>
  <c r="EP161" i="7"/>
  <c r="EM161" i="7"/>
  <c r="EH161" i="7"/>
  <c r="EE161" i="7"/>
  <c r="EI161" i="7"/>
  <c r="EF161" i="7"/>
  <c r="EJ161" i="7"/>
  <c r="EG161" i="7"/>
  <c r="EQ161" i="7"/>
  <c r="ER161" i="7"/>
  <c r="EB163" i="7"/>
  <c r="EC162" i="7"/>
  <c r="E182" i="14"/>
  <c r="B182" i="14"/>
  <c r="G182" i="14"/>
  <c r="C182" i="14"/>
  <c r="F182" i="14"/>
  <c r="D182" i="14"/>
  <c r="J182" i="14"/>
  <c r="W160" i="7"/>
  <c r="BY156" i="7"/>
  <c r="EN162" i="7" l="1"/>
  <c r="EO162" i="7"/>
  <c r="EP162" i="7"/>
  <c r="EM162" i="7"/>
  <c r="EF162" i="7"/>
  <c r="EJ162" i="7"/>
  <c r="EG162" i="7"/>
  <c r="EH162" i="7"/>
  <c r="EE162" i="7"/>
  <c r="EI162" i="7"/>
  <c r="EQ162" i="7"/>
  <c r="ER162" i="7"/>
  <c r="EB164" i="7"/>
  <c r="EC163" i="7"/>
  <c r="E183" i="14"/>
  <c r="J183" i="14"/>
  <c r="B183" i="14"/>
  <c r="G183" i="14"/>
  <c r="C183" i="14"/>
  <c r="F183" i="14"/>
  <c r="D183" i="14"/>
  <c r="W161" i="7"/>
  <c r="BY157" i="7"/>
  <c r="EN163" i="7" l="1"/>
  <c r="EO163" i="7"/>
  <c r="EM163" i="7"/>
  <c r="EP163" i="7"/>
  <c r="EH163" i="7"/>
  <c r="EE163" i="7"/>
  <c r="EI163" i="7"/>
  <c r="EF163" i="7"/>
  <c r="EJ163" i="7"/>
  <c r="EG163" i="7"/>
  <c r="EQ163" i="7"/>
  <c r="ER163" i="7"/>
  <c r="EB165" i="7"/>
  <c r="EC164" i="7"/>
  <c r="E184" i="14"/>
  <c r="B184" i="14"/>
  <c r="G184" i="14"/>
  <c r="C184" i="14"/>
  <c r="F184" i="14"/>
  <c r="D184" i="14"/>
  <c r="J184" i="14"/>
  <c r="W162" i="7"/>
  <c r="BY158" i="7"/>
  <c r="EN164" i="7" l="1"/>
  <c r="EO164" i="7"/>
  <c r="EP164" i="7"/>
  <c r="EM164" i="7"/>
  <c r="EF164" i="7"/>
  <c r="EJ164" i="7"/>
  <c r="EG164" i="7"/>
  <c r="EH164" i="7"/>
  <c r="EE164" i="7"/>
  <c r="EI164" i="7"/>
  <c r="EQ164" i="7"/>
  <c r="ER164" i="7"/>
  <c r="EB166" i="7"/>
  <c r="EC165" i="7"/>
  <c r="E185" i="14"/>
  <c r="J185" i="14"/>
  <c r="B185" i="14"/>
  <c r="G185" i="14"/>
  <c r="C185" i="14"/>
  <c r="F185" i="14"/>
  <c r="D185" i="14"/>
  <c r="W163" i="7"/>
  <c r="BY159" i="7"/>
  <c r="EN165" i="7" l="1"/>
  <c r="EO165" i="7"/>
  <c r="EP165" i="7"/>
  <c r="EM165" i="7"/>
  <c r="EH165" i="7"/>
  <c r="EE165" i="7"/>
  <c r="EI165" i="7"/>
  <c r="EF165" i="7"/>
  <c r="EJ165" i="7"/>
  <c r="EG165" i="7"/>
  <c r="EQ165" i="7"/>
  <c r="ER165" i="7"/>
  <c r="EB167" i="7"/>
  <c r="EC166" i="7"/>
  <c r="E186" i="14"/>
  <c r="J186" i="14"/>
  <c r="B186" i="14"/>
  <c r="G186" i="14"/>
  <c r="C186" i="14"/>
  <c r="F186" i="14"/>
  <c r="D186" i="14"/>
  <c r="W164" i="7"/>
  <c r="BY160" i="7"/>
  <c r="EN166" i="7" l="1"/>
  <c r="EO166" i="7"/>
  <c r="EP166" i="7"/>
  <c r="EM166" i="7"/>
  <c r="EF166" i="7"/>
  <c r="EJ166" i="7"/>
  <c r="EG166" i="7"/>
  <c r="EH166" i="7"/>
  <c r="EE166" i="7"/>
  <c r="EI166" i="7"/>
  <c r="EQ166" i="7"/>
  <c r="ER166" i="7"/>
  <c r="EB168" i="7"/>
  <c r="EC167" i="7"/>
  <c r="E187" i="14"/>
  <c r="J187" i="14"/>
  <c r="B187" i="14"/>
  <c r="G187" i="14"/>
  <c r="C187" i="14"/>
  <c r="F187" i="14"/>
  <c r="D187" i="14"/>
  <c r="W165" i="7"/>
  <c r="BY161" i="7"/>
  <c r="EN167" i="7" l="1"/>
  <c r="EO167" i="7"/>
  <c r="EM167" i="7"/>
  <c r="EP167" i="7"/>
  <c r="EH167" i="7"/>
  <c r="EE167" i="7"/>
  <c r="EI167" i="7"/>
  <c r="EF167" i="7"/>
  <c r="EJ167" i="7"/>
  <c r="EG167" i="7"/>
  <c r="EQ167" i="7"/>
  <c r="ER167" i="7"/>
  <c r="EB169" i="7"/>
  <c r="EC168" i="7"/>
  <c r="E188" i="14"/>
  <c r="J188" i="14"/>
  <c r="B188" i="14"/>
  <c r="G188" i="14"/>
  <c r="C188" i="14"/>
  <c r="F188" i="14"/>
  <c r="D188" i="14"/>
  <c r="W166" i="7"/>
  <c r="BY162" i="7"/>
  <c r="EN168" i="7" l="1"/>
  <c r="EO168" i="7"/>
  <c r="EP168" i="7"/>
  <c r="EM168" i="7"/>
  <c r="EF168" i="7"/>
  <c r="EJ168" i="7"/>
  <c r="EG168" i="7"/>
  <c r="EH168" i="7"/>
  <c r="EE168" i="7"/>
  <c r="EI168" i="7"/>
  <c r="EQ168" i="7"/>
  <c r="ER168" i="7"/>
  <c r="EB170" i="7"/>
  <c r="EC169" i="7"/>
  <c r="E189" i="14"/>
  <c r="B189" i="14"/>
  <c r="G189" i="14"/>
  <c r="C189" i="14"/>
  <c r="F189" i="14"/>
  <c r="D189" i="14"/>
  <c r="J189" i="14"/>
  <c r="W167" i="7"/>
  <c r="BY163" i="7"/>
  <c r="EN169" i="7" l="1"/>
  <c r="EO169" i="7"/>
  <c r="EP169" i="7"/>
  <c r="EM169" i="7"/>
  <c r="EH169" i="7"/>
  <c r="EE169" i="7"/>
  <c r="EI169" i="7"/>
  <c r="EF169" i="7"/>
  <c r="EJ169" i="7"/>
  <c r="EG169" i="7"/>
  <c r="EQ169" i="7"/>
  <c r="ER169" i="7"/>
  <c r="EB171" i="7"/>
  <c r="EC170" i="7"/>
  <c r="E190" i="14"/>
  <c r="J190" i="14"/>
  <c r="B190" i="14"/>
  <c r="G190" i="14"/>
  <c r="C190" i="14"/>
  <c r="F190" i="14"/>
  <c r="D190" i="14"/>
  <c r="W168" i="7"/>
  <c r="BY164" i="7"/>
  <c r="EN170" i="7" l="1"/>
  <c r="EO170" i="7"/>
  <c r="EP170" i="7"/>
  <c r="EM170" i="7"/>
  <c r="EF170" i="7"/>
  <c r="EJ170" i="7"/>
  <c r="EG170" i="7"/>
  <c r="EH170" i="7"/>
  <c r="EE170" i="7"/>
  <c r="EI170" i="7"/>
  <c r="EQ170" i="7"/>
  <c r="ER170" i="7"/>
  <c r="EB172" i="7"/>
  <c r="EC171" i="7"/>
  <c r="E191" i="14"/>
  <c r="J191" i="14"/>
  <c r="B191" i="14"/>
  <c r="G191" i="14"/>
  <c r="C191" i="14"/>
  <c r="F191" i="14"/>
  <c r="D191" i="14"/>
  <c r="W169" i="7"/>
  <c r="BY165" i="7"/>
  <c r="EN171" i="7" l="1"/>
  <c r="EO171" i="7"/>
  <c r="EM171" i="7"/>
  <c r="EP171" i="7"/>
  <c r="EH171" i="7"/>
  <c r="EE171" i="7"/>
  <c r="EI171" i="7"/>
  <c r="EF171" i="7"/>
  <c r="EJ171" i="7"/>
  <c r="EG171" i="7"/>
  <c r="EQ171" i="7"/>
  <c r="ER171" i="7"/>
  <c r="EB173" i="7"/>
  <c r="EC172" i="7"/>
  <c r="E192" i="14"/>
  <c r="J192" i="14"/>
  <c r="B192" i="14"/>
  <c r="G192" i="14"/>
  <c r="C192" i="14"/>
  <c r="F192" i="14"/>
  <c r="D192" i="14"/>
  <c r="W170" i="7"/>
  <c r="BY166" i="7"/>
  <c r="EN172" i="7" l="1"/>
  <c r="EO172" i="7"/>
  <c r="EP172" i="7"/>
  <c r="EM172" i="7"/>
  <c r="EF172" i="7"/>
  <c r="EJ172" i="7"/>
  <c r="EG172" i="7"/>
  <c r="EH172" i="7"/>
  <c r="EE172" i="7"/>
  <c r="EI172" i="7"/>
  <c r="EQ172" i="7"/>
  <c r="ER172" i="7"/>
  <c r="EB174" i="7"/>
  <c r="EC173" i="7"/>
  <c r="E193" i="14"/>
  <c r="B193" i="14"/>
  <c r="G193" i="14"/>
  <c r="C193" i="14"/>
  <c r="F193" i="14"/>
  <c r="D193" i="14"/>
  <c r="J193" i="14"/>
  <c r="W171" i="7"/>
  <c r="BY167" i="7"/>
  <c r="EN173" i="7" l="1"/>
  <c r="EO173" i="7"/>
  <c r="EM173" i="7"/>
  <c r="EP173" i="7"/>
  <c r="EH173" i="7"/>
  <c r="EE173" i="7"/>
  <c r="EI173" i="7"/>
  <c r="EF173" i="7"/>
  <c r="EJ173" i="7"/>
  <c r="EG173" i="7"/>
  <c r="EQ173" i="7"/>
  <c r="ER173" i="7"/>
  <c r="EB175" i="7"/>
  <c r="EC174" i="7"/>
  <c r="E194" i="14"/>
  <c r="J194" i="14"/>
  <c r="B194" i="14"/>
  <c r="G194" i="14"/>
  <c r="C194" i="14"/>
  <c r="F194" i="14"/>
  <c r="D194" i="14"/>
  <c r="W172" i="7"/>
  <c r="BY168" i="7"/>
  <c r="EN174" i="7" l="1"/>
  <c r="EO174" i="7"/>
  <c r="EP174" i="7"/>
  <c r="EM174" i="7"/>
  <c r="EF174" i="7"/>
  <c r="EJ174" i="7"/>
  <c r="EG174" i="7"/>
  <c r="EH174" i="7"/>
  <c r="EE174" i="7"/>
  <c r="EI174" i="7"/>
  <c r="EQ174" i="7"/>
  <c r="ER174" i="7"/>
  <c r="EB176" i="7"/>
  <c r="EC175" i="7"/>
  <c r="E195" i="14"/>
  <c r="B195" i="14"/>
  <c r="G195" i="14"/>
  <c r="C195" i="14"/>
  <c r="F195" i="14"/>
  <c r="D195" i="14"/>
  <c r="J195" i="14"/>
  <c r="W173" i="7"/>
  <c r="BY169" i="7"/>
  <c r="EN175" i="7" l="1"/>
  <c r="EO175" i="7"/>
  <c r="EP175" i="7"/>
  <c r="EM175" i="7"/>
  <c r="EH175" i="7"/>
  <c r="EE175" i="7"/>
  <c r="EI175" i="7"/>
  <c r="EF175" i="7"/>
  <c r="EJ175" i="7"/>
  <c r="EG175" i="7"/>
  <c r="EQ175" i="7"/>
  <c r="ER175" i="7"/>
  <c r="EB177" i="7"/>
  <c r="EC176" i="7"/>
  <c r="E196" i="14"/>
  <c r="J196" i="14"/>
  <c r="B196" i="14"/>
  <c r="G196" i="14"/>
  <c r="C196" i="14"/>
  <c r="F196" i="14"/>
  <c r="D196" i="14"/>
  <c r="W174" i="7"/>
  <c r="BY170" i="7"/>
  <c r="EN176" i="7" l="1"/>
  <c r="EO176" i="7"/>
  <c r="EP176" i="7"/>
  <c r="EM176" i="7"/>
  <c r="EF176" i="7"/>
  <c r="EG176" i="7"/>
  <c r="EE176" i="7"/>
  <c r="EH176" i="7"/>
  <c r="EI176" i="7"/>
  <c r="EJ176" i="7"/>
  <c r="EQ176" i="7"/>
  <c r="ER176" i="7"/>
  <c r="EB178" i="7"/>
  <c r="EC177" i="7"/>
  <c r="E197" i="14"/>
  <c r="J197" i="14"/>
  <c r="B197" i="14"/>
  <c r="G197" i="14"/>
  <c r="C197" i="14"/>
  <c r="F197" i="14"/>
  <c r="D197" i="14"/>
  <c r="W175" i="7"/>
  <c r="BY171" i="7"/>
  <c r="EN177" i="7" l="1"/>
  <c r="EO177" i="7"/>
  <c r="EM177" i="7"/>
  <c r="EP177" i="7"/>
  <c r="EF177" i="7"/>
  <c r="EJ177" i="7"/>
  <c r="EG177" i="7"/>
  <c r="EH177" i="7"/>
  <c r="EE177" i="7"/>
  <c r="EI177" i="7"/>
  <c r="EQ177" i="7"/>
  <c r="ER177" i="7"/>
  <c r="EB179" i="7"/>
  <c r="EC178" i="7"/>
  <c r="E198" i="14"/>
  <c r="B198" i="14"/>
  <c r="G198" i="14"/>
  <c r="C198" i="14"/>
  <c r="F198" i="14"/>
  <c r="D198" i="14"/>
  <c r="J198" i="14"/>
  <c r="W176" i="7"/>
  <c r="BY172" i="7"/>
  <c r="EN178" i="7" l="1"/>
  <c r="EO178" i="7"/>
  <c r="EP178" i="7"/>
  <c r="EM178" i="7"/>
  <c r="EH178" i="7"/>
  <c r="EE178" i="7"/>
  <c r="EI178" i="7"/>
  <c r="EF178" i="7"/>
  <c r="EJ178" i="7"/>
  <c r="EG178" i="7"/>
  <c r="EQ178" i="7"/>
  <c r="ER178" i="7"/>
  <c r="EB180" i="7"/>
  <c r="EC179" i="7"/>
  <c r="E199" i="14"/>
  <c r="J199" i="14"/>
  <c r="B199" i="14"/>
  <c r="G199" i="14"/>
  <c r="C199" i="14"/>
  <c r="F199" i="14"/>
  <c r="D199" i="14"/>
  <c r="W177" i="7"/>
  <c r="BY173" i="7"/>
  <c r="EN179" i="7" l="1"/>
  <c r="EO179" i="7"/>
  <c r="EP179" i="7"/>
  <c r="EM179" i="7"/>
  <c r="EF179" i="7"/>
  <c r="EJ179" i="7"/>
  <c r="EG179" i="7"/>
  <c r="EH179" i="7"/>
  <c r="EE179" i="7"/>
  <c r="EI179" i="7"/>
  <c r="EQ179" i="7"/>
  <c r="ER179" i="7"/>
  <c r="EB181" i="7"/>
  <c r="EC180" i="7"/>
  <c r="E200" i="14"/>
  <c r="B200" i="14"/>
  <c r="G200" i="14"/>
  <c r="C200" i="14"/>
  <c r="F200" i="14"/>
  <c r="D200" i="14"/>
  <c r="J200" i="14"/>
  <c r="W178" i="7"/>
  <c r="BY174" i="7"/>
  <c r="EN180" i="7" l="1"/>
  <c r="EO180" i="7"/>
  <c r="EP180" i="7"/>
  <c r="EM180" i="7"/>
  <c r="EH180" i="7"/>
  <c r="EE180" i="7"/>
  <c r="EI180" i="7"/>
  <c r="EF180" i="7"/>
  <c r="EJ180" i="7"/>
  <c r="EG180" i="7"/>
  <c r="EQ180" i="7"/>
  <c r="ER180" i="7"/>
  <c r="EB182" i="7"/>
  <c r="EC181" i="7"/>
  <c r="E201" i="14"/>
  <c r="B201" i="14"/>
  <c r="G201" i="14"/>
  <c r="C201" i="14"/>
  <c r="F201" i="14"/>
  <c r="D201" i="14"/>
  <c r="J201" i="14"/>
  <c r="W179" i="7"/>
  <c r="BY175" i="7"/>
  <c r="EN181" i="7" l="1"/>
  <c r="EO181" i="7"/>
  <c r="EM181" i="7"/>
  <c r="EP181" i="7"/>
  <c r="EF181" i="7"/>
  <c r="EJ181" i="7"/>
  <c r="EG181" i="7"/>
  <c r="EH181" i="7"/>
  <c r="EE181" i="7"/>
  <c r="EI181" i="7"/>
  <c r="EQ181" i="7"/>
  <c r="ER181" i="7"/>
  <c r="EB183" i="7"/>
  <c r="EC182" i="7"/>
  <c r="E202" i="14"/>
  <c r="J202" i="14"/>
  <c r="B202" i="14"/>
  <c r="G202" i="14"/>
  <c r="C202" i="14"/>
  <c r="F202" i="14"/>
  <c r="D202" i="14"/>
  <c r="W180" i="7"/>
  <c r="BY176" i="7"/>
  <c r="EN182" i="7" l="1"/>
  <c r="EO182" i="7"/>
  <c r="EP182" i="7"/>
  <c r="EM182" i="7"/>
  <c r="EH182" i="7"/>
  <c r="EE182" i="7"/>
  <c r="EI182" i="7"/>
  <c r="EF182" i="7"/>
  <c r="EJ182" i="7"/>
  <c r="EG182" i="7"/>
  <c r="EQ182" i="7"/>
  <c r="ER182" i="7"/>
  <c r="EB184" i="7"/>
  <c r="EC183" i="7"/>
  <c r="E203" i="14"/>
  <c r="J203" i="14"/>
  <c r="B203" i="14"/>
  <c r="G203" i="14"/>
  <c r="C203" i="14"/>
  <c r="F203" i="14"/>
  <c r="D203" i="14"/>
  <c r="W181" i="7"/>
  <c r="BY177" i="7"/>
  <c r="EN183" i="7" l="1"/>
  <c r="EO183" i="7"/>
  <c r="EP183" i="7"/>
  <c r="EM183" i="7"/>
  <c r="EF183" i="7"/>
  <c r="EJ183" i="7"/>
  <c r="EG183" i="7"/>
  <c r="EH183" i="7"/>
  <c r="EE183" i="7"/>
  <c r="EI183" i="7"/>
  <c r="EQ183" i="7"/>
  <c r="ER183" i="7"/>
  <c r="EB185" i="7"/>
  <c r="EC184" i="7"/>
  <c r="W182" i="7"/>
  <c r="BY178" i="7"/>
  <c r="EN184" i="7" l="1"/>
  <c r="EO184" i="7"/>
  <c r="EP184" i="7"/>
  <c r="EM184" i="7"/>
  <c r="EH184" i="7"/>
  <c r="EE184" i="7"/>
  <c r="EI184" i="7"/>
  <c r="EF184" i="7"/>
  <c r="EJ184" i="7"/>
  <c r="EG184" i="7"/>
  <c r="EQ184" i="7"/>
  <c r="ER184" i="7"/>
  <c r="EB186" i="7"/>
  <c r="EC185" i="7"/>
  <c r="W183" i="7"/>
  <c r="BY179" i="7"/>
  <c r="EN185" i="7" l="1"/>
  <c r="EO185" i="7"/>
  <c r="EM185" i="7"/>
  <c r="EP185" i="7"/>
  <c r="EF185" i="7"/>
  <c r="EJ185" i="7"/>
  <c r="EG185" i="7"/>
  <c r="EH185" i="7"/>
  <c r="EE185" i="7"/>
  <c r="EI185" i="7"/>
  <c r="EQ185" i="7"/>
  <c r="ER185" i="7"/>
  <c r="EB187" i="7"/>
  <c r="EC186" i="7"/>
  <c r="W184" i="7"/>
  <c r="BY180" i="7"/>
  <c r="EN186" i="7" l="1"/>
  <c r="EO186" i="7"/>
  <c r="EP186" i="7"/>
  <c r="EM186" i="7"/>
  <c r="EH186" i="7"/>
  <c r="EE186" i="7"/>
  <c r="EI186" i="7"/>
  <c r="EF186" i="7"/>
  <c r="EJ186" i="7"/>
  <c r="EG186" i="7"/>
  <c r="EQ186" i="7"/>
  <c r="ER186" i="7"/>
  <c r="EB188" i="7"/>
  <c r="EC187" i="7"/>
  <c r="W185" i="7"/>
  <c r="BY181" i="7"/>
  <c r="EN187" i="7" l="1"/>
  <c r="EO187" i="7"/>
  <c r="EP187" i="7"/>
  <c r="EM187" i="7"/>
  <c r="EF187" i="7"/>
  <c r="EJ187" i="7"/>
  <c r="EG187" i="7"/>
  <c r="EH187" i="7"/>
  <c r="EE187" i="7"/>
  <c r="EI187" i="7"/>
  <c r="EQ187" i="7"/>
  <c r="ER187" i="7"/>
  <c r="EB189" i="7"/>
  <c r="EC188" i="7"/>
  <c r="W186" i="7"/>
  <c r="BY182" i="7"/>
  <c r="EN188" i="7" l="1"/>
  <c r="EO188" i="7"/>
  <c r="EP188" i="7"/>
  <c r="EM188" i="7"/>
  <c r="EH188" i="7"/>
  <c r="EE188" i="7"/>
  <c r="EI188" i="7"/>
  <c r="EF188" i="7"/>
  <c r="EJ188" i="7"/>
  <c r="EG188" i="7"/>
  <c r="EQ188" i="7"/>
  <c r="ER188" i="7"/>
  <c r="EB190" i="7"/>
  <c r="EC189" i="7"/>
  <c r="W187" i="7"/>
  <c r="BY183" i="7"/>
  <c r="EN189" i="7" l="1"/>
  <c r="EO189" i="7"/>
  <c r="EM189" i="7"/>
  <c r="EP189" i="7"/>
  <c r="EF189" i="7"/>
  <c r="EJ189" i="7"/>
  <c r="EG189" i="7"/>
  <c r="EH189" i="7"/>
  <c r="EE189" i="7"/>
  <c r="EI189" i="7"/>
  <c r="EQ189" i="7"/>
  <c r="ER189" i="7"/>
  <c r="EB191" i="7"/>
  <c r="EC190" i="7"/>
  <c r="W188" i="7"/>
  <c r="BY184" i="7"/>
  <c r="EN190" i="7" l="1"/>
  <c r="EO190" i="7"/>
  <c r="EP190" i="7"/>
  <c r="EM190" i="7"/>
  <c r="EH190" i="7"/>
  <c r="EE190" i="7"/>
  <c r="EI190" i="7"/>
  <c r="EF190" i="7"/>
  <c r="EJ190" i="7"/>
  <c r="EG190" i="7"/>
  <c r="EQ190" i="7"/>
  <c r="ER190" i="7"/>
  <c r="EB192" i="7"/>
  <c r="EC191" i="7"/>
  <c r="W189" i="7"/>
  <c r="BY185" i="7"/>
  <c r="EN191" i="7" l="1"/>
  <c r="EO191" i="7"/>
  <c r="EP191" i="7"/>
  <c r="EM191" i="7"/>
  <c r="EF191" i="7"/>
  <c r="EJ191" i="7"/>
  <c r="EG191" i="7"/>
  <c r="EH191" i="7"/>
  <c r="EE191" i="7"/>
  <c r="EI191" i="7"/>
  <c r="EQ191" i="7"/>
  <c r="ER191" i="7"/>
  <c r="EB193" i="7"/>
  <c r="EC192" i="7"/>
  <c r="W190" i="7"/>
  <c r="BY186" i="7"/>
  <c r="EN192" i="7" l="1"/>
  <c r="EO192" i="7"/>
  <c r="EP192" i="7"/>
  <c r="EM192" i="7"/>
  <c r="EH192" i="7"/>
  <c r="EE192" i="7"/>
  <c r="EI192" i="7"/>
  <c r="EF192" i="7"/>
  <c r="EJ192" i="7"/>
  <c r="EG192" i="7"/>
  <c r="EQ192" i="7"/>
  <c r="ER192" i="7"/>
  <c r="EB194" i="7"/>
  <c r="EC193" i="7"/>
  <c r="W191" i="7"/>
  <c r="BY187" i="7"/>
  <c r="EN193" i="7" l="1"/>
  <c r="EO193" i="7"/>
  <c r="EM193" i="7"/>
  <c r="EP193" i="7"/>
  <c r="EF193" i="7"/>
  <c r="EJ193" i="7"/>
  <c r="EG193" i="7"/>
  <c r="EH193" i="7"/>
  <c r="EE193" i="7"/>
  <c r="EI193" i="7"/>
  <c r="EQ193" i="7"/>
  <c r="ER193" i="7"/>
  <c r="EB195" i="7"/>
  <c r="EC194" i="7"/>
  <c r="W192" i="7"/>
  <c r="BY188" i="7"/>
  <c r="EN194" i="7" l="1"/>
  <c r="EO194" i="7"/>
  <c r="EP194" i="7"/>
  <c r="EM194" i="7"/>
  <c r="EH194" i="7"/>
  <c r="EE194" i="7"/>
  <c r="EI194" i="7"/>
  <c r="EF194" i="7"/>
  <c r="EJ194" i="7"/>
  <c r="EG194" i="7"/>
  <c r="EQ194" i="7"/>
  <c r="ER194" i="7"/>
  <c r="EB196" i="7"/>
  <c r="EC195" i="7"/>
  <c r="W193" i="7"/>
  <c r="BY189" i="7"/>
  <c r="EN195" i="7" l="1"/>
  <c r="EO195" i="7"/>
  <c r="EP195" i="7"/>
  <c r="EM195" i="7"/>
  <c r="EF195" i="7"/>
  <c r="EJ195" i="7"/>
  <c r="EG195" i="7"/>
  <c r="EH195" i="7"/>
  <c r="EE195" i="7"/>
  <c r="EI195" i="7"/>
  <c r="EQ195" i="7"/>
  <c r="ER195" i="7"/>
  <c r="EB197" i="7"/>
  <c r="EC196" i="7"/>
  <c r="W194" i="7"/>
  <c r="BY190" i="7"/>
  <c r="EN196" i="7" l="1"/>
  <c r="EO196" i="7"/>
  <c r="EP196" i="7"/>
  <c r="EM196" i="7"/>
  <c r="EH196" i="7"/>
  <c r="EE196" i="7"/>
  <c r="EI196" i="7"/>
  <c r="EF196" i="7"/>
  <c r="EJ196" i="7"/>
  <c r="EG196" i="7"/>
  <c r="EQ196" i="7"/>
  <c r="ER196" i="7"/>
  <c r="EB198" i="7"/>
  <c r="EC197" i="7"/>
  <c r="W195" i="7"/>
  <c r="BY191" i="7"/>
  <c r="EN197" i="7" l="1"/>
  <c r="EO197" i="7"/>
  <c r="EM197" i="7"/>
  <c r="EP197" i="7"/>
  <c r="EF197" i="7"/>
  <c r="EJ197" i="7"/>
  <c r="EG197" i="7"/>
  <c r="EH197" i="7"/>
  <c r="EE197" i="7"/>
  <c r="EI197" i="7"/>
  <c r="EQ197" i="7"/>
  <c r="ER197" i="7"/>
  <c r="EB199" i="7"/>
  <c r="EC198" i="7"/>
  <c r="W196" i="7"/>
  <c r="BY192" i="7"/>
  <c r="EN198" i="7" l="1"/>
  <c r="EO198" i="7"/>
  <c r="EP198" i="7"/>
  <c r="EM198" i="7"/>
  <c r="EH198" i="7"/>
  <c r="EE198" i="7"/>
  <c r="EI198" i="7"/>
  <c r="EF198" i="7"/>
  <c r="EJ198" i="7"/>
  <c r="EG198" i="7"/>
  <c r="EQ198" i="7"/>
  <c r="ER198" i="7"/>
  <c r="EB200" i="7"/>
  <c r="EC199" i="7"/>
  <c r="W197" i="7"/>
  <c r="BY193" i="7"/>
  <c r="EN199" i="7" l="1"/>
  <c r="EO199" i="7"/>
  <c r="EP199" i="7"/>
  <c r="EM199" i="7"/>
  <c r="EF199" i="7"/>
  <c r="EJ199" i="7"/>
  <c r="EG199" i="7"/>
  <c r="EH199" i="7"/>
  <c r="EE199" i="7"/>
  <c r="EI199" i="7"/>
  <c r="EQ199" i="7"/>
  <c r="ER199" i="7"/>
  <c r="EB201" i="7"/>
  <c r="EC200" i="7"/>
  <c r="W198" i="7"/>
  <c r="BY194" i="7"/>
  <c r="EN200" i="7" l="1"/>
  <c r="EO200" i="7"/>
  <c r="EP200" i="7"/>
  <c r="EM200" i="7"/>
  <c r="EH200" i="7"/>
  <c r="EE200" i="7"/>
  <c r="EI200" i="7"/>
  <c r="EF200" i="7"/>
  <c r="EJ200" i="7"/>
  <c r="EG200" i="7"/>
  <c r="EQ200" i="7"/>
  <c r="ER200" i="7"/>
  <c r="EB202" i="7"/>
  <c r="EC201" i="7"/>
  <c r="W199" i="7"/>
  <c r="BY195" i="7"/>
  <c r="EN201" i="7" l="1"/>
  <c r="EO201" i="7"/>
  <c r="EM201" i="7"/>
  <c r="EP201" i="7"/>
  <c r="EF201" i="7"/>
  <c r="EJ201" i="7"/>
  <c r="EG201" i="7"/>
  <c r="EH201" i="7"/>
  <c r="EE201" i="7"/>
  <c r="EI201" i="7"/>
  <c r="EQ201" i="7"/>
  <c r="ER201" i="7"/>
  <c r="EB203" i="7"/>
  <c r="EC202" i="7"/>
  <c r="W200" i="7"/>
  <c r="BY196" i="7"/>
  <c r="EN202" i="7" l="1"/>
  <c r="EO202" i="7"/>
  <c r="EP202" i="7"/>
  <c r="EM202" i="7"/>
  <c r="EH202" i="7"/>
  <c r="EE202" i="7"/>
  <c r="EI202" i="7"/>
  <c r="EF202" i="7"/>
  <c r="EJ202" i="7"/>
  <c r="EG202" i="7"/>
  <c r="EQ202" i="7"/>
  <c r="ER202" i="7"/>
  <c r="EB204" i="7"/>
  <c r="EC203" i="7"/>
  <c r="W201" i="7"/>
  <c r="BY197" i="7"/>
  <c r="EN203" i="7" l="1"/>
  <c r="EO203" i="7"/>
  <c r="EP203" i="7"/>
  <c r="EM203" i="7"/>
  <c r="EF203" i="7"/>
  <c r="EJ203" i="7"/>
  <c r="EG203" i="7"/>
  <c r="EH203" i="7"/>
  <c r="EE203" i="7"/>
  <c r="EI203" i="7"/>
  <c r="EQ203" i="7"/>
  <c r="ER203" i="7"/>
  <c r="EB205" i="7"/>
  <c r="EC204" i="7"/>
  <c r="W202" i="7"/>
  <c r="BY198" i="7"/>
  <c r="EN204" i="7" l="1"/>
  <c r="EO204" i="7"/>
  <c r="EP204" i="7"/>
  <c r="EM204" i="7"/>
  <c r="EH204" i="7"/>
  <c r="EE204" i="7"/>
  <c r="EI204" i="7"/>
  <c r="EF204" i="7"/>
  <c r="EJ204" i="7"/>
  <c r="EG204" i="7"/>
  <c r="EQ204" i="7"/>
  <c r="ER204" i="7"/>
  <c r="EB206" i="7"/>
  <c r="EC205" i="7"/>
  <c r="W203" i="7"/>
  <c r="BY199" i="7"/>
  <c r="EN205" i="7" l="1"/>
  <c r="EO205" i="7"/>
  <c r="EM205" i="7"/>
  <c r="EP205" i="7"/>
  <c r="EF205" i="7"/>
  <c r="EJ205" i="7"/>
  <c r="EG205" i="7"/>
  <c r="EH205" i="7"/>
  <c r="EE205" i="7"/>
  <c r="EI205" i="7"/>
  <c r="EQ205" i="7"/>
  <c r="ER205" i="7"/>
  <c r="EB207" i="7"/>
  <c r="EC206" i="7"/>
  <c r="W204" i="7"/>
  <c r="BY200" i="7"/>
  <c r="EN206" i="7" l="1"/>
  <c r="EO206" i="7"/>
  <c r="EP206" i="7"/>
  <c r="EM206" i="7"/>
  <c r="EH206" i="7"/>
  <c r="EE206" i="7"/>
  <c r="EI206" i="7"/>
  <c r="EF206" i="7"/>
  <c r="EJ206" i="7"/>
  <c r="EG206" i="7"/>
  <c r="EQ206" i="7"/>
  <c r="ER206" i="7"/>
  <c r="EB208" i="7"/>
  <c r="EC207" i="7"/>
  <c r="W205" i="7"/>
  <c r="BY201" i="7"/>
  <c r="EN207" i="7" l="1"/>
  <c r="EO207" i="7"/>
  <c r="EP207" i="7"/>
  <c r="EM207" i="7"/>
  <c r="EF207" i="7"/>
  <c r="EJ207" i="7"/>
  <c r="EG207" i="7"/>
  <c r="EH207" i="7"/>
  <c r="EE207" i="7"/>
  <c r="EI207" i="7"/>
  <c r="EQ207" i="7"/>
  <c r="ER207" i="7"/>
  <c r="EB209" i="7"/>
  <c r="EC208" i="7"/>
  <c r="W206" i="7"/>
  <c r="BY202" i="7"/>
  <c r="EN208" i="7" l="1"/>
  <c r="EO208" i="7"/>
  <c r="EP208" i="7"/>
  <c r="EM208" i="7"/>
  <c r="EH208" i="7"/>
  <c r="EE208" i="7"/>
  <c r="EI208" i="7"/>
  <c r="EF208" i="7"/>
  <c r="EJ208" i="7"/>
  <c r="EG208" i="7"/>
  <c r="EQ208" i="7"/>
  <c r="ER208" i="7"/>
  <c r="EB210" i="7"/>
  <c r="EC209" i="7"/>
  <c r="W207" i="7"/>
  <c r="BY203" i="7"/>
  <c r="EN209" i="7" l="1"/>
  <c r="EO209" i="7"/>
  <c r="EM209" i="7"/>
  <c r="EP209" i="7"/>
  <c r="EF209" i="7"/>
  <c r="EJ209" i="7"/>
  <c r="EG209" i="7"/>
  <c r="EH209" i="7"/>
  <c r="EE209" i="7"/>
  <c r="EI209" i="7"/>
  <c r="EQ209" i="7"/>
  <c r="ER209" i="7"/>
  <c r="EB211" i="7"/>
  <c r="EC210" i="7"/>
  <c r="W208" i="7"/>
  <c r="BY204" i="7"/>
  <c r="EN210" i="7" l="1"/>
  <c r="EO210" i="7"/>
  <c r="EP210" i="7"/>
  <c r="EM210" i="7"/>
  <c r="EH210" i="7"/>
  <c r="EE210" i="7"/>
  <c r="EI210" i="7"/>
  <c r="EF210" i="7"/>
  <c r="EJ210" i="7"/>
  <c r="EG210" i="7"/>
  <c r="EQ210" i="7"/>
  <c r="ER210" i="7"/>
  <c r="EB212" i="7"/>
  <c r="EC211" i="7"/>
  <c r="W209" i="7"/>
  <c r="BY205" i="7"/>
  <c r="EN211" i="7" l="1"/>
  <c r="EO211" i="7"/>
  <c r="EP211" i="7"/>
  <c r="EM211" i="7"/>
  <c r="EF211" i="7"/>
  <c r="EJ211" i="7"/>
  <c r="EG211" i="7"/>
  <c r="EH211" i="7"/>
  <c r="EE211" i="7"/>
  <c r="EI211" i="7"/>
  <c r="EQ211" i="7"/>
  <c r="ER211" i="7"/>
  <c r="EB213" i="7"/>
  <c r="EC212" i="7"/>
  <c r="W210" i="7"/>
  <c r="BY206" i="7"/>
  <c r="EN212" i="7" l="1"/>
  <c r="EO212" i="7"/>
  <c r="EP212" i="7"/>
  <c r="EM212" i="7"/>
  <c r="EH212" i="7"/>
  <c r="EE212" i="7"/>
  <c r="EI212" i="7"/>
  <c r="EF212" i="7"/>
  <c r="EJ212" i="7"/>
  <c r="EG212" i="7"/>
  <c r="EQ212" i="7"/>
  <c r="ER212" i="7"/>
  <c r="EB214" i="7"/>
  <c r="EC213" i="7"/>
  <c r="W211" i="7"/>
  <c r="BY207" i="7"/>
  <c r="EN213" i="7" l="1"/>
  <c r="EO213" i="7"/>
  <c r="EM213" i="7"/>
  <c r="EP213" i="7"/>
  <c r="EF213" i="7"/>
  <c r="EJ213" i="7"/>
  <c r="EG213" i="7"/>
  <c r="EH213" i="7"/>
  <c r="EE213" i="7"/>
  <c r="EI213" i="7"/>
  <c r="EQ213" i="7"/>
  <c r="ER213" i="7"/>
  <c r="EB215" i="7"/>
  <c r="EC214" i="7"/>
  <c r="W212" i="7"/>
  <c r="BY208" i="7"/>
  <c r="EN214" i="7" l="1"/>
  <c r="EO214" i="7"/>
  <c r="EP214" i="7"/>
  <c r="EM214" i="7"/>
  <c r="EH214" i="7"/>
  <c r="EE214" i="7"/>
  <c r="EI214" i="7"/>
  <c r="EF214" i="7"/>
  <c r="EJ214" i="7"/>
  <c r="EG214" i="7"/>
  <c r="EQ214" i="7"/>
  <c r="ER214" i="7"/>
  <c r="EB216" i="7"/>
  <c r="EC215" i="7"/>
  <c r="W213" i="7"/>
  <c r="BY209" i="7"/>
  <c r="EN215" i="7" l="1"/>
  <c r="EO215" i="7"/>
  <c r="EP215" i="7"/>
  <c r="EM215" i="7"/>
  <c r="EF215" i="7"/>
  <c r="EJ215" i="7"/>
  <c r="EG215" i="7"/>
  <c r="EH215" i="7"/>
  <c r="EE215" i="7"/>
  <c r="EI215" i="7"/>
  <c r="EQ215" i="7"/>
  <c r="ER215" i="7"/>
  <c r="EB217" i="7"/>
  <c r="EC216" i="7"/>
  <c r="W214" i="7"/>
  <c r="BY210" i="7"/>
  <c r="EN216" i="7" l="1"/>
  <c r="EO216" i="7"/>
  <c r="EP216" i="7"/>
  <c r="EM216" i="7"/>
  <c r="EH216" i="7"/>
  <c r="EE216" i="7"/>
  <c r="EI216" i="7"/>
  <c r="EF216" i="7"/>
  <c r="EJ216" i="7"/>
  <c r="EG216" i="7"/>
  <c r="EQ216" i="7"/>
  <c r="ER216" i="7"/>
  <c r="EB218" i="7"/>
  <c r="EC217" i="7"/>
  <c r="W215" i="7"/>
  <c r="BY211" i="7"/>
  <c r="EN217" i="7" l="1"/>
  <c r="EO217" i="7"/>
  <c r="EM217" i="7"/>
  <c r="EP217" i="7"/>
  <c r="EF217" i="7"/>
  <c r="EJ217" i="7"/>
  <c r="EG217" i="7"/>
  <c r="EH217" i="7"/>
  <c r="EE217" i="7"/>
  <c r="EI217" i="7"/>
  <c r="EQ217" i="7"/>
  <c r="ER217" i="7"/>
  <c r="EB219" i="7"/>
  <c r="EC218" i="7"/>
  <c r="W216" i="7"/>
  <c r="BY212" i="7"/>
  <c r="EN218" i="7" l="1"/>
  <c r="EO218" i="7"/>
  <c r="EP218" i="7"/>
  <c r="EM218" i="7"/>
  <c r="EH218" i="7"/>
  <c r="EE218" i="7"/>
  <c r="EI218" i="7"/>
  <c r="EF218" i="7"/>
  <c r="EJ218" i="7"/>
  <c r="EG218" i="7"/>
  <c r="EQ218" i="7"/>
  <c r="ER218" i="7"/>
  <c r="EB220" i="7"/>
  <c r="EC219" i="7"/>
  <c r="W217" i="7"/>
  <c r="BY213" i="7"/>
  <c r="EN219" i="7" l="1"/>
  <c r="EO219" i="7"/>
  <c r="EP219" i="7"/>
  <c r="EM219" i="7"/>
  <c r="EF219" i="7"/>
  <c r="EJ219" i="7"/>
  <c r="EG219" i="7"/>
  <c r="EH219" i="7"/>
  <c r="EE219" i="7"/>
  <c r="EI219" i="7"/>
  <c r="EQ219" i="7"/>
  <c r="ER219" i="7"/>
  <c r="EB221" i="7"/>
  <c r="EC220" i="7"/>
  <c r="W218" i="7"/>
  <c r="BY214" i="7"/>
  <c r="EN220" i="7" l="1"/>
  <c r="EO220" i="7"/>
  <c r="EP220" i="7"/>
  <c r="EM220" i="7"/>
  <c r="EH220" i="7"/>
  <c r="EE220" i="7"/>
  <c r="EI220" i="7"/>
  <c r="EF220" i="7"/>
  <c r="EJ220" i="7"/>
  <c r="EG220" i="7"/>
  <c r="EQ220" i="7"/>
  <c r="ER220" i="7"/>
  <c r="EB222" i="7"/>
  <c r="EC221" i="7"/>
  <c r="W219" i="7"/>
  <c r="BY215" i="7"/>
  <c r="EN221" i="7" l="1"/>
  <c r="EO221" i="7"/>
  <c r="EM221" i="7"/>
  <c r="EP221" i="7"/>
  <c r="EF221" i="7"/>
  <c r="EJ221" i="7"/>
  <c r="EG221" i="7"/>
  <c r="EH221" i="7"/>
  <c r="EE221" i="7"/>
  <c r="EI221" i="7"/>
  <c r="EQ221" i="7"/>
  <c r="ER221" i="7"/>
  <c r="EB223" i="7"/>
  <c r="EC222" i="7"/>
  <c r="W220" i="7"/>
  <c r="BY216" i="7"/>
  <c r="EN222" i="7" l="1"/>
  <c r="EO222" i="7"/>
  <c r="EP222" i="7"/>
  <c r="EM222" i="7"/>
  <c r="EH222" i="7"/>
  <c r="EE222" i="7"/>
  <c r="EI222" i="7"/>
  <c r="EF222" i="7"/>
  <c r="EJ222" i="7"/>
  <c r="EG222" i="7"/>
  <c r="EQ222" i="7"/>
  <c r="ER222" i="7"/>
  <c r="EB224" i="7"/>
  <c r="EC223" i="7"/>
  <c r="W221" i="7"/>
  <c r="BY217" i="7"/>
  <c r="EN223" i="7" l="1"/>
  <c r="EO223" i="7"/>
  <c r="EP223" i="7"/>
  <c r="EM223" i="7"/>
  <c r="EF223" i="7"/>
  <c r="EJ223" i="7"/>
  <c r="EG223" i="7"/>
  <c r="EH223" i="7"/>
  <c r="EE223" i="7"/>
  <c r="EI223" i="7"/>
  <c r="EQ223" i="7"/>
  <c r="ER223" i="7"/>
  <c r="EB225" i="7"/>
  <c r="EC224" i="7"/>
  <c r="W222" i="7"/>
  <c r="BY218" i="7"/>
  <c r="EN224" i="7" l="1"/>
  <c r="EO224" i="7"/>
  <c r="EP224" i="7"/>
  <c r="EM224" i="7"/>
  <c r="EH224" i="7"/>
  <c r="EE224" i="7"/>
  <c r="EI224" i="7"/>
  <c r="EF224" i="7"/>
  <c r="EJ224" i="7"/>
  <c r="EG224" i="7"/>
  <c r="EQ224" i="7"/>
  <c r="ER224" i="7"/>
  <c r="EB226" i="7"/>
  <c r="EC225" i="7"/>
  <c r="W223" i="7"/>
  <c r="BY219" i="7"/>
  <c r="EN225" i="7" l="1"/>
  <c r="EO225" i="7"/>
  <c r="EM225" i="7"/>
  <c r="EP225" i="7"/>
  <c r="EF225" i="7"/>
  <c r="EJ225" i="7"/>
  <c r="EG225" i="7"/>
  <c r="EH225" i="7"/>
  <c r="EE225" i="7"/>
  <c r="EI225" i="7"/>
  <c r="EQ225" i="7"/>
  <c r="ER225" i="7"/>
  <c r="EB227" i="7"/>
  <c r="EC226" i="7"/>
  <c r="W224" i="7"/>
  <c r="BY220" i="7"/>
  <c r="EN226" i="7" l="1"/>
  <c r="EO226" i="7"/>
  <c r="EP226" i="7"/>
  <c r="EM226" i="7"/>
  <c r="EH226" i="7"/>
  <c r="EE226" i="7"/>
  <c r="EI226" i="7"/>
  <c r="EF226" i="7"/>
  <c r="EJ226" i="7"/>
  <c r="EG226" i="7"/>
  <c r="EQ226" i="7"/>
  <c r="ER226" i="7"/>
  <c r="EB228" i="7"/>
  <c r="EC227" i="7"/>
  <c r="W225" i="7"/>
  <c r="BY221" i="7"/>
  <c r="EN227" i="7" l="1"/>
  <c r="EO227" i="7"/>
  <c r="EP227" i="7"/>
  <c r="EM227" i="7"/>
  <c r="EF227" i="7"/>
  <c r="EJ227" i="7"/>
  <c r="EG227" i="7"/>
  <c r="EH227" i="7"/>
  <c r="EE227" i="7"/>
  <c r="EI227" i="7"/>
  <c r="EQ227" i="7"/>
  <c r="ER227" i="7"/>
  <c r="EB229" i="7"/>
  <c r="EC228" i="7"/>
  <c r="W226" i="7"/>
  <c r="BY222" i="7"/>
  <c r="EN228" i="7" l="1"/>
  <c r="EO228" i="7"/>
  <c r="EP228" i="7"/>
  <c r="EM228" i="7"/>
  <c r="EH228" i="7"/>
  <c r="EE228" i="7"/>
  <c r="EI228" i="7"/>
  <c r="EF228" i="7"/>
  <c r="EJ228" i="7"/>
  <c r="EG228" i="7"/>
  <c r="EQ228" i="7"/>
  <c r="ER228" i="7"/>
  <c r="EB230" i="7"/>
  <c r="EC229" i="7"/>
  <c r="W227" i="7"/>
  <c r="BY223" i="7"/>
  <c r="EN229" i="7" l="1"/>
  <c r="EO229" i="7"/>
  <c r="EM229" i="7"/>
  <c r="EP229" i="7"/>
  <c r="EF229" i="7"/>
  <c r="EJ229" i="7"/>
  <c r="EG229" i="7"/>
  <c r="EH229" i="7"/>
  <c r="EE229" i="7"/>
  <c r="EI229" i="7"/>
  <c r="EQ229" i="7"/>
  <c r="ER229" i="7"/>
  <c r="EB231" i="7"/>
  <c r="EC230" i="7"/>
  <c r="W228" i="7"/>
  <c r="BY224" i="7"/>
  <c r="EN230" i="7" l="1"/>
  <c r="EO230" i="7"/>
  <c r="EP230" i="7"/>
  <c r="EM230" i="7"/>
  <c r="EH230" i="7"/>
  <c r="EE230" i="7"/>
  <c r="EI230" i="7"/>
  <c r="EF230" i="7"/>
  <c r="EJ230" i="7"/>
  <c r="EG230" i="7"/>
  <c r="EQ230" i="7"/>
  <c r="ER230" i="7"/>
  <c r="EB232" i="7"/>
  <c r="EC231" i="7"/>
  <c r="W229" i="7"/>
  <c r="BY225" i="7"/>
  <c r="EN231" i="7" l="1"/>
  <c r="EO231" i="7"/>
  <c r="EP231" i="7"/>
  <c r="EM231" i="7"/>
  <c r="EF231" i="7"/>
  <c r="EJ231" i="7"/>
  <c r="EG231" i="7"/>
  <c r="EH231" i="7"/>
  <c r="EE231" i="7"/>
  <c r="EI231" i="7"/>
  <c r="EQ231" i="7"/>
  <c r="ER231" i="7"/>
  <c r="EB233" i="7"/>
  <c r="EC232" i="7"/>
  <c r="W230" i="7"/>
  <c r="BY226" i="7"/>
  <c r="EN232" i="7" l="1"/>
  <c r="EO232" i="7"/>
  <c r="EP232" i="7"/>
  <c r="EM232" i="7"/>
  <c r="EH232" i="7"/>
  <c r="EE232" i="7"/>
  <c r="EI232" i="7"/>
  <c r="EF232" i="7"/>
  <c r="EJ232" i="7"/>
  <c r="EG232" i="7"/>
  <c r="EQ232" i="7"/>
  <c r="ER232" i="7"/>
  <c r="EB234" i="7"/>
  <c r="EC233" i="7"/>
  <c r="W231" i="7"/>
  <c r="BY227" i="7"/>
  <c r="EN233" i="7" l="1"/>
  <c r="EO233" i="7"/>
  <c r="EM233" i="7"/>
  <c r="EP233" i="7"/>
  <c r="EF233" i="7"/>
  <c r="EJ233" i="7"/>
  <c r="EH233" i="7"/>
  <c r="EE233" i="7"/>
  <c r="EG233" i="7"/>
  <c r="EI233" i="7"/>
  <c r="EQ233" i="7"/>
  <c r="ER233" i="7"/>
  <c r="EB235" i="7"/>
  <c r="EC234" i="7"/>
  <c r="W232" i="7"/>
  <c r="BY228" i="7"/>
  <c r="EN234" i="7" l="1"/>
  <c r="EO234" i="7"/>
  <c r="EP234" i="7"/>
  <c r="EM234" i="7"/>
  <c r="EH234" i="7"/>
  <c r="EF234" i="7"/>
  <c r="EJ234" i="7"/>
  <c r="EI234" i="7"/>
  <c r="EE234" i="7"/>
  <c r="EG234" i="7"/>
  <c r="EQ234" i="7"/>
  <c r="ER234" i="7"/>
  <c r="EB236" i="7"/>
  <c r="EC235" i="7"/>
  <c r="W233" i="7"/>
  <c r="BY229" i="7"/>
  <c r="EN235" i="7" l="1"/>
  <c r="EO235" i="7"/>
  <c r="EM235" i="7"/>
  <c r="EP235" i="7"/>
  <c r="EH235" i="7"/>
  <c r="EE235" i="7"/>
  <c r="EI235" i="7"/>
  <c r="EF235" i="7"/>
  <c r="EJ235" i="7"/>
  <c r="EG235" i="7"/>
  <c r="EQ235" i="7"/>
  <c r="ER235" i="7"/>
  <c r="EB237" i="7"/>
  <c r="EC236" i="7"/>
  <c r="W234" i="7"/>
  <c r="BY230" i="7"/>
  <c r="EN236" i="7" l="1"/>
  <c r="EO236" i="7"/>
  <c r="EP236" i="7"/>
  <c r="EM236" i="7"/>
  <c r="EF236" i="7"/>
  <c r="EJ236" i="7"/>
  <c r="EG236" i="7"/>
  <c r="EH236" i="7"/>
  <c r="EE236" i="7"/>
  <c r="EI236" i="7"/>
  <c r="EQ236" i="7"/>
  <c r="ER236" i="7"/>
  <c r="EB238" i="7"/>
  <c r="EC237" i="7"/>
  <c r="W235" i="7"/>
  <c r="BY231" i="7"/>
  <c r="EN237" i="7" l="1"/>
  <c r="EO237" i="7"/>
  <c r="EP237" i="7"/>
  <c r="EM237" i="7"/>
  <c r="EH237" i="7"/>
  <c r="EE237" i="7"/>
  <c r="EI237" i="7"/>
  <c r="EF237" i="7"/>
  <c r="EJ237" i="7"/>
  <c r="EG237" i="7"/>
  <c r="EQ237" i="7"/>
  <c r="ER237" i="7"/>
  <c r="EB239" i="7"/>
  <c r="EC238" i="7"/>
  <c r="W236" i="7"/>
  <c r="BY232" i="7"/>
  <c r="EN238" i="7" l="1"/>
  <c r="EO238" i="7"/>
  <c r="EP238" i="7"/>
  <c r="EM238" i="7"/>
  <c r="EF238" i="7"/>
  <c r="EJ238" i="7"/>
  <c r="EG238" i="7"/>
  <c r="EH238" i="7"/>
  <c r="EE238" i="7"/>
  <c r="EI238" i="7"/>
  <c r="EQ238" i="7"/>
  <c r="ER238" i="7"/>
  <c r="EB240" i="7"/>
  <c r="EC239" i="7"/>
  <c r="W237" i="7"/>
  <c r="BY233" i="7"/>
  <c r="EN239" i="7" l="1"/>
  <c r="EO239" i="7"/>
  <c r="EM239" i="7"/>
  <c r="EP239" i="7"/>
  <c r="EH239" i="7"/>
  <c r="EE239" i="7"/>
  <c r="EI239" i="7"/>
  <c r="EF239" i="7"/>
  <c r="EJ239" i="7"/>
  <c r="EG239" i="7"/>
  <c r="EQ239" i="7"/>
  <c r="ER239" i="7"/>
  <c r="EB241" i="7"/>
  <c r="EC240" i="7"/>
  <c r="W238" i="7"/>
  <c r="BY234" i="7"/>
  <c r="EN240" i="7" l="1"/>
  <c r="EO240" i="7"/>
  <c r="EP240" i="7"/>
  <c r="EM240" i="7"/>
  <c r="EF240" i="7"/>
  <c r="EJ240" i="7"/>
  <c r="EG240" i="7"/>
  <c r="EH240" i="7"/>
  <c r="EE240" i="7"/>
  <c r="EI240" i="7"/>
  <c r="EQ240" i="7"/>
  <c r="ER240" i="7"/>
  <c r="EB242" i="7"/>
  <c r="EC241" i="7"/>
  <c r="W239" i="7"/>
  <c r="BY235" i="7"/>
  <c r="EN241" i="7" l="1"/>
  <c r="EO241" i="7"/>
  <c r="EP241" i="7"/>
  <c r="EM241" i="7"/>
  <c r="EH241" i="7"/>
  <c r="EE241" i="7"/>
  <c r="EI241" i="7"/>
  <c r="EF241" i="7"/>
  <c r="EJ241" i="7"/>
  <c r="EG241" i="7"/>
  <c r="EQ241" i="7"/>
  <c r="ER241" i="7"/>
  <c r="EB243" i="7"/>
  <c r="EC242" i="7"/>
  <c r="W240" i="7"/>
  <c r="BY236" i="7"/>
  <c r="EN242" i="7" l="1"/>
  <c r="EO242" i="7"/>
  <c r="EP242" i="7"/>
  <c r="EM242" i="7"/>
  <c r="EF242" i="7"/>
  <c r="EJ242" i="7"/>
  <c r="EG242" i="7"/>
  <c r="EH242" i="7"/>
  <c r="EE242" i="7"/>
  <c r="EI242" i="7"/>
  <c r="EQ242" i="7"/>
  <c r="ER242" i="7"/>
  <c r="EB244" i="7"/>
  <c r="EC243" i="7"/>
  <c r="W241" i="7"/>
  <c r="BY237" i="7"/>
  <c r="EN243" i="7" l="1"/>
  <c r="EO243" i="7"/>
  <c r="EM243" i="7"/>
  <c r="EP243" i="7"/>
  <c r="EH243" i="7"/>
  <c r="EE243" i="7"/>
  <c r="EI243" i="7"/>
  <c r="EF243" i="7"/>
  <c r="EJ243" i="7"/>
  <c r="EG243" i="7"/>
  <c r="EQ243" i="7"/>
  <c r="ER243" i="7"/>
  <c r="EB245" i="7"/>
  <c r="EC244" i="7"/>
  <c r="W242" i="7"/>
  <c r="BY238" i="7"/>
  <c r="EN244" i="7" l="1"/>
  <c r="EO244" i="7"/>
  <c r="EP244" i="7"/>
  <c r="EM244" i="7"/>
  <c r="EF244" i="7"/>
  <c r="EJ244" i="7"/>
  <c r="EG244" i="7"/>
  <c r="EH244" i="7"/>
  <c r="EE244" i="7"/>
  <c r="EI244" i="7"/>
  <c r="EQ244" i="7"/>
  <c r="ER244" i="7"/>
  <c r="EB246" i="7"/>
  <c r="EC245" i="7"/>
  <c r="W243" i="7"/>
  <c r="BY239" i="7"/>
  <c r="EN245" i="7" l="1"/>
  <c r="EO245" i="7"/>
  <c r="EP245" i="7"/>
  <c r="EM245" i="7"/>
  <c r="EH245" i="7"/>
  <c r="EE245" i="7"/>
  <c r="EI245" i="7"/>
  <c r="EF245" i="7"/>
  <c r="EJ245" i="7"/>
  <c r="EG245" i="7"/>
  <c r="EQ245" i="7"/>
  <c r="ER245" i="7"/>
  <c r="EB247" i="7"/>
  <c r="EC246" i="7"/>
  <c r="W244" i="7"/>
  <c r="BY240" i="7"/>
  <c r="EN246" i="7" l="1"/>
  <c r="EO246" i="7"/>
  <c r="EP246" i="7"/>
  <c r="EM246" i="7"/>
  <c r="EF246" i="7"/>
  <c r="EJ246" i="7"/>
  <c r="EG246" i="7"/>
  <c r="EH246" i="7"/>
  <c r="EE246" i="7"/>
  <c r="EI246" i="7"/>
  <c r="EQ246" i="7"/>
  <c r="ER246" i="7"/>
  <c r="EB248" i="7"/>
  <c r="EC247" i="7"/>
  <c r="W245" i="7"/>
  <c r="BY241" i="7"/>
  <c r="EN247" i="7" l="1"/>
  <c r="EO247" i="7"/>
  <c r="EM247" i="7"/>
  <c r="EP247" i="7"/>
  <c r="EH247" i="7"/>
  <c r="EE247" i="7"/>
  <c r="EI247" i="7"/>
  <c r="EF247" i="7"/>
  <c r="EJ247" i="7"/>
  <c r="EG247" i="7"/>
  <c r="EQ247" i="7"/>
  <c r="ER247" i="7"/>
  <c r="EB249" i="7"/>
  <c r="EC248" i="7"/>
  <c r="W246" i="7"/>
  <c r="BY242" i="7"/>
  <c r="EN248" i="7" l="1"/>
  <c r="EO248" i="7"/>
  <c r="EP248" i="7"/>
  <c r="EM248" i="7"/>
  <c r="EF248" i="7"/>
  <c r="EJ248" i="7"/>
  <c r="EG248" i="7"/>
  <c r="EH248" i="7"/>
  <c r="EE248" i="7"/>
  <c r="EI248" i="7"/>
  <c r="EQ248" i="7"/>
  <c r="ER248" i="7"/>
  <c r="EB250" i="7"/>
  <c r="EC249" i="7"/>
  <c r="W247" i="7"/>
  <c r="BY243" i="7"/>
  <c r="EN249" i="7" l="1"/>
  <c r="EO249" i="7"/>
  <c r="EP249" i="7"/>
  <c r="EM249" i="7"/>
  <c r="EH249" i="7"/>
  <c r="EE249" i="7"/>
  <c r="EI249" i="7"/>
  <c r="EF249" i="7"/>
  <c r="EJ249" i="7"/>
  <c r="EG249" i="7"/>
  <c r="EQ249" i="7"/>
  <c r="ER249" i="7"/>
  <c r="EB251" i="7"/>
  <c r="EC250" i="7"/>
  <c r="W248" i="7"/>
  <c r="BY244" i="7"/>
  <c r="EN250" i="7" l="1"/>
  <c r="EO250" i="7"/>
  <c r="EP250" i="7"/>
  <c r="EM250" i="7"/>
  <c r="EF250" i="7"/>
  <c r="EJ250" i="7"/>
  <c r="EG250" i="7"/>
  <c r="EH250" i="7"/>
  <c r="EE250" i="7"/>
  <c r="EI250" i="7"/>
  <c r="EQ250" i="7"/>
  <c r="ER250" i="7"/>
  <c r="EB252" i="7"/>
  <c r="EC251" i="7"/>
  <c r="W249" i="7"/>
  <c r="BY245" i="7"/>
  <c r="EN251" i="7" l="1"/>
  <c r="EO251" i="7"/>
  <c r="EM251" i="7"/>
  <c r="EP251" i="7"/>
  <c r="EH251" i="7"/>
  <c r="EE251" i="7"/>
  <c r="EI251" i="7"/>
  <c r="EF251" i="7"/>
  <c r="EJ251" i="7"/>
  <c r="EG251" i="7"/>
  <c r="EQ251" i="7"/>
  <c r="ER251" i="7"/>
  <c r="EB253" i="7"/>
  <c r="EC252" i="7"/>
  <c r="W250" i="7"/>
  <c r="BY246" i="7"/>
  <c r="EN252" i="7" l="1"/>
  <c r="EO252" i="7"/>
  <c r="EP252" i="7"/>
  <c r="EM252" i="7"/>
  <c r="EF252" i="7"/>
  <c r="EJ252" i="7"/>
  <c r="EG252" i="7"/>
  <c r="EH252" i="7"/>
  <c r="EE252" i="7"/>
  <c r="EI252" i="7"/>
  <c r="EQ252" i="7"/>
  <c r="ER252" i="7"/>
  <c r="EB254" i="7"/>
  <c r="EC253" i="7"/>
  <c r="W251" i="7"/>
  <c r="BY247" i="7"/>
  <c r="EN253" i="7" l="1"/>
  <c r="EO253" i="7"/>
  <c r="EP253" i="7"/>
  <c r="EM253" i="7"/>
  <c r="EH253" i="7"/>
  <c r="EE253" i="7"/>
  <c r="EI253" i="7"/>
  <c r="EF253" i="7"/>
  <c r="EJ253" i="7"/>
  <c r="EG253" i="7"/>
  <c r="EQ253" i="7"/>
  <c r="ER253" i="7"/>
  <c r="EB255" i="7"/>
  <c r="EC254" i="7"/>
  <c r="W252" i="7"/>
  <c r="BY248" i="7"/>
  <c r="EN254" i="7" l="1"/>
  <c r="EO254" i="7"/>
  <c r="EP254" i="7"/>
  <c r="EM254" i="7"/>
  <c r="EF254" i="7"/>
  <c r="EJ254" i="7"/>
  <c r="EG254" i="7"/>
  <c r="EH254" i="7"/>
  <c r="EE254" i="7"/>
  <c r="EI254" i="7"/>
  <c r="EQ254" i="7"/>
  <c r="ER254" i="7"/>
  <c r="EB256" i="7"/>
  <c r="EC255" i="7"/>
  <c r="W253" i="7"/>
  <c r="BY249" i="7"/>
  <c r="EN255" i="7" l="1"/>
  <c r="EO255" i="7"/>
  <c r="EM255" i="7"/>
  <c r="EP255" i="7"/>
  <c r="EH255" i="7"/>
  <c r="EE255" i="7"/>
  <c r="EI255" i="7"/>
  <c r="EF255" i="7"/>
  <c r="EJ255" i="7"/>
  <c r="EG255" i="7"/>
  <c r="EQ255" i="7"/>
  <c r="ER255" i="7"/>
  <c r="EB257" i="7"/>
  <c r="EC256" i="7"/>
  <c r="W254" i="7"/>
  <c r="BY250" i="7"/>
  <c r="EN256" i="7" l="1"/>
  <c r="EO256" i="7"/>
  <c r="EP256" i="7"/>
  <c r="EM256" i="7"/>
  <c r="EF256" i="7"/>
  <c r="EJ256" i="7"/>
  <c r="EG256" i="7"/>
  <c r="EH256" i="7"/>
  <c r="EE256" i="7"/>
  <c r="EI256" i="7"/>
  <c r="EQ256" i="7"/>
  <c r="ER256" i="7"/>
  <c r="EB258" i="7"/>
  <c r="EC257" i="7"/>
  <c r="W255" i="7"/>
  <c r="BY251" i="7"/>
  <c r="EN257" i="7" l="1"/>
  <c r="EO257" i="7"/>
  <c r="EP257" i="7"/>
  <c r="EM257" i="7"/>
  <c r="EH257" i="7"/>
  <c r="EE257" i="7"/>
  <c r="EI257" i="7"/>
  <c r="EF257" i="7"/>
  <c r="EJ257" i="7"/>
  <c r="EG257" i="7"/>
  <c r="EQ257" i="7"/>
  <c r="ER257" i="7"/>
  <c r="EB259" i="7"/>
  <c r="EC258" i="7"/>
  <c r="W256" i="7"/>
  <c r="BY252" i="7"/>
  <c r="EN258" i="7" l="1"/>
  <c r="EO258" i="7"/>
  <c r="EP258" i="7"/>
  <c r="EM258" i="7"/>
  <c r="EF258" i="7"/>
  <c r="EJ258" i="7"/>
  <c r="EG258" i="7"/>
  <c r="EH258" i="7"/>
  <c r="EE258" i="7"/>
  <c r="EI258" i="7"/>
  <c r="EQ258" i="7"/>
  <c r="ER258" i="7"/>
  <c r="EB260" i="7"/>
  <c r="EC259" i="7"/>
  <c r="W257" i="7"/>
  <c r="BY253" i="7"/>
  <c r="EN259" i="7" l="1"/>
  <c r="EO259" i="7"/>
  <c r="EM259" i="7"/>
  <c r="EP259" i="7"/>
  <c r="EH259" i="7"/>
  <c r="EE259" i="7"/>
  <c r="EI259" i="7"/>
  <c r="EF259" i="7"/>
  <c r="EJ259" i="7"/>
  <c r="EG259" i="7"/>
  <c r="EQ259" i="7"/>
  <c r="ER259" i="7"/>
  <c r="EB261" i="7"/>
  <c r="EC260" i="7"/>
  <c r="W258" i="7"/>
  <c r="BY254" i="7"/>
  <c r="EN260" i="7" l="1"/>
  <c r="EO260" i="7"/>
  <c r="EP260" i="7"/>
  <c r="EM260" i="7"/>
  <c r="EF260" i="7"/>
  <c r="EJ260" i="7"/>
  <c r="EG260" i="7"/>
  <c r="EH260" i="7"/>
  <c r="EE260" i="7"/>
  <c r="EI260" i="7"/>
  <c r="EQ260" i="7"/>
  <c r="ER260" i="7"/>
  <c r="EB262" i="7"/>
  <c r="EC261" i="7"/>
  <c r="W259" i="7"/>
  <c r="BY255" i="7"/>
  <c r="EN261" i="7" l="1"/>
  <c r="EO261" i="7"/>
  <c r="EP261" i="7"/>
  <c r="EM261" i="7"/>
  <c r="EH261" i="7"/>
  <c r="EE261" i="7"/>
  <c r="EI261" i="7"/>
  <c r="EF261" i="7"/>
  <c r="EJ261" i="7"/>
  <c r="EG261" i="7"/>
  <c r="EQ261" i="7"/>
  <c r="ER261" i="7"/>
  <c r="EB263" i="7"/>
  <c r="EC262" i="7"/>
  <c r="W260" i="7"/>
  <c r="BY256" i="7"/>
  <c r="EN262" i="7" l="1"/>
  <c r="EO262" i="7"/>
  <c r="EP262" i="7"/>
  <c r="EM262" i="7"/>
  <c r="EF262" i="7"/>
  <c r="EJ262" i="7"/>
  <c r="EG262" i="7"/>
  <c r="EH262" i="7"/>
  <c r="EE262" i="7"/>
  <c r="EI262" i="7"/>
  <c r="EQ262" i="7"/>
  <c r="ER262" i="7"/>
  <c r="EB264" i="7"/>
  <c r="EC263" i="7"/>
  <c r="W261" i="7"/>
  <c r="BY257" i="7"/>
  <c r="EN263" i="7" l="1"/>
  <c r="EO263" i="7"/>
  <c r="EM263" i="7"/>
  <c r="EP263" i="7"/>
  <c r="EH263" i="7"/>
  <c r="EE263" i="7"/>
  <c r="EI263" i="7"/>
  <c r="EF263" i="7"/>
  <c r="EJ263" i="7"/>
  <c r="EG263" i="7"/>
  <c r="EQ263" i="7"/>
  <c r="ER263" i="7"/>
  <c r="EB265" i="7"/>
  <c r="EC264" i="7"/>
  <c r="W262" i="7"/>
  <c r="BY258" i="7"/>
  <c r="EN264" i="7" l="1"/>
  <c r="EP264" i="7"/>
  <c r="EO264" i="7"/>
  <c r="EM264" i="7"/>
  <c r="EF264" i="7"/>
  <c r="EJ264" i="7"/>
  <c r="EG264" i="7"/>
  <c r="EH264" i="7"/>
  <c r="EE264" i="7"/>
  <c r="EI264" i="7"/>
  <c r="EQ264" i="7"/>
  <c r="ER264" i="7"/>
  <c r="EB266" i="7"/>
  <c r="EC265" i="7"/>
  <c r="W263" i="7"/>
  <c r="BY259" i="7"/>
  <c r="EN265" i="7" l="1"/>
  <c r="EO265" i="7"/>
  <c r="EP265" i="7"/>
  <c r="EM265" i="7"/>
  <c r="EH265" i="7"/>
  <c r="EE265" i="7"/>
  <c r="EI265" i="7"/>
  <c r="EF265" i="7"/>
  <c r="EJ265" i="7"/>
  <c r="EG265" i="7"/>
  <c r="EQ265" i="7"/>
  <c r="ER265" i="7"/>
  <c r="EB267" i="7"/>
  <c r="EC266" i="7"/>
  <c r="W264" i="7"/>
  <c r="BY260" i="7"/>
  <c r="EN266" i="7" l="1"/>
  <c r="EP266" i="7"/>
  <c r="EO266" i="7"/>
  <c r="EM266" i="7"/>
  <c r="EF266" i="7"/>
  <c r="EJ266" i="7"/>
  <c r="EG266" i="7"/>
  <c r="EH266" i="7"/>
  <c r="EE266" i="7"/>
  <c r="EI266" i="7"/>
  <c r="EQ266" i="7"/>
  <c r="ER266" i="7"/>
  <c r="EB268" i="7"/>
  <c r="EC267" i="7"/>
  <c r="W265" i="7"/>
  <c r="BY261" i="7"/>
  <c r="EN267" i="7" l="1"/>
  <c r="EO267" i="7"/>
  <c r="EP267" i="7"/>
  <c r="EM267" i="7"/>
  <c r="EH267" i="7"/>
  <c r="EE267" i="7"/>
  <c r="EI267" i="7"/>
  <c r="EF267" i="7"/>
  <c r="EJ267" i="7"/>
  <c r="EG267" i="7"/>
  <c r="EQ267" i="7"/>
  <c r="ER267" i="7"/>
  <c r="EB269" i="7"/>
  <c r="EC268" i="7"/>
  <c r="W266" i="7"/>
  <c r="BY262" i="7"/>
  <c r="EN268" i="7" l="1"/>
  <c r="EP268" i="7"/>
  <c r="EO268" i="7"/>
  <c r="EM268" i="7"/>
  <c r="EF268" i="7"/>
  <c r="EJ268" i="7"/>
  <c r="EG268" i="7"/>
  <c r="EH268" i="7"/>
  <c r="EE268" i="7"/>
  <c r="EI268" i="7"/>
  <c r="EQ268" i="7"/>
  <c r="ER268" i="7"/>
  <c r="EB270" i="7"/>
  <c r="EC269" i="7"/>
  <c r="W267" i="7"/>
  <c r="BY263" i="7"/>
  <c r="EN269" i="7" l="1"/>
  <c r="EO269" i="7"/>
  <c r="EP269" i="7"/>
  <c r="EM269" i="7"/>
  <c r="EH269" i="7"/>
  <c r="EE269" i="7"/>
  <c r="EI269" i="7"/>
  <c r="EF269" i="7"/>
  <c r="EJ269" i="7"/>
  <c r="EG269" i="7"/>
  <c r="EQ269" i="7"/>
  <c r="ER269" i="7"/>
  <c r="EB271" i="7"/>
  <c r="EC270" i="7"/>
  <c r="W268" i="7"/>
  <c r="BY264" i="7"/>
  <c r="EN270" i="7" l="1"/>
  <c r="EO270" i="7"/>
  <c r="EP270" i="7"/>
  <c r="EM270" i="7"/>
  <c r="EF270" i="7"/>
  <c r="EJ270" i="7"/>
  <c r="EG270" i="7"/>
  <c r="EH270" i="7"/>
  <c r="EE270" i="7"/>
  <c r="EI270" i="7"/>
  <c r="EQ270" i="7"/>
  <c r="ER270" i="7"/>
  <c r="EB272" i="7"/>
  <c r="EC271" i="7"/>
  <c r="W269" i="7"/>
  <c r="BY265" i="7"/>
  <c r="EN271" i="7" l="1"/>
  <c r="EO271" i="7"/>
  <c r="EM271" i="7"/>
  <c r="EP271" i="7"/>
  <c r="EH271" i="7"/>
  <c r="EE271" i="7"/>
  <c r="EI271" i="7"/>
  <c r="EF271" i="7"/>
  <c r="EJ271" i="7"/>
  <c r="EG271" i="7"/>
  <c r="EQ271" i="7"/>
  <c r="ER271" i="7"/>
  <c r="EB273" i="7"/>
  <c r="EC272" i="7"/>
  <c r="W270" i="7"/>
  <c r="BY266" i="7"/>
  <c r="EN272" i="7" l="1"/>
  <c r="EO272" i="7"/>
  <c r="EP272" i="7"/>
  <c r="EM272" i="7"/>
  <c r="EF272" i="7"/>
  <c r="EJ272" i="7"/>
  <c r="EG272" i="7"/>
  <c r="EH272" i="7"/>
  <c r="EE272" i="7"/>
  <c r="EI272" i="7"/>
  <c r="EQ272" i="7"/>
  <c r="ER272" i="7"/>
  <c r="EB274" i="7"/>
  <c r="EC273" i="7"/>
  <c r="W271" i="7"/>
  <c r="BY267" i="7"/>
  <c r="EN273" i="7" l="1"/>
  <c r="EO273" i="7"/>
  <c r="EM273" i="7"/>
  <c r="EP273" i="7"/>
  <c r="EH273" i="7"/>
  <c r="EE273" i="7"/>
  <c r="EI273" i="7"/>
  <c r="EF273" i="7"/>
  <c r="EJ273" i="7"/>
  <c r="EG273" i="7"/>
  <c r="EQ273" i="7"/>
  <c r="ER273" i="7"/>
  <c r="EB275" i="7"/>
  <c r="EC274" i="7"/>
  <c r="W272" i="7"/>
  <c r="BY268" i="7"/>
  <c r="EN274" i="7" l="1"/>
  <c r="EO274" i="7"/>
  <c r="EP274" i="7"/>
  <c r="EM274" i="7"/>
  <c r="EF274" i="7"/>
  <c r="EJ274" i="7"/>
  <c r="EG274" i="7"/>
  <c r="EH274" i="7"/>
  <c r="EE274" i="7"/>
  <c r="EI274" i="7"/>
  <c r="EQ274" i="7"/>
  <c r="ER274" i="7"/>
  <c r="EB276" i="7"/>
  <c r="EC275" i="7"/>
  <c r="W273" i="7"/>
  <c r="BY269" i="7"/>
  <c r="EN275" i="7" l="1"/>
  <c r="EO275" i="7"/>
  <c r="EP275" i="7"/>
  <c r="EM275" i="7"/>
  <c r="EH275" i="7"/>
  <c r="EE275" i="7"/>
  <c r="EI275" i="7"/>
  <c r="EF275" i="7"/>
  <c r="EJ275" i="7"/>
  <c r="EG275" i="7"/>
  <c r="EQ275" i="7"/>
  <c r="ER275" i="7"/>
  <c r="EB277" i="7"/>
  <c r="EC276" i="7"/>
  <c r="W274" i="7"/>
  <c r="BY270" i="7"/>
  <c r="EN276" i="7" l="1"/>
  <c r="EO276" i="7"/>
  <c r="EP276" i="7"/>
  <c r="EM276" i="7"/>
  <c r="EF276" i="7"/>
  <c r="EJ276" i="7"/>
  <c r="EG276" i="7"/>
  <c r="EH276" i="7"/>
  <c r="EE276" i="7"/>
  <c r="EI276" i="7"/>
  <c r="EQ276" i="7"/>
  <c r="ER276" i="7"/>
  <c r="EB278" i="7"/>
  <c r="EC277" i="7"/>
  <c r="W275" i="7"/>
  <c r="BY271" i="7"/>
  <c r="EN277" i="7" l="1"/>
  <c r="EO277" i="7"/>
  <c r="EM277" i="7"/>
  <c r="EP277" i="7"/>
  <c r="EH277" i="7"/>
  <c r="EE277" i="7"/>
  <c r="EI277" i="7"/>
  <c r="EF277" i="7"/>
  <c r="EJ277" i="7"/>
  <c r="EG277" i="7"/>
  <c r="EQ277" i="7"/>
  <c r="ER277" i="7"/>
  <c r="EB279" i="7"/>
  <c r="EC278" i="7"/>
  <c r="W276" i="7"/>
  <c r="BY272" i="7"/>
  <c r="EN278" i="7" l="1"/>
  <c r="EO278" i="7"/>
  <c r="EP278" i="7"/>
  <c r="EM278" i="7"/>
  <c r="EF278" i="7"/>
  <c r="EJ278" i="7"/>
  <c r="EG278" i="7"/>
  <c r="EH278" i="7"/>
  <c r="EE278" i="7"/>
  <c r="EI278" i="7"/>
  <c r="EQ278" i="7"/>
  <c r="ER278" i="7"/>
  <c r="EB280" i="7"/>
  <c r="EC279" i="7"/>
  <c r="W277" i="7"/>
  <c r="BY273" i="7"/>
  <c r="EN279" i="7" l="1"/>
  <c r="EO279" i="7"/>
  <c r="EP279" i="7"/>
  <c r="EM279" i="7"/>
  <c r="EH279" i="7"/>
  <c r="EE279" i="7"/>
  <c r="EI279" i="7"/>
  <c r="EF279" i="7"/>
  <c r="EJ279" i="7"/>
  <c r="EG279" i="7"/>
  <c r="EQ279" i="7"/>
  <c r="ER279" i="7"/>
  <c r="EB281" i="7"/>
  <c r="EC280" i="7"/>
  <c r="W278" i="7"/>
  <c r="BY274" i="7"/>
  <c r="BY275" i="7" s="1"/>
  <c r="EN280" i="7" l="1"/>
  <c r="EO280" i="7"/>
  <c r="EP280" i="7"/>
  <c r="EM280" i="7"/>
  <c r="EF280" i="7"/>
  <c r="EJ280" i="7"/>
  <c r="EG280" i="7"/>
  <c r="EH280" i="7"/>
  <c r="EE280" i="7"/>
  <c r="EI280" i="7"/>
  <c r="EQ280" i="7"/>
  <c r="ER280" i="7"/>
  <c r="EB282" i="7"/>
  <c r="EC281" i="7"/>
  <c r="W279" i="7"/>
  <c r="EN281" i="7" l="1"/>
  <c r="EO281" i="7"/>
  <c r="EM281" i="7"/>
  <c r="EP281" i="7"/>
  <c r="EH281" i="7"/>
  <c r="EE281" i="7"/>
  <c r="EI281" i="7"/>
  <c r="EF281" i="7"/>
  <c r="EJ281" i="7"/>
  <c r="EG281" i="7"/>
  <c r="EQ281" i="7"/>
  <c r="ER281" i="7"/>
  <c r="EB283" i="7"/>
  <c r="EC282" i="7"/>
  <c r="W280" i="7"/>
  <c r="BY276" i="7"/>
  <c r="EN282" i="7" l="1"/>
  <c r="EO282" i="7"/>
  <c r="EP282" i="7"/>
  <c r="EM282" i="7"/>
  <c r="EF282" i="7"/>
  <c r="EJ282" i="7"/>
  <c r="EG282" i="7"/>
  <c r="EH282" i="7"/>
  <c r="EE282" i="7"/>
  <c r="EI282" i="7"/>
  <c r="EQ282" i="7"/>
  <c r="ER282" i="7"/>
  <c r="EB284" i="7"/>
  <c r="EC283" i="7"/>
  <c r="W281" i="7"/>
  <c r="BY277" i="7"/>
  <c r="EN283" i="7" l="1"/>
  <c r="EO283" i="7"/>
  <c r="EP283" i="7"/>
  <c r="EM283" i="7"/>
  <c r="EH283" i="7"/>
  <c r="EE283" i="7"/>
  <c r="EI283" i="7"/>
  <c r="EF283" i="7"/>
  <c r="EJ283" i="7"/>
  <c r="EG283" i="7"/>
  <c r="EQ283" i="7"/>
  <c r="ER283" i="7"/>
  <c r="EB285" i="7"/>
  <c r="EC284" i="7"/>
  <c r="W282" i="7"/>
  <c r="BY278" i="7"/>
  <c r="EN284" i="7" l="1"/>
  <c r="EO284" i="7"/>
  <c r="EP284" i="7"/>
  <c r="EM284" i="7"/>
  <c r="EF284" i="7"/>
  <c r="EJ284" i="7"/>
  <c r="EG284" i="7"/>
  <c r="EH284" i="7"/>
  <c r="EE284" i="7"/>
  <c r="EI284" i="7"/>
  <c r="EQ284" i="7"/>
  <c r="ER284" i="7"/>
  <c r="EB286" i="7"/>
  <c r="EC285" i="7"/>
  <c r="W283" i="7"/>
  <c r="BY279" i="7"/>
  <c r="EN285" i="7" l="1"/>
  <c r="EO285" i="7"/>
  <c r="EM285" i="7"/>
  <c r="EP285" i="7"/>
  <c r="EH285" i="7"/>
  <c r="EE285" i="7"/>
  <c r="EI285" i="7"/>
  <c r="EF285" i="7"/>
  <c r="EJ285" i="7"/>
  <c r="EG285" i="7"/>
  <c r="EQ285" i="7"/>
  <c r="ER285" i="7"/>
  <c r="EB287" i="7"/>
  <c r="EC286" i="7"/>
  <c r="W284" i="7"/>
  <c r="BY280" i="7"/>
  <c r="EN286" i="7" l="1"/>
  <c r="EO286" i="7"/>
  <c r="EP286" i="7"/>
  <c r="EM286" i="7"/>
  <c r="EF286" i="7"/>
  <c r="EJ286" i="7"/>
  <c r="EG286" i="7"/>
  <c r="EH286" i="7"/>
  <c r="EE286" i="7"/>
  <c r="EI286" i="7"/>
  <c r="EQ286" i="7"/>
  <c r="ER286" i="7"/>
  <c r="EB288" i="7"/>
  <c r="EC287" i="7"/>
  <c r="W285" i="7"/>
  <c r="BY281" i="7"/>
  <c r="EN287" i="7" l="1"/>
  <c r="EO287" i="7"/>
  <c r="EP287" i="7"/>
  <c r="EM287" i="7"/>
  <c r="EH287" i="7"/>
  <c r="EE287" i="7"/>
  <c r="EI287" i="7"/>
  <c r="EF287" i="7"/>
  <c r="EJ287" i="7"/>
  <c r="EG287" i="7"/>
  <c r="EQ287" i="7"/>
  <c r="ER287" i="7"/>
  <c r="EB289" i="7"/>
  <c r="EC288" i="7"/>
  <c r="W286" i="7"/>
  <c r="BY282" i="7"/>
  <c r="EN288" i="7" l="1"/>
  <c r="EO288" i="7"/>
  <c r="EP288" i="7"/>
  <c r="EM288" i="7"/>
  <c r="EF288" i="7"/>
  <c r="EJ288" i="7"/>
  <c r="EG288" i="7"/>
  <c r="EH288" i="7"/>
  <c r="EE288" i="7"/>
  <c r="EI288" i="7"/>
  <c r="EQ288" i="7"/>
  <c r="ER288" i="7"/>
  <c r="EB290" i="7"/>
  <c r="EC289" i="7"/>
  <c r="W287" i="7"/>
  <c r="BY283" i="7"/>
  <c r="EN289" i="7" l="1"/>
  <c r="EO289" i="7"/>
  <c r="EM289" i="7"/>
  <c r="EP289" i="7"/>
  <c r="EH289" i="7"/>
  <c r="EE289" i="7"/>
  <c r="EI289" i="7"/>
  <c r="EF289" i="7"/>
  <c r="EJ289" i="7"/>
  <c r="EG289" i="7"/>
  <c r="EQ289" i="7"/>
  <c r="ER289" i="7"/>
  <c r="EB291" i="7"/>
  <c r="EC290" i="7"/>
  <c r="W288" i="7"/>
  <c r="BY284" i="7"/>
  <c r="EN290" i="7" l="1"/>
  <c r="EO290" i="7"/>
  <c r="EP290" i="7"/>
  <c r="EM290" i="7"/>
  <c r="EF290" i="7"/>
  <c r="EJ290" i="7"/>
  <c r="EG290" i="7"/>
  <c r="EH290" i="7"/>
  <c r="EE290" i="7"/>
  <c r="EI290" i="7"/>
  <c r="EQ290" i="7"/>
  <c r="ER290" i="7"/>
  <c r="EB292" i="7"/>
  <c r="EC291" i="7"/>
  <c r="W289" i="7"/>
  <c r="BY285" i="7"/>
  <c r="EN291" i="7" l="1"/>
  <c r="EO291" i="7"/>
  <c r="EP291" i="7"/>
  <c r="EM291" i="7"/>
  <c r="EH291" i="7"/>
  <c r="EE291" i="7"/>
  <c r="EI291" i="7"/>
  <c r="EF291" i="7"/>
  <c r="EJ291" i="7"/>
  <c r="EG291" i="7"/>
  <c r="EQ291" i="7"/>
  <c r="ER291" i="7"/>
  <c r="EB293" i="7"/>
  <c r="EC292" i="7"/>
  <c r="W290" i="7"/>
  <c r="BY286" i="7"/>
  <c r="EN292" i="7" l="1"/>
  <c r="EO292" i="7"/>
  <c r="EP292" i="7"/>
  <c r="EM292" i="7"/>
  <c r="EF292" i="7"/>
  <c r="EJ292" i="7"/>
  <c r="EG292" i="7"/>
  <c r="EH292" i="7"/>
  <c r="EE292" i="7"/>
  <c r="EI292" i="7"/>
  <c r="EQ292" i="7"/>
  <c r="ER292" i="7"/>
  <c r="EB294" i="7"/>
  <c r="EC293" i="7"/>
  <c r="W291" i="7"/>
  <c r="BY287" i="7"/>
  <c r="EN293" i="7" l="1"/>
  <c r="EO293" i="7"/>
  <c r="EM293" i="7"/>
  <c r="EP293" i="7"/>
  <c r="EH293" i="7"/>
  <c r="EE293" i="7"/>
  <c r="EI293" i="7"/>
  <c r="EF293" i="7"/>
  <c r="EJ293" i="7"/>
  <c r="EG293" i="7"/>
  <c r="EQ293" i="7"/>
  <c r="ER293" i="7"/>
  <c r="EB295" i="7"/>
  <c r="EC294" i="7"/>
  <c r="W292" i="7"/>
  <c r="BY288" i="7"/>
  <c r="EN294" i="7" l="1"/>
  <c r="EO294" i="7"/>
  <c r="EP294" i="7"/>
  <c r="EM294" i="7"/>
  <c r="EF294" i="7"/>
  <c r="EJ294" i="7"/>
  <c r="EG294" i="7"/>
  <c r="EH294" i="7"/>
  <c r="EE294" i="7"/>
  <c r="EI294" i="7"/>
  <c r="EQ294" i="7"/>
  <c r="ER294" i="7"/>
  <c r="EB296" i="7"/>
  <c r="EC295" i="7"/>
  <c r="W293" i="7"/>
  <c r="BY289" i="7"/>
  <c r="EN295" i="7" l="1"/>
  <c r="EO295" i="7"/>
  <c r="EP295" i="7"/>
  <c r="EM295" i="7"/>
  <c r="EH295" i="7"/>
  <c r="EE295" i="7"/>
  <c r="EI295" i="7"/>
  <c r="EF295" i="7"/>
  <c r="EJ295" i="7"/>
  <c r="EG295" i="7"/>
  <c r="EQ295" i="7"/>
  <c r="ER295" i="7"/>
  <c r="EB297" i="7"/>
  <c r="EC296" i="7"/>
  <c r="W294" i="7"/>
  <c r="BY290" i="7"/>
  <c r="EN296" i="7" l="1"/>
  <c r="EO296" i="7"/>
  <c r="EP296" i="7"/>
  <c r="EM296" i="7"/>
  <c r="EF296" i="7"/>
  <c r="EJ296" i="7"/>
  <c r="EG296" i="7"/>
  <c r="EH296" i="7"/>
  <c r="EE296" i="7"/>
  <c r="EI296" i="7"/>
  <c r="EQ296" i="7"/>
  <c r="ER296" i="7"/>
  <c r="EB298" i="7"/>
  <c r="EC297" i="7"/>
  <c r="W295" i="7"/>
  <c r="BY291" i="7"/>
  <c r="EN297" i="7" l="1"/>
  <c r="EO297" i="7"/>
  <c r="EM297" i="7"/>
  <c r="EP297" i="7"/>
  <c r="EH297" i="7"/>
  <c r="EE297" i="7"/>
  <c r="EI297" i="7"/>
  <c r="EF297" i="7"/>
  <c r="EJ297" i="7"/>
  <c r="EG297" i="7"/>
  <c r="EQ297" i="7"/>
  <c r="ER297" i="7"/>
  <c r="EB299" i="7"/>
  <c r="EC298" i="7"/>
  <c r="W296" i="7"/>
  <c r="BY292" i="7"/>
  <c r="EN298" i="7" l="1"/>
  <c r="EO298" i="7"/>
  <c r="EP298" i="7"/>
  <c r="EM298" i="7"/>
  <c r="EF298" i="7"/>
  <c r="EJ298" i="7"/>
  <c r="EG298" i="7"/>
  <c r="EH298" i="7"/>
  <c r="EE298" i="7"/>
  <c r="EI298" i="7"/>
  <c r="EQ298" i="7"/>
  <c r="ER298" i="7"/>
  <c r="EB300" i="7"/>
  <c r="EC299" i="7"/>
  <c r="W297" i="7"/>
  <c r="BY293" i="7"/>
  <c r="EN299" i="7" l="1"/>
  <c r="EO299" i="7"/>
  <c r="EP299" i="7"/>
  <c r="EM299" i="7"/>
  <c r="EH299" i="7"/>
  <c r="EE299" i="7"/>
  <c r="EI299" i="7"/>
  <c r="EF299" i="7"/>
  <c r="EJ299" i="7"/>
  <c r="EG299" i="7"/>
  <c r="EQ299" i="7"/>
  <c r="ER299" i="7"/>
  <c r="EB301" i="7"/>
  <c r="EC300" i="7"/>
  <c r="W298" i="7"/>
  <c r="BY294" i="7"/>
  <c r="EN300" i="7" l="1"/>
  <c r="EO300" i="7"/>
  <c r="EP300" i="7"/>
  <c r="EM300" i="7"/>
  <c r="EF300" i="7"/>
  <c r="EJ300" i="7"/>
  <c r="EG300" i="7"/>
  <c r="EH300" i="7"/>
  <c r="EE300" i="7"/>
  <c r="EI300" i="7"/>
  <c r="EQ300" i="7"/>
  <c r="ER300" i="7"/>
  <c r="EB302" i="7"/>
  <c r="EC301" i="7"/>
  <c r="W299" i="7"/>
  <c r="BY295" i="7"/>
  <c r="EN301" i="7" l="1"/>
  <c r="EO301" i="7"/>
  <c r="EM301" i="7"/>
  <c r="EP301" i="7"/>
  <c r="EH301" i="7"/>
  <c r="EE301" i="7"/>
  <c r="EI301" i="7"/>
  <c r="EF301" i="7"/>
  <c r="EJ301" i="7"/>
  <c r="EG301" i="7"/>
  <c r="EQ301" i="7"/>
  <c r="ER301" i="7"/>
  <c r="EB303" i="7"/>
  <c r="EC303" i="7" s="1"/>
  <c r="EC302" i="7"/>
  <c r="W300" i="7"/>
  <c r="BY296" i="7"/>
  <c r="EN302" i="7" l="1"/>
  <c r="EO302" i="7"/>
  <c r="EP302" i="7"/>
  <c r="EM302" i="7"/>
  <c r="EN303" i="7"/>
  <c r="EO303" i="7"/>
  <c r="EP303" i="7"/>
  <c r="EM303" i="7"/>
  <c r="EF302" i="7"/>
  <c r="EJ302" i="7"/>
  <c r="EG302" i="7"/>
  <c r="EH302" i="7"/>
  <c r="EE302" i="7"/>
  <c r="EI302" i="7"/>
  <c r="EH303" i="7"/>
  <c r="EE303" i="7"/>
  <c r="EI303" i="7"/>
  <c r="EF303" i="7"/>
  <c r="EJ303" i="7"/>
  <c r="EG303" i="7"/>
  <c r="EQ302" i="7"/>
  <c r="ER302" i="7"/>
  <c r="EQ303" i="7"/>
  <c r="ER303" i="7"/>
  <c r="W301" i="7"/>
  <c r="BY297" i="7"/>
  <c r="W302" i="7" l="1"/>
  <c r="BY298" i="7"/>
  <c r="W303" i="7" l="1"/>
  <c r="X1" i="7" s="1"/>
  <c r="X4" i="7" s="1"/>
  <c r="X5" i="7" s="1"/>
  <c r="BY299" i="7"/>
  <c r="X6" i="7" l="1"/>
  <c r="Y5" i="7"/>
  <c r="BY300" i="7"/>
  <c r="AG5" i="7" l="1"/>
  <c r="AI5" i="7"/>
  <c r="AH5" i="7"/>
  <c r="X7" i="7"/>
  <c r="Y6" i="7"/>
  <c r="BA4" i="7"/>
  <c r="Y4" i="7"/>
  <c r="BB4" i="7"/>
  <c r="BY301" i="7"/>
  <c r="G77" i="9" l="1"/>
  <c r="G145" i="9"/>
  <c r="AL5" i="7"/>
  <c r="G11" i="8" s="1"/>
  <c r="AI6" i="7"/>
  <c r="AG6" i="7"/>
  <c r="AL6" i="7" s="1"/>
  <c r="AH6" i="7"/>
  <c r="AI4" i="7"/>
  <c r="AG4" i="7"/>
  <c r="AH4" i="7"/>
  <c r="AA4" i="7"/>
  <c r="B10" i="8" s="1"/>
  <c r="B10" i="10"/>
  <c r="B78" i="10"/>
  <c r="X8" i="7"/>
  <c r="Y7" i="7"/>
  <c r="G9" i="9"/>
  <c r="AF4" i="7"/>
  <c r="I10" i="8" s="1"/>
  <c r="AB4" i="7"/>
  <c r="C10" i="8" s="1"/>
  <c r="AC4" i="7"/>
  <c r="D10" i="8" s="1"/>
  <c r="AD4" i="7"/>
  <c r="AE4" i="7"/>
  <c r="F10" i="8" s="1"/>
  <c r="BY302" i="7"/>
  <c r="AL4" i="7" l="1"/>
  <c r="G10" i="8" s="1"/>
  <c r="H10" i="8" s="1"/>
  <c r="AL7" i="7"/>
  <c r="G12" i="8"/>
  <c r="AG7" i="7"/>
  <c r="AH7" i="7"/>
  <c r="AI7" i="7"/>
  <c r="X9" i="7"/>
  <c r="Y8" i="7"/>
  <c r="AD5" i="7"/>
  <c r="AC5" i="7"/>
  <c r="D11" i="8" s="1"/>
  <c r="AB5" i="7"/>
  <c r="C11" i="8" s="1"/>
  <c r="AF5" i="7"/>
  <c r="I11" i="8" s="1"/>
  <c r="AE5" i="7"/>
  <c r="F11" i="8" s="1"/>
  <c r="AA5" i="7"/>
  <c r="B11" i="8" s="1"/>
  <c r="E10" i="8"/>
  <c r="BY303" i="7"/>
  <c r="AL8" i="7" l="1"/>
  <c r="H11" i="8"/>
  <c r="G13" i="8"/>
  <c r="AG8" i="7"/>
  <c r="AH8" i="7"/>
  <c r="AI8" i="7"/>
  <c r="X10" i="7"/>
  <c r="Y9" i="7"/>
  <c r="J10" i="8"/>
  <c r="AC6" i="7"/>
  <c r="D12" i="8" s="1"/>
  <c r="AD6" i="7"/>
  <c r="AE6" i="7"/>
  <c r="F12" i="8" s="1"/>
  <c r="AF6" i="7"/>
  <c r="I12" i="8" s="1"/>
  <c r="AA6" i="7"/>
  <c r="B12" i="8" s="1"/>
  <c r="AB6" i="7"/>
  <c r="C12" i="8" s="1"/>
  <c r="E11" i="8"/>
  <c r="AL9" i="7" l="1"/>
  <c r="K10" i="8"/>
  <c r="H12" i="8"/>
  <c r="J12" i="8" s="1"/>
  <c r="K12" i="8" s="1"/>
  <c r="G14" i="8"/>
  <c r="AI9" i="7"/>
  <c r="AG9" i="7"/>
  <c r="AH9" i="7"/>
  <c r="X11" i="7"/>
  <c r="Y10" i="7"/>
  <c r="J11" i="8"/>
  <c r="K11" i="8" s="1"/>
  <c r="E12" i="8"/>
  <c r="AC7" i="7"/>
  <c r="D13" i="8" s="1"/>
  <c r="AB7" i="7"/>
  <c r="C13" i="8" s="1"/>
  <c r="AD7" i="7"/>
  <c r="AE7" i="7"/>
  <c r="F13" i="8" s="1"/>
  <c r="AA7" i="7"/>
  <c r="B13" i="8" s="1"/>
  <c r="AF7" i="7"/>
  <c r="I13" i="8" s="1"/>
  <c r="AL10" i="7" l="1"/>
  <c r="H13" i="8"/>
  <c r="J13" i="8" s="1"/>
  <c r="K13" i="8" s="1"/>
  <c r="G15" i="8"/>
  <c r="AG10" i="7"/>
  <c r="AH10" i="7"/>
  <c r="AI10" i="7"/>
  <c r="X12" i="7"/>
  <c r="Y11" i="7"/>
  <c r="E13" i="8"/>
  <c r="AC8" i="7"/>
  <c r="D14" i="8" s="1"/>
  <c r="AB8" i="7"/>
  <c r="C14" i="8" s="1"/>
  <c r="AE8" i="7"/>
  <c r="F14" i="8" s="1"/>
  <c r="AF8" i="7"/>
  <c r="I14" i="8" s="1"/>
  <c r="AD8" i="7"/>
  <c r="AA8" i="7"/>
  <c r="B14" i="8" s="1"/>
  <c r="AL11" i="7" l="1"/>
  <c r="H14" i="8"/>
  <c r="G16" i="8"/>
  <c r="AI11" i="7"/>
  <c r="AG11" i="7"/>
  <c r="AH11" i="7"/>
  <c r="X13" i="7"/>
  <c r="Y12" i="7"/>
  <c r="E14" i="8"/>
  <c r="AC9" i="7"/>
  <c r="D15" i="8" s="1"/>
  <c r="AA9" i="7"/>
  <c r="B15" i="8" s="1"/>
  <c r="AF9" i="7"/>
  <c r="I15" i="8" s="1"/>
  <c r="AB9" i="7"/>
  <c r="C15" i="8" s="1"/>
  <c r="AD9" i="7"/>
  <c r="AE9" i="7"/>
  <c r="F15" i="8" s="1"/>
  <c r="AL12" i="7" l="1"/>
  <c r="H15" i="8"/>
  <c r="J15" i="8" s="1"/>
  <c r="K15" i="8" s="1"/>
  <c r="G17" i="8"/>
  <c r="AG12" i="7"/>
  <c r="AH12" i="7"/>
  <c r="AI12" i="7"/>
  <c r="X14" i="7"/>
  <c r="Y13" i="7"/>
  <c r="J14" i="8"/>
  <c r="AC10" i="7"/>
  <c r="D16" i="8" s="1"/>
  <c r="AA10" i="7"/>
  <c r="B16" i="8" s="1"/>
  <c r="AD10" i="7"/>
  <c r="AE10" i="7"/>
  <c r="F16" i="8" s="1"/>
  <c r="AB10" i="7"/>
  <c r="C16" i="8" s="1"/>
  <c r="AF10" i="7"/>
  <c r="I16" i="8" s="1"/>
  <c r="E15" i="8"/>
  <c r="AL13" i="7" l="1"/>
  <c r="K14" i="8"/>
  <c r="H16" i="8"/>
  <c r="J16" i="8" s="1"/>
  <c r="K16" i="8" s="1"/>
  <c r="G18" i="8"/>
  <c r="AI13" i="7"/>
  <c r="AG13" i="7"/>
  <c r="AH13" i="7"/>
  <c r="X15" i="7"/>
  <c r="Y14" i="7"/>
  <c r="E16" i="8"/>
  <c r="AE11" i="7"/>
  <c r="F17" i="8" s="1"/>
  <c r="AF11" i="7"/>
  <c r="I17" i="8" s="1"/>
  <c r="AD11" i="7"/>
  <c r="AC11" i="7"/>
  <c r="D17" i="8" s="1"/>
  <c r="AB11" i="7"/>
  <c r="C17" i="8" s="1"/>
  <c r="AA11" i="7"/>
  <c r="B17" i="8" s="1"/>
  <c r="AL14" i="7" l="1"/>
  <c r="H17" i="8"/>
  <c r="J17" i="8" s="1"/>
  <c r="K17" i="8" s="1"/>
  <c r="G19" i="8"/>
  <c r="AG14" i="7"/>
  <c r="AH14" i="7"/>
  <c r="AI14" i="7"/>
  <c r="X16" i="7"/>
  <c r="Y15" i="7"/>
  <c r="AE12" i="7"/>
  <c r="F18" i="8" s="1"/>
  <c r="AF12" i="7"/>
  <c r="I18" i="8" s="1"/>
  <c r="AD12" i="7"/>
  <c r="AB12" i="7"/>
  <c r="C18" i="8" s="1"/>
  <c r="AC12" i="7"/>
  <c r="D18" i="8" s="1"/>
  <c r="AA12" i="7"/>
  <c r="B18" i="8" s="1"/>
  <c r="E17" i="8"/>
  <c r="AL15" i="7" l="1"/>
  <c r="H18" i="8"/>
  <c r="J18" i="8" s="1"/>
  <c r="K18" i="8" s="1"/>
  <c r="G20" i="8"/>
  <c r="AI15" i="7"/>
  <c r="AG15" i="7"/>
  <c r="AH15" i="7"/>
  <c r="X17" i="7"/>
  <c r="Y16" i="7"/>
  <c r="AC13" i="7"/>
  <c r="D19" i="8" s="1"/>
  <c r="AD13" i="7"/>
  <c r="AE13" i="7"/>
  <c r="F19" i="8" s="1"/>
  <c r="AA13" i="7"/>
  <c r="B19" i="8" s="1"/>
  <c r="AF13" i="7"/>
  <c r="I19" i="8" s="1"/>
  <c r="AB13" i="7"/>
  <c r="C19" i="8" s="1"/>
  <c r="E18" i="8"/>
  <c r="AL16" i="7" l="1"/>
  <c r="H19" i="8"/>
  <c r="J19" i="8" s="1"/>
  <c r="K19" i="8" s="1"/>
  <c r="G21" i="8"/>
  <c r="AG16" i="7"/>
  <c r="AH16" i="7"/>
  <c r="AI16" i="7"/>
  <c r="X18" i="7"/>
  <c r="Y17" i="7"/>
  <c r="AD14" i="7"/>
  <c r="AB14" i="7"/>
  <c r="C20" i="8" s="1"/>
  <c r="AC14" i="7"/>
  <c r="D20" i="8" s="1"/>
  <c r="AF14" i="7"/>
  <c r="I20" i="8" s="1"/>
  <c r="AE14" i="7"/>
  <c r="F20" i="8" s="1"/>
  <c r="AA14" i="7"/>
  <c r="B20" i="8" s="1"/>
  <c r="E19" i="8"/>
  <c r="AL17" i="7" l="1"/>
  <c r="H20" i="8"/>
  <c r="J20" i="8" s="1"/>
  <c r="K20" i="8" s="1"/>
  <c r="G22" i="8"/>
  <c r="AI17" i="7"/>
  <c r="AG17" i="7"/>
  <c r="AH17" i="7"/>
  <c r="X19" i="7"/>
  <c r="Y18" i="7"/>
  <c r="E20" i="8"/>
  <c r="AE15" i="7"/>
  <c r="F21" i="8" s="1"/>
  <c r="AB15" i="7"/>
  <c r="C21" i="8" s="1"/>
  <c r="AD15" i="7"/>
  <c r="AA15" i="7"/>
  <c r="B21" i="8" s="1"/>
  <c r="AF15" i="7"/>
  <c r="I21" i="8" s="1"/>
  <c r="AC15" i="7"/>
  <c r="D21" i="8" s="1"/>
  <c r="AL18" i="7" l="1"/>
  <c r="H21" i="8"/>
  <c r="J21" i="8" s="1"/>
  <c r="K21" i="8" s="1"/>
  <c r="G23" i="8"/>
  <c r="AG18" i="7"/>
  <c r="AH18" i="7"/>
  <c r="AI18" i="7"/>
  <c r="X20" i="7"/>
  <c r="Y19" i="7"/>
  <c r="E21" i="8"/>
  <c r="AC16" i="7"/>
  <c r="D22" i="8" s="1"/>
  <c r="AE16" i="7"/>
  <c r="F22" i="8" s="1"/>
  <c r="AA16" i="7"/>
  <c r="B22" i="8" s="1"/>
  <c r="AD16" i="7"/>
  <c r="AF16" i="7"/>
  <c r="I22" i="8" s="1"/>
  <c r="AB16" i="7"/>
  <c r="C22" i="8" s="1"/>
  <c r="AL19" i="7" l="1"/>
  <c r="H22" i="8"/>
  <c r="J22" i="8" s="1"/>
  <c r="K22" i="8" s="1"/>
  <c r="G24" i="8"/>
  <c r="AI19" i="7"/>
  <c r="AG19" i="7"/>
  <c r="AH19" i="7"/>
  <c r="X21" i="7"/>
  <c r="Y20" i="7"/>
  <c r="AE17" i="7"/>
  <c r="F23" i="8" s="1"/>
  <c r="AC17" i="7"/>
  <c r="D23" i="8" s="1"/>
  <c r="AF17" i="7"/>
  <c r="I23" i="8" s="1"/>
  <c r="AB17" i="7"/>
  <c r="C23" i="8" s="1"/>
  <c r="AA17" i="7"/>
  <c r="B23" i="8" s="1"/>
  <c r="AD17" i="7"/>
  <c r="E22" i="8"/>
  <c r="AL20" i="7" l="1"/>
  <c r="H23" i="8"/>
  <c r="J23" i="8" s="1"/>
  <c r="K23" i="8" s="1"/>
  <c r="G25" i="8"/>
  <c r="AG20" i="7"/>
  <c r="AH20" i="7"/>
  <c r="AI20" i="7"/>
  <c r="X22" i="7"/>
  <c r="Y21" i="7"/>
  <c r="E23" i="8"/>
  <c r="AE18" i="7"/>
  <c r="F24" i="8" s="1"/>
  <c r="AA18" i="7"/>
  <c r="B24" i="8" s="1"/>
  <c r="AD18" i="7"/>
  <c r="AF18" i="7"/>
  <c r="I24" i="8" s="1"/>
  <c r="AB18" i="7"/>
  <c r="C24" i="8" s="1"/>
  <c r="AC18" i="7"/>
  <c r="D24" i="8" s="1"/>
  <c r="AL21" i="7" l="1"/>
  <c r="G27" i="8" s="1"/>
  <c r="H24" i="8"/>
  <c r="J24" i="8" s="1"/>
  <c r="K24" i="8" s="1"/>
  <c r="G26" i="8"/>
  <c r="AI21" i="7"/>
  <c r="AG21" i="7"/>
  <c r="AH21" i="7"/>
  <c r="X23" i="7"/>
  <c r="Y22" i="7"/>
  <c r="AA19" i="7"/>
  <c r="B25" i="8" s="1"/>
  <c r="AE19" i="7"/>
  <c r="F25" i="8" s="1"/>
  <c r="AC19" i="7"/>
  <c r="D25" i="8" s="1"/>
  <c r="AB19" i="7"/>
  <c r="C25" i="8" s="1"/>
  <c r="AD19" i="7"/>
  <c r="AF19" i="7"/>
  <c r="I25" i="8" s="1"/>
  <c r="E24" i="8"/>
  <c r="AL22" i="7" l="1"/>
  <c r="G28" i="8" s="1"/>
  <c r="H25" i="8"/>
  <c r="J25" i="8" s="1"/>
  <c r="K25" i="8" s="1"/>
  <c r="AG22" i="7"/>
  <c r="AH22" i="7"/>
  <c r="AI22" i="7"/>
  <c r="X24" i="7"/>
  <c r="Y23" i="7"/>
  <c r="AA20" i="7"/>
  <c r="B26" i="8" s="1"/>
  <c r="AD20" i="7"/>
  <c r="AF20" i="7"/>
  <c r="I26" i="8" s="1"/>
  <c r="AE20" i="7"/>
  <c r="F26" i="8" s="1"/>
  <c r="AC20" i="7"/>
  <c r="D26" i="8" s="1"/>
  <c r="AB20" i="7"/>
  <c r="C26" i="8" s="1"/>
  <c r="E25" i="8"/>
  <c r="AL23" i="7" l="1"/>
  <c r="G29" i="8" s="1"/>
  <c r="H26" i="8"/>
  <c r="J26" i="8" s="1"/>
  <c r="K26" i="8" s="1"/>
  <c r="AI23" i="7"/>
  <c r="AG23" i="7"/>
  <c r="AH23" i="7"/>
  <c r="X25" i="7"/>
  <c r="Y24" i="7"/>
  <c r="AE21" i="7"/>
  <c r="F27" i="8" s="1"/>
  <c r="AC21" i="7"/>
  <c r="D27" i="8" s="1"/>
  <c r="AA21" i="7"/>
  <c r="B27" i="8" s="1"/>
  <c r="AF21" i="7"/>
  <c r="I27" i="8" s="1"/>
  <c r="AB21" i="7"/>
  <c r="C27" i="8" s="1"/>
  <c r="AD21" i="7"/>
  <c r="E26" i="8"/>
  <c r="AL24" i="7" l="1"/>
  <c r="G30" i="8" s="1"/>
  <c r="H27" i="8"/>
  <c r="J27" i="8" s="1"/>
  <c r="K27" i="8" s="1"/>
  <c r="AG24" i="7"/>
  <c r="AH24" i="7"/>
  <c r="AI24" i="7"/>
  <c r="X26" i="7"/>
  <c r="Y25" i="7"/>
  <c r="E27" i="8"/>
  <c r="AC22" i="7"/>
  <c r="D28" i="8" s="1"/>
  <c r="AF22" i="7"/>
  <c r="I28" i="8" s="1"/>
  <c r="AB22" i="7"/>
  <c r="C28" i="8" s="1"/>
  <c r="AA22" i="7"/>
  <c r="B28" i="8" s="1"/>
  <c r="AE22" i="7"/>
  <c r="F28" i="8" s="1"/>
  <c r="AD22" i="7"/>
  <c r="AL25" i="7" l="1"/>
  <c r="G31" i="8" s="1"/>
  <c r="H28" i="8"/>
  <c r="J28" i="8" s="1"/>
  <c r="K28" i="8" s="1"/>
  <c r="AI25" i="7"/>
  <c r="AG25" i="7"/>
  <c r="AH25" i="7"/>
  <c r="X27" i="7"/>
  <c r="Y26" i="7"/>
  <c r="AE23" i="7"/>
  <c r="F29" i="8" s="1"/>
  <c r="AA23" i="7"/>
  <c r="B29" i="8" s="1"/>
  <c r="AD23" i="7"/>
  <c r="AC23" i="7"/>
  <c r="D29" i="8" s="1"/>
  <c r="AB23" i="7"/>
  <c r="C29" i="8" s="1"/>
  <c r="AF23" i="7"/>
  <c r="I29" i="8" s="1"/>
  <c r="E28" i="8"/>
  <c r="AL26" i="7" l="1"/>
  <c r="G32" i="8" s="1"/>
  <c r="H29" i="8"/>
  <c r="J29" i="8" s="1"/>
  <c r="K29" i="8" s="1"/>
  <c r="AG26" i="7"/>
  <c r="AH26" i="7"/>
  <c r="AI26" i="7"/>
  <c r="X28" i="7"/>
  <c r="Y27" i="7"/>
  <c r="E29" i="8"/>
  <c r="AB24" i="7"/>
  <c r="C30" i="8" s="1"/>
  <c r="AA24" i="7"/>
  <c r="B30" i="8" s="1"/>
  <c r="AC24" i="7"/>
  <c r="D30" i="8" s="1"/>
  <c r="AF24" i="7"/>
  <c r="I30" i="8" s="1"/>
  <c r="AD24" i="7"/>
  <c r="AE24" i="7"/>
  <c r="F30" i="8" s="1"/>
  <c r="AL27" i="7" l="1"/>
  <c r="G33" i="8" s="1"/>
  <c r="H30" i="8"/>
  <c r="J30" i="8" s="1"/>
  <c r="K30" i="8" s="1"/>
  <c r="AI27" i="7"/>
  <c r="AG27" i="7"/>
  <c r="AH27" i="7"/>
  <c r="X29" i="7"/>
  <c r="Y28" i="7"/>
  <c r="E30" i="8"/>
  <c r="AC25" i="7"/>
  <c r="D31" i="8" s="1"/>
  <c r="AF25" i="7"/>
  <c r="I31" i="8" s="1"/>
  <c r="AA25" i="7"/>
  <c r="B31" i="8" s="1"/>
  <c r="AD25" i="7"/>
  <c r="AB25" i="7"/>
  <c r="C31" i="8" s="1"/>
  <c r="AE25" i="7"/>
  <c r="F31" i="8" s="1"/>
  <c r="AL28" i="7" l="1"/>
  <c r="G34" i="8" s="1"/>
  <c r="H31" i="8"/>
  <c r="J31" i="8" s="1"/>
  <c r="K31" i="8" s="1"/>
  <c r="AG28" i="7"/>
  <c r="AH28" i="7"/>
  <c r="AI28" i="7"/>
  <c r="X30" i="7"/>
  <c r="Y29" i="7"/>
  <c r="E31" i="8"/>
  <c r="AD26" i="7"/>
  <c r="AC26" i="7"/>
  <c r="D32" i="8" s="1"/>
  <c r="AE26" i="7"/>
  <c r="F32" i="8" s="1"/>
  <c r="AF26" i="7"/>
  <c r="I32" i="8" s="1"/>
  <c r="AB26" i="7"/>
  <c r="C32" i="8" s="1"/>
  <c r="AA26" i="7"/>
  <c r="B32" i="8" s="1"/>
  <c r="AL29" i="7" l="1"/>
  <c r="G35" i="8" s="1"/>
  <c r="H32" i="8"/>
  <c r="J32" i="8" s="1"/>
  <c r="K32" i="8" s="1"/>
  <c r="AI29" i="7"/>
  <c r="AG29" i="7"/>
  <c r="AH29" i="7"/>
  <c r="X31" i="7"/>
  <c r="Y30" i="7"/>
  <c r="E32" i="8"/>
  <c r="AC27" i="7"/>
  <c r="D33" i="8" s="1"/>
  <c r="AB27" i="7"/>
  <c r="C33" i="8" s="1"/>
  <c r="AE27" i="7"/>
  <c r="F33" i="8" s="1"/>
  <c r="AF27" i="7"/>
  <c r="I33" i="8" s="1"/>
  <c r="AA27" i="7"/>
  <c r="B33" i="8" s="1"/>
  <c r="AD27" i="7"/>
  <c r="AL30" i="7" l="1"/>
  <c r="G36" i="8" s="1"/>
  <c r="H33" i="8"/>
  <c r="J33" i="8" s="1"/>
  <c r="K33" i="8" s="1"/>
  <c r="AG30" i="7"/>
  <c r="AH30" i="7"/>
  <c r="AI30" i="7"/>
  <c r="X32" i="7"/>
  <c r="Y31" i="7"/>
  <c r="E33" i="8"/>
  <c r="AE28" i="7"/>
  <c r="F34" i="8" s="1"/>
  <c r="AC28" i="7"/>
  <c r="D34" i="8" s="1"/>
  <c r="AB28" i="7"/>
  <c r="C34" i="8" s="1"/>
  <c r="AA28" i="7"/>
  <c r="B34" i="8" s="1"/>
  <c r="AD28" i="7"/>
  <c r="AF28" i="7"/>
  <c r="I34" i="8" s="1"/>
  <c r="AL31" i="7" l="1"/>
  <c r="G37" i="8" s="1"/>
  <c r="H34" i="8"/>
  <c r="J34" i="8" s="1"/>
  <c r="K34" i="8" s="1"/>
  <c r="AI31" i="7"/>
  <c r="AG31" i="7"/>
  <c r="AH31" i="7"/>
  <c r="X33" i="7"/>
  <c r="Y32" i="7"/>
  <c r="AD29" i="7"/>
  <c r="AC29" i="7"/>
  <c r="D35" i="8" s="1"/>
  <c r="AA29" i="7"/>
  <c r="B35" i="8" s="1"/>
  <c r="AF29" i="7"/>
  <c r="I35" i="8" s="1"/>
  <c r="AB29" i="7"/>
  <c r="C35" i="8" s="1"/>
  <c r="AE29" i="7"/>
  <c r="F35" i="8" s="1"/>
  <c r="E34" i="8"/>
  <c r="AL32" i="7" l="1"/>
  <c r="G38" i="8" s="1"/>
  <c r="H35" i="8"/>
  <c r="J35" i="8" s="1"/>
  <c r="K35" i="8" s="1"/>
  <c r="AG32" i="7"/>
  <c r="AH32" i="7"/>
  <c r="AI32" i="7"/>
  <c r="X34" i="7"/>
  <c r="Y33" i="7"/>
  <c r="AB30" i="7"/>
  <c r="C36" i="8" s="1"/>
  <c r="AE30" i="7"/>
  <c r="F36" i="8" s="1"/>
  <c r="AC30" i="7"/>
  <c r="D36" i="8" s="1"/>
  <c r="AF30" i="7"/>
  <c r="I36" i="8" s="1"/>
  <c r="AA30" i="7"/>
  <c r="B36" i="8" s="1"/>
  <c r="AD30" i="7"/>
  <c r="E35" i="8"/>
  <c r="AL33" i="7" l="1"/>
  <c r="G39" i="8" s="1"/>
  <c r="H36" i="8"/>
  <c r="J36" i="8" s="1"/>
  <c r="K36" i="8" s="1"/>
  <c r="AI33" i="7"/>
  <c r="AG33" i="7"/>
  <c r="AH33" i="7"/>
  <c r="X35" i="7"/>
  <c r="Y34" i="7"/>
  <c r="E36" i="8"/>
  <c r="AA31" i="7"/>
  <c r="B37" i="8" s="1"/>
  <c r="AD31" i="7"/>
  <c r="AE31" i="7"/>
  <c r="F37" i="8" s="1"/>
  <c r="AB31" i="7"/>
  <c r="C37" i="8" s="1"/>
  <c r="AC31" i="7"/>
  <c r="D37" i="8" s="1"/>
  <c r="AF31" i="7"/>
  <c r="I37" i="8" s="1"/>
  <c r="AL34" i="7" l="1"/>
  <c r="G40" i="8" s="1"/>
  <c r="H37" i="8"/>
  <c r="J37" i="8" s="1"/>
  <c r="K37" i="8" s="1"/>
  <c r="AG34" i="7"/>
  <c r="AH34" i="7"/>
  <c r="AI34" i="7"/>
  <c r="X36" i="7"/>
  <c r="Y35" i="7"/>
  <c r="E37" i="8"/>
  <c r="AC32" i="7"/>
  <c r="D38" i="8" s="1"/>
  <c r="AF32" i="7"/>
  <c r="I38" i="8" s="1"/>
  <c r="AD32" i="7"/>
  <c r="AE32" i="7"/>
  <c r="F38" i="8" s="1"/>
  <c r="AB32" i="7"/>
  <c r="C38" i="8" s="1"/>
  <c r="AA32" i="7"/>
  <c r="B38" i="8" s="1"/>
  <c r="AL35" i="7" l="1"/>
  <c r="G41" i="8" s="1"/>
  <c r="H38" i="8"/>
  <c r="J38" i="8" s="1"/>
  <c r="K38" i="8" s="1"/>
  <c r="AI35" i="7"/>
  <c r="AG35" i="7"/>
  <c r="AH35" i="7"/>
  <c r="X37" i="7"/>
  <c r="Y36" i="7"/>
  <c r="E38" i="8"/>
  <c r="AB33" i="7"/>
  <c r="C39" i="8" s="1"/>
  <c r="AC33" i="7"/>
  <c r="D39" i="8" s="1"/>
  <c r="AD33" i="7"/>
  <c r="AA33" i="7"/>
  <c r="B39" i="8" s="1"/>
  <c r="AE33" i="7"/>
  <c r="F39" i="8" s="1"/>
  <c r="AF33" i="7"/>
  <c r="I39" i="8" s="1"/>
  <c r="AL36" i="7" l="1"/>
  <c r="G42" i="8" s="1"/>
  <c r="H39" i="8"/>
  <c r="J39" i="8" s="1"/>
  <c r="K39" i="8" s="1"/>
  <c r="AG36" i="7"/>
  <c r="AH36" i="7"/>
  <c r="AI36" i="7"/>
  <c r="X38" i="7"/>
  <c r="Y37" i="7"/>
  <c r="E39" i="8"/>
  <c r="AB34" i="7"/>
  <c r="C40" i="8" s="1"/>
  <c r="AC34" i="7"/>
  <c r="D40" i="8" s="1"/>
  <c r="AE34" i="7"/>
  <c r="F40" i="8" s="1"/>
  <c r="AF34" i="7"/>
  <c r="I40" i="8" s="1"/>
  <c r="AD34" i="7"/>
  <c r="AA34" i="7"/>
  <c r="B40" i="8" s="1"/>
  <c r="AL37" i="7" l="1"/>
  <c r="G43" i="8" s="1"/>
  <c r="H40" i="8"/>
  <c r="J40" i="8" s="1"/>
  <c r="K40" i="8" s="1"/>
  <c r="AI37" i="7"/>
  <c r="AG37" i="7"/>
  <c r="AH37" i="7"/>
  <c r="X39" i="7"/>
  <c r="Y38" i="7"/>
  <c r="E40" i="8"/>
  <c r="AA35" i="7"/>
  <c r="B41" i="8" s="1"/>
  <c r="AE35" i="7"/>
  <c r="F41" i="8" s="1"/>
  <c r="AB35" i="7"/>
  <c r="C41" i="8" s="1"/>
  <c r="AD35" i="7"/>
  <c r="AC35" i="7"/>
  <c r="D41" i="8" s="1"/>
  <c r="AF35" i="7"/>
  <c r="I41" i="8" s="1"/>
  <c r="AL38" i="7" l="1"/>
  <c r="G44" i="8" s="1"/>
  <c r="H41" i="8"/>
  <c r="J41" i="8" s="1"/>
  <c r="K41" i="8" s="1"/>
  <c r="AG38" i="7"/>
  <c r="AH38" i="7"/>
  <c r="AI38" i="7"/>
  <c r="X40" i="7"/>
  <c r="Y39" i="7"/>
  <c r="E41" i="8"/>
  <c r="AA36" i="7"/>
  <c r="B42" i="8" s="1"/>
  <c r="AD36" i="7"/>
  <c r="AB36" i="7"/>
  <c r="C42" i="8" s="1"/>
  <c r="AE36" i="7"/>
  <c r="F42" i="8" s="1"/>
  <c r="AC36" i="7"/>
  <c r="D42" i="8" s="1"/>
  <c r="AF36" i="7"/>
  <c r="I42" i="8" s="1"/>
  <c r="AL39" i="7" l="1"/>
  <c r="G45" i="8" s="1"/>
  <c r="H42" i="8"/>
  <c r="J42" i="8" s="1"/>
  <c r="K42" i="8" s="1"/>
  <c r="AI39" i="7"/>
  <c r="AG39" i="7"/>
  <c r="AH39" i="7"/>
  <c r="X41" i="7"/>
  <c r="Y40" i="7"/>
  <c r="E42" i="8"/>
  <c r="AA37" i="7"/>
  <c r="B43" i="8" s="1"/>
  <c r="AE37" i="7"/>
  <c r="F43" i="8" s="1"/>
  <c r="AC37" i="7"/>
  <c r="D43" i="8" s="1"/>
  <c r="AF37" i="7"/>
  <c r="I43" i="8" s="1"/>
  <c r="AB37" i="7"/>
  <c r="C43" i="8" s="1"/>
  <c r="AD37" i="7"/>
  <c r="AL40" i="7" l="1"/>
  <c r="G46" i="8" s="1"/>
  <c r="H43" i="8"/>
  <c r="J43" i="8" s="1"/>
  <c r="K43" i="8" s="1"/>
  <c r="AG40" i="7"/>
  <c r="AH40" i="7"/>
  <c r="AI40" i="7"/>
  <c r="X42" i="7"/>
  <c r="Y41" i="7"/>
  <c r="AB38" i="7"/>
  <c r="C44" i="8" s="1"/>
  <c r="AC38" i="7"/>
  <c r="D44" i="8" s="1"/>
  <c r="AE38" i="7"/>
  <c r="F44" i="8" s="1"/>
  <c r="AF38" i="7"/>
  <c r="I44" i="8" s="1"/>
  <c r="AD38" i="7"/>
  <c r="AA38" i="7"/>
  <c r="B44" i="8" s="1"/>
  <c r="E43" i="8"/>
  <c r="AL41" i="7" l="1"/>
  <c r="G47" i="8" s="1"/>
  <c r="H44" i="8"/>
  <c r="J44" i="8" s="1"/>
  <c r="K44" i="8" s="1"/>
  <c r="AI41" i="7"/>
  <c r="AG41" i="7"/>
  <c r="AH41" i="7"/>
  <c r="X43" i="7"/>
  <c r="Y42" i="7"/>
  <c r="E44" i="8"/>
  <c r="AB39" i="7"/>
  <c r="C45" i="8" s="1"/>
  <c r="AE39" i="7"/>
  <c r="F45" i="8" s="1"/>
  <c r="AA39" i="7"/>
  <c r="B45" i="8" s="1"/>
  <c r="AF39" i="7"/>
  <c r="I45" i="8" s="1"/>
  <c r="AD39" i="7"/>
  <c r="AC39" i="7"/>
  <c r="D45" i="8" s="1"/>
  <c r="AL42" i="7" l="1"/>
  <c r="G48" i="8" s="1"/>
  <c r="H45" i="8"/>
  <c r="J45" i="8" s="1"/>
  <c r="K45" i="8" s="1"/>
  <c r="AG42" i="7"/>
  <c r="AH42" i="7"/>
  <c r="AI42" i="7"/>
  <c r="X44" i="7"/>
  <c r="Y43" i="7"/>
  <c r="AB40" i="7"/>
  <c r="C46" i="8" s="1"/>
  <c r="AD40" i="7"/>
  <c r="AC40" i="7"/>
  <c r="D46" i="8" s="1"/>
  <c r="AF40" i="7"/>
  <c r="I46" i="8" s="1"/>
  <c r="AA40" i="7"/>
  <c r="B46" i="8" s="1"/>
  <c r="AE40" i="7"/>
  <c r="F46" i="8" s="1"/>
  <c r="E45" i="8"/>
  <c r="AL43" i="7" l="1"/>
  <c r="G49" i="8" s="1"/>
  <c r="H46" i="8"/>
  <c r="J46" i="8" s="1"/>
  <c r="K46" i="8" s="1"/>
  <c r="AI43" i="7"/>
  <c r="AG43" i="7"/>
  <c r="AH43" i="7"/>
  <c r="X45" i="7"/>
  <c r="Y44" i="7"/>
  <c r="E46" i="8"/>
  <c r="AF41" i="7"/>
  <c r="I47" i="8" s="1"/>
  <c r="AB41" i="7"/>
  <c r="C47" i="8" s="1"/>
  <c r="AE41" i="7"/>
  <c r="F47" i="8" s="1"/>
  <c r="AC41" i="7"/>
  <c r="D47" i="8" s="1"/>
  <c r="AA41" i="7"/>
  <c r="B47" i="8" s="1"/>
  <c r="AD41" i="7"/>
  <c r="AL44" i="7" l="1"/>
  <c r="G50" i="8" s="1"/>
  <c r="H47" i="8"/>
  <c r="J47" i="8" s="1"/>
  <c r="K47" i="8" s="1"/>
  <c r="AG44" i="7"/>
  <c r="AH44" i="7"/>
  <c r="AI44" i="7"/>
  <c r="X46" i="7"/>
  <c r="Y45" i="7"/>
  <c r="E47" i="8"/>
  <c r="AB42" i="7"/>
  <c r="C48" i="8" s="1"/>
  <c r="AF42" i="7"/>
  <c r="I48" i="8" s="1"/>
  <c r="AE42" i="7"/>
  <c r="F48" i="8" s="1"/>
  <c r="AA42" i="7"/>
  <c r="B48" i="8" s="1"/>
  <c r="AC42" i="7"/>
  <c r="D48" i="8" s="1"/>
  <c r="AD42" i="7"/>
  <c r="AL45" i="7" l="1"/>
  <c r="G51" i="8" s="1"/>
  <c r="H48" i="8"/>
  <c r="J48" i="8" s="1"/>
  <c r="K48" i="8" s="1"/>
  <c r="AI45" i="7"/>
  <c r="AG45" i="7"/>
  <c r="AH45" i="7"/>
  <c r="X47" i="7"/>
  <c r="Y46" i="7"/>
  <c r="E48" i="8"/>
  <c r="AD43" i="7"/>
  <c r="AE43" i="7"/>
  <c r="F49" i="8" s="1"/>
  <c r="AA43" i="7"/>
  <c r="B49" i="8" s="1"/>
  <c r="AB43" i="7"/>
  <c r="C49" i="8" s="1"/>
  <c r="AC43" i="7"/>
  <c r="D49" i="8" s="1"/>
  <c r="AF43" i="7"/>
  <c r="I49" i="8" s="1"/>
  <c r="AL46" i="7" l="1"/>
  <c r="G52" i="8" s="1"/>
  <c r="H49" i="8"/>
  <c r="J49" i="8" s="1"/>
  <c r="K49" i="8" s="1"/>
  <c r="AG46" i="7"/>
  <c r="AH46" i="7"/>
  <c r="AI46" i="7"/>
  <c r="X48" i="7"/>
  <c r="Y47" i="7"/>
  <c r="E49" i="8"/>
  <c r="AF44" i="7"/>
  <c r="I50" i="8" s="1"/>
  <c r="AA44" i="7"/>
  <c r="B50" i="8" s="1"/>
  <c r="AE44" i="7"/>
  <c r="F50" i="8" s="1"/>
  <c r="AC44" i="7"/>
  <c r="D50" i="8" s="1"/>
  <c r="AB44" i="7"/>
  <c r="C50" i="8" s="1"/>
  <c r="AD44" i="7"/>
  <c r="AL47" i="7" l="1"/>
  <c r="G53" i="8" s="1"/>
  <c r="H50" i="8"/>
  <c r="J50" i="8" s="1"/>
  <c r="K50" i="8" s="1"/>
  <c r="AI47" i="7"/>
  <c r="AG47" i="7"/>
  <c r="AH47" i="7"/>
  <c r="X49" i="7"/>
  <c r="Y48" i="7"/>
  <c r="AD45" i="7"/>
  <c r="AB45" i="7"/>
  <c r="C51" i="8" s="1"/>
  <c r="AF45" i="7"/>
  <c r="I51" i="8" s="1"/>
  <c r="AC45" i="7"/>
  <c r="D51" i="8" s="1"/>
  <c r="AA45" i="7"/>
  <c r="B51" i="8" s="1"/>
  <c r="AE45" i="7"/>
  <c r="F51" i="8" s="1"/>
  <c r="E50" i="8"/>
  <c r="AL48" i="7" l="1"/>
  <c r="G54" i="8" s="1"/>
  <c r="H51" i="8"/>
  <c r="J51" i="8" s="1"/>
  <c r="K51" i="8" s="1"/>
  <c r="AG48" i="7"/>
  <c r="AH48" i="7"/>
  <c r="AI48" i="7"/>
  <c r="X50" i="7"/>
  <c r="Y49" i="7"/>
  <c r="AB46" i="7"/>
  <c r="C52" i="8" s="1"/>
  <c r="AA46" i="7"/>
  <c r="B52" i="8" s="1"/>
  <c r="AE46" i="7"/>
  <c r="F52" i="8" s="1"/>
  <c r="AC46" i="7"/>
  <c r="D52" i="8" s="1"/>
  <c r="AD46" i="7"/>
  <c r="AF46" i="7"/>
  <c r="I52" i="8" s="1"/>
  <c r="E51" i="8"/>
  <c r="AL49" i="7" l="1"/>
  <c r="G55" i="8" s="1"/>
  <c r="H52" i="8"/>
  <c r="J52" i="8" s="1"/>
  <c r="K52" i="8" s="1"/>
  <c r="AI49" i="7"/>
  <c r="AG49" i="7"/>
  <c r="AH49" i="7"/>
  <c r="X51" i="7"/>
  <c r="Y50" i="7"/>
  <c r="AA47" i="7"/>
  <c r="B53" i="8" s="1"/>
  <c r="AE47" i="7"/>
  <c r="F53" i="8" s="1"/>
  <c r="AD47" i="7"/>
  <c r="AF47" i="7"/>
  <c r="I53" i="8" s="1"/>
  <c r="AB47" i="7"/>
  <c r="C53" i="8" s="1"/>
  <c r="AC47" i="7"/>
  <c r="D53" i="8" s="1"/>
  <c r="E52" i="8"/>
  <c r="AL50" i="7" l="1"/>
  <c r="G56" i="8" s="1"/>
  <c r="H53" i="8"/>
  <c r="J53" i="8" s="1"/>
  <c r="K53" i="8" s="1"/>
  <c r="AG50" i="7"/>
  <c r="AH50" i="7"/>
  <c r="AI50" i="7"/>
  <c r="X52" i="7"/>
  <c r="Y51" i="7"/>
  <c r="AF48" i="7"/>
  <c r="I54" i="8" s="1"/>
  <c r="AD48" i="7"/>
  <c r="AE48" i="7"/>
  <c r="F54" i="8" s="1"/>
  <c r="AB48" i="7"/>
  <c r="C54" i="8" s="1"/>
  <c r="AC48" i="7"/>
  <c r="D54" i="8" s="1"/>
  <c r="AA48" i="7"/>
  <c r="B54" i="8" s="1"/>
  <c r="E53" i="8"/>
  <c r="AL51" i="7" l="1"/>
  <c r="G57" i="8" s="1"/>
  <c r="H54" i="8"/>
  <c r="J54" i="8" s="1"/>
  <c r="K54" i="8" s="1"/>
  <c r="AI51" i="7"/>
  <c r="AG51" i="7"/>
  <c r="AH51" i="7"/>
  <c r="X53" i="7"/>
  <c r="Y52" i="7"/>
  <c r="E54" i="8"/>
  <c r="AB49" i="7"/>
  <c r="C55" i="8" s="1"/>
  <c r="AC49" i="7"/>
  <c r="D55" i="8" s="1"/>
  <c r="AD49" i="7"/>
  <c r="AA49" i="7"/>
  <c r="B55" i="8" s="1"/>
  <c r="AE49" i="7"/>
  <c r="F55" i="8" s="1"/>
  <c r="AF49" i="7"/>
  <c r="I55" i="8" s="1"/>
  <c r="AL52" i="7" l="1"/>
  <c r="G58" i="8" s="1"/>
  <c r="H55" i="8"/>
  <c r="J55" i="8" s="1"/>
  <c r="K55" i="8" s="1"/>
  <c r="AG52" i="7"/>
  <c r="AH52" i="7"/>
  <c r="AI52" i="7"/>
  <c r="X54" i="7"/>
  <c r="Y53" i="7"/>
  <c r="AF50" i="7"/>
  <c r="I56" i="8" s="1"/>
  <c r="AD50" i="7"/>
  <c r="AB50" i="7"/>
  <c r="C56" i="8" s="1"/>
  <c r="AA50" i="7"/>
  <c r="B56" i="8" s="1"/>
  <c r="AC50" i="7"/>
  <c r="D56" i="8" s="1"/>
  <c r="AE50" i="7"/>
  <c r="F56" i="8" s="1"/>
  <c r="E55" i="8"/>
  <c r="AL53" i="7" l="1"/>
  <c r="G59" i="8" s="1"/>
  <c r="H56" i="8"/>
  <c r="J56" i="8" s="1"/>
  <c r="K56" i="8" s="1"/>
  <c r="AI53" i="7"/>
  <c r="AG53" i="7"/>
  <c r="AH53" i="7"/>
  <c r="X55" i="7"/>
  <c r="Y54" i="7"/>
  <c r="E56" i="8"/>
  <c r="AC51" i="7"/>
  <c r="D57" i="8" s="1"/>
  <c r="AF51" i="7"/>
  <c r="I57" i="8" s="1"/>
  <c r="AA51" i="7"/>
  <c r="B57" i="8" s="1"/>
  <c r="AB51" i="7"/>
  <c r="C57" i="8" s="1"/>
  <c r="AE51" i="7"/>
  <c r="F57" i="8" s="1"/>
  <c r="AD51" i="7"/>
  <c r="AL54" i="7" l="1"/>
  <c r="G60" i="8" s="1"/>
  <c r="H57" i="8"/>
  <c r="J57" i="8" s="1"/>
  <c r="K57" i="8" s="1"/>
  <c r="AG54" i="7"/>
  <c r="AH54" i="7"/>
  <c r="AI54" i="7"/>
  <c r="X56" i="7"/>
  <c r="Y55" i="7"/>
  <c r="AD52" i="7"/>
  <c r="AA52" i="7"/>
  <c r="B58" i="8" s="1"/>
  <c r="AB52" i="7"/>
  <c r="C58" i="8" s="1"/>
  <c r="AC52" i="7"/>
  <c r="D58" i="8" s="1"/>
  <c r="AF52" i="7"/>
  <c r="I58" i="8" s="1"/>
  <c r="AE52" i="7"/>
  <c r="F58" i="8" s="1"/>
  <c r="E57" i="8"/>
  <c r="AL55" i="7" l="1"/>
  <c r="G61" i="8" s="1"/>
  <c r="H58" i="8"/>
  <c r="J58" i="8" s="1"/>
  <c r="K58" i="8" s="1"/>
  <c r="AI55" i="7"/>
  <c r="AG55" i="7"/>
  <c r="AH55" i="7"/>
  <c r="X57" i="7"/>
  <c r="Y56" i="7"/>
  <c r="AA53" i="7"/>
  <c r="B59" i="8" s="1"/>
  <c r="AE53" i="7"/>
  <c r="F59" i="8" s="1"/>
  <c r="AF53" i="7"/>
  <c r="I59" i="8" s="1"/>
  <c r="AC53" i="7"/>
  <c r="D59" i="8" s="1"/>
  <c r="AD53" i="7"/>
  <c r="AB53" i="7"/>
  <c r="C59" i="8" s="1"/>
  <c r="E58" i="8"/>
  <c r="AL56" i="7" l="1"/>
  <c r="G62" i="8" s="1"/>
  <c r="H59" i="8"/>
  <c r="J59" i="8" s="1"/>
  <c r="K59" i="8" s="1"/>
  <c r="AG56" i="7"/>
  <c r="AH56" i="7"/>
  <c r="AI56" i="7"/>
  <c r="X58" i="7"/>
  <c r="Y57" i="7"/>
  <c r="AA54" i="7"/>
  <c r="B60" i="8" s="1"/>
  <c r="AF54" i="7"/>
  <c r="I60" i="8" s="1"/>
  <c r="AC54" i="7"/>
  <c r="D60" i="8" s="1"/>
  <c r="AB54" i="7"/>
  <c r="C60" i="8" s="1"/>
  <c r="AD54" i="7"/>
  <c r="AE54" i="7"/>
  <c r="F60" i="8" s="1"/>
  <c r="E59" i="8"/>
  <c r="AL57" i="7" l="1"/>
  <c r="G63" i="8" s="1"/>
  <c r="H60" i="8"/>
  <c r="J60" i="8" s="1"/>
  <c r="K60" i="8" s="1"/>
  <c r="AI57" i="7"/>
  <c r="AG57" i="7"/>
  <c r="AH57" i="7"/>
  <c r="X59" i="7"/>
  <c r="Y58" i="7"/>
  <c r="AD55" i="7"/>
  <c r="AB55" i="7"/>
  <c r="C61" i="8" s="1"/>
  <c r="AF55" i="7"/>
  <c r="I61" i="8" s="1"/>
  <c r="AC55" i="7"/>
  <c r="D61" i="8" s="1"/>
  <c r="AE55" i="7"/>
  <c r="F61" i="8" s="1"/>
  <c r="AA55" i="7"/>
  <c r="B61" i="8" s="1"/>
  <c r="E60" i="8"/>
  <c r="AL58" i="7" l="1"/>
  <c r="G64" i="8" s="1"/>
  <c r="H61" i="8"/>
  <c r="J61" i="8" s="1"/>
  <c r="K61" i="8" s="1"/>
  <c r="AG58" i="7"/>
  <c r="AH58" i="7"/>
  <c r="AI58" i="7"/>
  <c r="X60" i="7"/>
  <c r="Y59" i="7"/>
  <c r="E61" i="8"/>
  <c r="AC56" i="7"/>
  <c r="D62" i="8" s="1"/>
  <c r="AE56" i="7"/>
  <c r="F62" i="8" s="1"/>
  <c r="AB56" i="7"/>
  <c r="C62" i="8" s="1"/>
  <c r="AF56" i="7"/>
  <c r="I62" i="8" s="1"/>
  <c r="AD56" i="7"/>
  <c r="AA56" i="7"/>
  <c r="B62" i="8" s="1"/>
  <c r="AL59" i="7" l="1"/>
  <c r="G65" i="8" s="1"/>
  <c r="H62" i="8"/>
  <c r="J62" i="8" s="1"/>
  <c r="K62" i="8" s="1"/>
  <c r="AI59" i="7"/>
  <c r="AG59" i="7"/>
  <c r="AH59" i="7"/>
  <c r="X61" i="7"/>
  <c r="Y60" i="7"/>
  <c r="E62" i="8"/>
  <c r="AB57" i="7"/>
  <c r="AC57" i="7"/>
  <c r="AA57" i="7"/>
  <c r="AD57" i="7"/>
  <c r="E63" i="8" s="1"/>
  <c r="AE57" i="7"/>
  <c r="AF57" i="7"/>
  <c r="D63" i="8" l="1"/>
  <c r="I63" i="8"/>
  <c r="C63" i="8"/>
  <c r="F63" i="8"/>
  <c r="B63" i="8"/>
  <c r="AL60" i="7"/>
  <c r="G66" i="8" s="1"/>
  <c r="AG60" i="7"/>
  <c r="AH60" i="7"/>
  <c r="AI60" i="7"/>
  <c r="X62" i="7"/>
  <c r="Y61" i="7"/>
  <c r="AD58" i="7"/>
  <c r="E64" i="8" s="1"/>
  <c r="AB58" i="7"/>
  <c r="AA58" i="7"/>
  <c r="AE58" i="7"/>
  <c r="AC58" i="7"/>
  <c r="AF58" i="7"/>
  <c r="F64" i="8" l="1"/>
  <c r="B64" i="8"/>
  <c r="C64" i="8"/>
  <c r="H63" i="8"/>
  <c r="I64" i="8"/>
  <c r="D64" i="8"/>
  <c r="AL61" i="7"/>
  <c r="G67" i="8" s="1"/>
  <c r="AI61" i="7"/>
  <c r="AG61" i="7"/>
  <c r="AH61" i="7"/>
  <c r="X63" i="7"/>
  <c r="Y62" i="7"/>
  <c r="AD59" i="7"/>
  <c r="E65" i="8" s="1"/>
  <c r="AB59" i="7"/>
  <c r="AC59" i="7"/>
  <c r="AF59" i="7"/>
  <c r="AE59" i="7"/>
  <c r="AA59" i="7"/>
  <c r="H64" i="8" l="1"/>
  <c r="J64" i="8" s="1"/>
  <c r="K64" i="8" s="1"/>
  <c r="C65" i="8"/>
  <c r="B65" i="8"/>
  <c r="J63" i="8"/>
  <c r="K63" i="8" s="1"/>
  <c r="F65" i="8"/>
  <c r="I65" i="8"/>
  <c r="D65" i="8"/>
  <c r="AL62" i="7"/>
  <c r="G78" i="8" s="1"/>
  <c r="AG62" i="7"/>
  <c r="AH62" i="7"/>
  <c r="AI62" i="7"/>
  <c r="X64" i="7"/>
  <c r="Y63" i="7"/>
  <c r="AF60" i="7"/>
  <c r="I66" i="8" s="1"/>
  <c r="AD60" i="7"/>
  <c r="E66" i="8" s="1"/>
  <c r="AB60" i="7"/>
  <c r="C66" i="8" s="1"/>
  <c r="AE60" i="7"/>
  <c r="F66" i="8" s="1"/>
  <c r="AA60" i="7"/>
  <c r="B66" i="8" s="1"/>
  <c r="AC60" i="7"/>
  <c r="D66" i="8" s="1"/>
  <c r="H65" i="8" l="1"/>
  <c r="J65" i="8" s="1"/>
  <c r="K65" i="8" s="1"/>
  <c r="H66" i="8"/>
  <c r="AL63" i="7"/>
  <c r="G79" i="8" s="1"/>
  <c r="AI63" i="7"/>
  <c r="AG63" i="7"/>
  <c r="AH63" i="7"/>
  <c r="X65" i="7"/>
  <c r="Y64" i="7"/>
  <c r="AB61" i="7"/>
  <c r="C67" i="8" s="1"/>
  <c r="AE61" i="7"/>
  <c r="F67" i="8" s="1"/>
  <c r="AA61" i="7"/>
  <c r="B67" i="8" s="1"/>
  <c r="AC61" i="7"/>
  <c r="D67" i="8" s="1"/>
  <c r="AF61" i="7"/>
  <c r="I67" i="8" s="1"/>
  <c r="AD61" i="7"/>
  <c r="E67" i="8" s="1"/>
  <c r="H67" i="8" l="1"/>
  <c r="J66" i="8"/>
  <c r="K66" i="8" s="1"/>
  <c r="AL64" i="7"/>
  <c r="G80" i="8" s="1"/>
  <c r="AG64" i="7"/>
  <c r="AH64" i="7"/>
  <c r="AI64" i="7"/>
  <c r="X66" i="7"/>
  <c r="Y65" i="7"/>
  <c r="AB62" i="7"/>
  <c r="C78" i="8" s="1"/>
  <c r="AD62" i="7"/>
  <c r="E78" i="8" s="1"/>
  <c r="AE62" i="7"/>
  <c r="F78" i="8" s="1"/>
  <c r="AA62" i="7"/>
  <c r="B78" i="8" s="1"/>
  <c r="AF62" i="7"/>
  <c r="I78" i="8" s="1"/>
  <c r="AC62" i="7"/>
  <c r="D78" i="8" s="1"/>
  <c r="H78" i="8" l="1"/>
  <c r="J78" i="8" s="1"/>
  <c r="K78" i="8" s="1"/>
  <c r="J67" i="8"/>
  <c r="K67" i="8" s="1"/>
  <c r="AL65" i="7"/>
  <c r="G81" i="8" s="1"/>
  <c r="AI65" i="7"/>
  <c r="AG65" i="7"/>
  <c r="AH65" i="7"/>
  <c r="X67" i="7"/>
  <c r="Y66" i="7"/>
  <c r="AC63" i="7"/>
  <c r="D79" i="8" s="1"/>
  <c r="AB63" i="7"/>
  <c r="C79" i="8" s="1"/>
  <c r="AD63" i="7"/>
  <c r="E79" i="8" s="1"/>
  <c r="AE63" i="7"/>
  <c r="F79" i="8" s="1"/>
  <c r="AF63" i="7"/>
  <c r="I79" i="8" s="1"/>
  <c r="AA63" i="7"/>
  <c r="B79" i="8" s="1"/>
  <c r="H79" i="8" l="1"/>
  <c r="J79" i="8" s="1"/>
  <c r="K79" i="8" s="1"/>
  <c r="AL66" i="7"/>
  <c r="G82" i="8" s="1"/>
  <c r="AG66" i="7"/>
  <c r="AH66" i="7"/>
  <c r="AI66" i="7"/>
  <c r="X68" i="7"/>
  <c r="Y67" i="7"/>
  <c r="AD64" i="7"/>
  <c r="E80" i="8" s="1"/>
  <c r="AB64" i="7"/>
  <c r="C80" i="8" s="1"/>
  <c r="AC64" i="7"/>
  <c r="D80" i="8" s="1"/>
  <c r="AA64" i="7"/>
  <c r="B80" i="8" s="1"/>
  <c r="AF64" i="7"/>
  <c r="I80" i="8" s="1"/>
  <c r="AE64" i="7"/>
  <c r="F80" i="8" s="1"/>
  <c r="H80" i="8" l="1"/>
  <c r="J80" i="8" s="1"/>
  <c r="K80" i="8" s="1"/>
  <c r="AL67" i="7"/>
  <c r="G83" i="8" s="1"/>
  <c r="AI67" i="7"/>
  <c r="AG67" i="7"/>
  <c r="AH67" i="7"/>
  <c r="X69" i="7"/>
  <c r="Y68" i="7"/>
  <c r="AA65" i="7"/>
  <c r="B81" i="8" s="1"/>
  <c r="AC65" i="7"/>
  <c r="D81" i="8" s="1"/>
  <c r="AD65" i="7"/>
  <c r="E81" i="8" s="1"/>
  <c r="AF65" i="7"/>
  <c r="I81" i="8" s="1"/>
  <c r="AB65" i="7"/>
  <c r="C81" i="8" s="1"/>
  <c r="AE65" i="7"/>
  <c r="F81" i="8" s="1"/>
  <c r="H81" i="8" l="1"/>
  <c r="AL68" i="7"/>
  <c r="G84" i="8" s="1"/>
  <c r="AG68" i="7"/>
  <c r="AH68" i="7"/>
  <c r="AI68" i="7"/>
  <c r="X70" i="7"/>
  <c r="Y69" i="7"/>
  <c r="AF66" i="7"/>
  <c r="I82" i="8" s="1"/>
  <c r="AE66" i="7"/>
  <c r="F82" i="8" s="1"/>
  <c r="AA66" i="7"/>
  <c r="B82" i="8" s="1"/>
  <c r="AD66" i="7"/>
  <c r="E82" i="8" s="1"/>
  <c r="AB66" i="7"/>
  <c r="C82" i="8" s="1"/>
  <c r="AC66" i="7"/>
  <c r="D82" i="8" s="1"/>
  <c r="H82" i="8" l="1"/>
  <c r="J82" i="8" s="1"/>
  <c r="K82" i="8" s="1"/>
  <c r="J81" i="8"/>
  <c r="K81" i="8" s="1"/>
  <c r="AL69" i="7"/>
  <c r="G85" i="8" s="1"/>
  <c r="AI69" i="7"/>
  <c r="AG69" i="7"/>
  <c r="AH69" i="7"/>
  <c r="X71" i="7"/>
  <c r="Y70" i="7"/>
  <c r="AE67" i="7"/>
  <c r="F83" i="8" s="1"/>
  <c r="AC67" i="7"/>
  <c r="D83" i="8" s="1"/>
  <c r="AD67" i="7"/>
  <c r="E83" i="8" s="1"/>
  <c r="AA67" i="7"/>
  <c r="B83" i="8" s="1"/>
  <c r="AF67" i="7"/>
  <c r="I83" i="8" s="1"/>
  <c r="AB67" i="7"/>
  <c r="C83" i="8" s="1"/>
  <c r="H83" i="8" l="1"/>
  <c r="J83" i="8" s="1"/>
  <c r="K83" i="8" s="1"/>
  <c r="AL70" i="7"/>
  <c r="G86" i="8" s="1"/>
  <c r="AG70" i="7"/>
  <c r="AH70" i="7"/>
  <c r="AI70" i="7"/>
  <c r="X72" i="7"/>
  <c r="Y71" i="7"/>
  <c r="AF68" i="7"/>
  <c r="I84" i="8" s="1"/>
  <c r="AD68" i="7"/>
  <c r="E84" i="8" s="1"/>
  <c r="AA68" i="7"/>
  <c r="B84" i="8" s="1"/>
  <c r="AE68" i="7"/>
  <c r="F84" i="8" s="1"/>
  <c r="AC68" i="7"/>
  <c r="D84" i="8" s="1"/>
  <c r="AB68" i="7"/>
  <c r="C84" i="8" s="1"/>
  <c r="H84" i="8" l="1"/>
  <c r="AL71" i="7"/>
  <c r="G87" i="8" s="1"/>
  <c r="AI71" i="7"/>
  <c r="AG71" i="7"/>
  <c r="AH71" i="7"/>
  <c r="X73" i="7"/>
  <c r="Y72" i="7"/>
  <c r="AD69" i="7"/>
  <c r="E85" i="8" s="1"/>
  <c r="AE69" i="7"/>
  <c r="F85" i="8" s="1"/>
  <c r="AA69" i="7"/>
  <c r="B85" i="8" s="1"/>
  <c r="AF69" i="7"/>
  <c r="I85" i="8" s="1"/>
  <c r="AB69" i="7"/>
  <c r="C85" i="8" s="1"/>
  <c r="AC69" i="7"/>
  <c r="D85" i="8" s="1"/>
  <c r="H85" i="8" l="1"/>
  <c r="J85" i="8" s="1"/>
  <c r="K85" i="8" s="1"/>
  <c r="J84" i="8"/>
  <c r="K84" i="8" s="1"/>
  <c r="AL72" i="7"/>
  <c r="G88" i="8" s="1"/>
  <c r="AG72" i="7"/>
  <c r="AH72" i="7"/>
  <c r="AI72" i="7"/>
  <c r="X74" i="7"/>
  <c r="Y73" i="7"/>
  <c r="AB70" i="7"/>
  <c r="C86" i="8" s="1"/>
  <c r="AA70" i="7"/>
  <c r="B86" i="8" s="1"/>
  <c r="AE70" i="7"/>
  <c r="F86" i="8" s="1"/>
  <c r="AC70" i="7"/>
  <c r="D86" i="8" s="1"/>
  <c r="AF70" i="7"/>
  <c r="I86" i="8" s="1"/>
  <c r="AD70" i="7"/>
  <c r="E86" i="8" s="1"/>
  <c r="H86" i="8" l="1"/>
  <c r="AL73" i="7"/>
  <c r="G89" i="8" s="1"/>
  <c r="AI73" i="7"/>
  <c r="AG73" i="7"/>
  <c r="AH73" i="7"/>
  <c r="X75" i="7"/>
  <c r="Y74" i="7"/>
  <c r="AE71" i="7"/>
  <c r="F87" i="8" s="1"/>
  <c r="AD71" i="7"/>
  <c r="E87" i="8" s="1"/>
  <c r="AA71" i="7"/>
  <c r="B87" i="8" s="1"/>
  <c r="AF71" i="7"/>
  <c r="I87" i="8" s="1"/>
  <c r="AC71" i="7"/>
  <c r="D87" i="8" s="1"/>
  <c r="AB71" i="7"/>
  <c r="C87" i="8" s="1"/>
  <c r="H87" i="8" l="1"/>
  <c r="J87" i="8" s="1"/>
  <c r="K87" i="8" s="1"/>
  <c r="J86" i="8"/>
  <c r="K86" i="8" s="1"/>
  <c r="AL74" i="7"/>
  <c r="G90" i="8" s="1"/>
  <c r="AG74" i="7"/>
  <c r="AH74" i="7"/>
  <c r="AI74" i="7"/>
  <c r="X76" i="7"/>
  <c r="Y75" i="7"/>
  <c r="AB72" i="7"/>
  <c r="C88" i="8" s="1"/>
  <c r="AA72" i="7"/>
  <c r="B88" i="8" s="1"/>
  <c r="AC72" i="7"/>
  <c r="D88" i="8" s="1"/>
  <c r="AF72" i="7"/>
  <c r="I88" i="8" s="1"/>
  <c r="AD72" i="7"/>
  <c r="E88" i="8" s="1"/>
  <c r="AE72" i="7"/>
  <c r="F88" i="8" s="1"/>
  <c r="H88" i="8" l="1"/>
  <c r="AL75" i="7"/>
  <c r="G91" i="8" s="1"/>
  <c r="AI75" i="7"/>
  <c r="AG75" i="7"/>
  <c r="AH75" i="7"/>
  <c r="X77" i="7"/>
  <c r="Y76" i="7"/>
  <c r="AA73" i="7"/>
  <c r="B89" i="8" s="1"/>
  <c r="AB73" i="7"/>
  <c r="C89" i="8" s="1"/>
  <c r="AE73" i="7"/>
  <c r="F89" i="8" s="1"/>
  <c r="AF73" i="7"/>
  <c r="I89" i="8" s="1"/>
  <c r="AC73" i="7"/>
  <c r="D89" i="8" s="1"/>
  <c r="AD73" i="7"/>
  <c r="E89" i="8" s="1"/>
  <c r="H89" i="8" l="1"/>
  <c r="J88" i="8"/>
  <c r="K88" i="8" s="1"/>
  <c r="AL76" i="7"/>
  <c r="G92" i="8" s="1"/>
  <c r="AG76" i="7"/>
  <c r="AH76" i="7"/>
  <c r="AI76" i="7"/>
  <c r="X78" i="7"/>
  <c r="Y77" i="7"/>
  <c r="AD74" i="7"/>
  <c r="E90" i="8" s="1"/>
  <c r="AF74" i="7"/>
  <c r="I90" i="8" s="1"/>
  <c r="AC74" i="7"/>
  <c r="D90" i="8" s="1"/>
  <c r="AE74" i="7"/>
  <c r="F90" i="8" s="1"/>
  <c r="AB74" i="7"/>
  <c r="C90" i="8" s="1"/>
  <c r="AA74" i="7"/>
  <c r="B90" i="8" s="1"/>
  <c r="H90" i="8" l="1"/>
  <c r="J90" i="8" s="1"/>
  <c r="K90" i="8" s="1"/>
  <c r="J89" i="8"/>
  <c r="K89" i="8" s="1"/>
  <c r="AL77" i="7"/>
  <c r="G93" i="8" s="1"/>
  <c r="AI77" i="7"/>
  <c r="AG77" i="7"/>
  <c r="AH77" i="7"/>
  <c r="X79" i="7"/>
  <c r="Y78" i="7"/>
  <c r="AC75" i="7"/>
  <c r="D91" i="8" s="1"/>
  <c r="AA75" i="7"/>
  <c r="B91" i="8" s="1"/>
  <c r="AD75" i="7"/>
  <c r="E91" i="8" s="1"/>
  <c r="AB75" i="7"/>
  <c r="C91" i="8" s="1"/>
  <c r="AE75" i="7"/>
  <c r="F91" i="8" s="1"/>
  <c r="AF75" i="7"/>
  <c r="I91" i="8" s="1"/>
  <c r="H91" i="8" l="1"/>
  <c r="AL78" i="7"/>
  <c r="G94" i="8" s="1"/>
  <c r="AG78" i="7"/>
  <c r="AH78" i="7"/>
  <c r="AI78" i="7"/>
  <c r="X80" i="7"/>
  <c r="Y79" i="7"/>
  <c r="AA76" i="7"/>
  <c r="B92" i="8" s="1"/>
  <c r="AB76" i="7"/>
  <c r="C92" i="8" s="1"/>
  <c r="AD76" i="7"/>
  <c r="E92" i="8" s="1"/>
  <c r="AF76" i="7"/>
  <c r="I92" i="8" s="1"/>
  <c r="AE76" i="7"/>
  <c r="F92" i="8" s="1"/>
  <c r="AC76" i="7"/>
  <c r="D92" i="8" s="1"/>
  <c r="H92" i="8" l="1"/>
  <c r="J92" i="8" s="1"/>
  <c r="K92" i="8" s="1"/>
  <c r="J91" i="8"/>
  <c r="K91" i="8" s="1"/>
  <c r="AL79" i="7"/>
  <c r="G95" i="8" s="1"/>
  <c r="AI79" i="7"/>
  <c r="AG79" i="7"/>
  <c r="AH79" i="7"/>
  <c r="X81" i="7"/>
  <c r="Y80" i="7"/>
  <c r="AE77" i="7"/>
  <c r="F93" i="8" s="1"/>
  <c r="AC77" i="7"/>
  <c r="D93" i="8" s="1"/>
  <c r="AD77" i="7"/>
  <c r="E93" i="8" s="1"/>
  <c r="AF77" i="7"/>
  <c r="I93" i="8" s="1"/>
  <c r="AB77" i="7"/>
  <c r="C93" i="8" s="1"/>
  <c r="AA77" i="7"/>
  <c r="B93" i="8" s="1"/>
  <c r="H93" i="8" l="1"/>
  <c r="J93" i="8" s="1"/>
  <c r="K93" i="8" s="1"/>
  <c r="AL80" i="7"/>
  <c r="G96" i="8" s="1"/>
  <c r="AG80" i="7"/>
  <c r="AH80" i="7"/>
  <c r="AI80" i="7"/>
  <c r="X82" i="7"/>
  <c r="Y81" i="7"/>
  <c r="AD78" i="7"/>
  <c r="E94" i="8" s="1"/>
  <c r="AF78" i="7"/>
  <c r="I94" i="8" s="1"/>
  <c r="AE78" i="7"/>
  <c r="F94" i="8" s="1"/>
  <c r="AC78" i="7"/>
  <c r="D94" i="8" s="1"/>
  <c r="AB78" i="7"/>
  <c r="C94" i="8" s="1"/>
  <c r="AA78" i="7"/>
  <c r="B94" i="8" s="1"/>
  <c r="H94" i="8" l="1"/>
  <c r="AL81" i="7"/>
  <c r="G97" i="8" s="1"/>
  <c r="AI81" i="7"/>
  <c r="AG81" i="7"/>
  <c r="AH81" i="7"/>
  <c r="X83" i="7"/>
  <c r="Y82" i="7"/>
  <c r="AF79" i="7"/>
  <c r="I95" i="8" s="1"/>
  <c r="AB79" i="7"/>
  <c r="C95" i="8" s="1"/>
  <c r="AD79" i="7"/>
  <c r="E95" i="8" s="1"/>
  <c r="AE79" i="7"/>
  <c r="F95" i="8" s="1"/>
  <c r="AA79" i="7"/>
  <c r="B95" i="8" s="1"/>
  <c r="AC79" i="7"/>
  <c r="D95" i="8" s="1"/>
  <c r="H95" i="8" l="1"/>
  <c r="J94" i="8"/>
  <c r="K94" i="8" s="1"/>
  <c r="AL82" i="7"/>
  <c r="G98" i="8" s="1"/>
  <c r="AG82" i="7"/>
  <c r="AH82" i="7"/>
  <c r="AI82" i="7"/>
  <c r="X84" i="7"/>
  <c r="Y83" i="7"/>
  <c r="AB80" i="7"/>
  <c r="C96" i="8" s="1"/>
  <c r="AD80" i="7"/>
  <c r="E96" i="8" s="1"/>
  <c r="AE80" i="7"/>
  <c r="F96" i="8" s="1"/>
  <c r="AC80" i="7"/>
  <c r="D96" i="8" s="1"/>
  <c r="AF80" i="7"/>
  <c r="I96" i="8" s="1"/>
  <c r="AA80" i="7"/>
  <c r="B96" i="8" s="1"/>
  <c r="H96" i="8" l="1"/>
  <c r="J95" i="8"/>
  <c r="K95" i="8" s="1"/>
  <c r="AL83" i="7"/>
  <c r="G99" i="8" s="1"/>
  <c r="AI83" i="7"/>
  <c r="AG83" i="7"/>
  <c r="AH83" i="7"/>
  <c r="X85" i="7"/>
  <c r="Y84" i="7"/>
  <c r="AD81" i="7"/>
  <c r="E97" i="8" s="1"/>
  <c r="AB81" i="7"/>
  <c r="C97" i="8" s="1"/>
  <c r="AF81" i="7"/>
  <c r="I97" i="8" s="1"/>
  <c r="AE81" i="7"/>
  <c r="F97" i="8" s="1"/>
  <c r="AA81" i="7"/>
  <c r="B97" i="8" s="1"/>
  <c r="AC81" i="7"/>
  <c r="D97" i="8" s="1"/>
  <c r="H97" i="8" l="1"/>
  <c r="J97" i="8" s="1"/>
  <c r="K97" i="8" s="1"/>
  <c r="J96" i="8"/>
  <c r="K96" i="8" s="1"/>
  <c r="AL84" i="7"/>
  <c r="G100" i="8" s="1"/>
  <c r="AG84" i="7"/>
  <c r="AH84" i="7"/>
  <c r="AI84" i="7"/>
  <c r="X86" i="7"/>
  <c r="Y85" i="7"/>
  <c r="AC82" i="7"/>
  <c r="D98" i="8" s="1"/>
  <c r="AF82" i="7"/>
  <c r="I98" i="8" s="1"/>
  <c r="AE82" i="7"/>
  <c r="F98" i="8" s="1"/>
  <c r="AD82" i="7"/>
  <c r="E98" i="8" s="1"/>
  <c r="AB82" i="7"/>
  <c r="C98" i="8" s="1"/>
  <c r="AA82" i="7"/>
  <c r="B98" i="8" s="1"/>
  <c r="H98" i="8" l="1"/>
  <c r="AL85" i="7"/>
  <c r="G101" i="8" s="1"/>
  <c r="AI85" i="7"/>
  <c r="AG85" i="7"/>
  <c r="AH85" i="7"/>
  <c r="X87" i="7"/>
  <c r="Y86" i="7"/>
  <c r="AE83" i="7"/>
  <c r="F99" i="8" s="1"/>
  <c r="AF83" i="7"/>
  <c r="I99" i="8" s="1"/>
  <c r="AA83" i="7"/>
  <c r="B99" i="8" s="1"/>
  <c r="AB83" i="7"/>
  <c r="C99" i="8" s="1"/>
  <c r="AC83" i="7"/>
  <c r="D99" i="8" s="1"/>
  <c r="AD83" i="7"/>
  <c r="E99" i="8" s="1"/>
  <c r="H99" i="8" l="1"/>
  <c r="J99" i="8" s="1"/>
  <c r="K99" i="8" s="1"/>
  <c r="J98" i="8"/>
  <c r="K98" i="8" s="1"/>
  <c r="AL86" i="7"/>
  <c r="G102" i="8" s="1"/>
  <c r="AG86" i="7"/>
  <c r="AH86" i="7"/>
  <c r="AI86" i="7"/>
  <c r="X88" i="7"/>
  <c r="Y87" i="7"/>
  <c r="AC84" i="7"/>
  <c r="D100" i="8" s="1"/>
  <c r="AB84" i="7"/>
  <c r="C100" i="8" s="1"/>
  <c r="AA84" i="7"/>
  <c r="B100" i="8" s="1"/>
  <c r="AE84" i="7"/>
  <c r="F100" i="8" s="1"/>
  <c r="AD84" i="7"/>
  <c r="E100" i="8" s="1"/>
  <c r="AF84" i="7"/>
  <c r="I100" i="8" s="1"/>
  <c r="H100" i="8" l="1"/>
  <c r="AL87" i="7"/>
  <c r="G103" i="8" s="1"/>
  <c r="AI87" i="7"/>
  <c r="AG87" i="7"/>
  <c r="AH87" i="7"/>
  <c r="X89" i="7"/>
  <c r="Y88" i="7"/>
  <c r="AD85" i="7"/>
  <c r="E101" i="8" s="1"/>
  <c r="AF85" i="7"/>
  <c r="I101" i="8" s="1"/>
  <c r="AB85" i="7"/>
  <c r="C101" i="8" s="1"/>
  <c r="AA85" i="7"/>
  <c r="B101" i="8" s="1"/>
  <c r="AE85" i="7"/>
  <c r="F101" i="8" s="1"/>
  <c r="AC85" i="7"/>
  <c r="D101" i="8" s="1"/>
  <c r="H101" i="8" l="1"/>
  <c r="J100" i="8"/>
  <c r="K100" i="8" s="1"/>
  <c r="AL88" i="7"/>
  <c r="G104" i="8" s="1"/>
  <c r="AG88" i="7"/>
  <c r="AH88" i="7"/>
  <c r="AI88" i="7"/>
  <c r="X90" i="7"/>
  <c r="Y89" i="7"/>
  <c r="AE86" i="7"/>
  <c r="F102" i="8" s="1"/>
  <c r="AF86" i="7"/>
  <c r="I102" i="8" s="1"/>
  <c r="AA86" i="7"/>
  <c r="B102" i="8" s="1"/>
  <c r="AC86" i="7"/>
  <c r="D102" i="8" s="1"/>
  <c r="AD86" i="7"/>
  <c r="E102" i="8" s="1"/>
  <c r="AB86" i="7"/>
  <c r="C102" i="8" s="1"/>
  <c r="H102" i="8" l="1"/>
  <c r="J101" i="8"/>
  <c r="K101" i="8" s="1"/>
  <c r="AL89" i="7"/>
  <c r="G105" i="8" s="1"/>
  <c r="AI89" i="7"/>
  <c r="AG89" i="7"/>
  <c r="AH89" i="7"/>
  <c r="X91" i="7"/>
  <c r="Y90" i="7"/>
  <c r="AD87" i="7"/>
  <c r="E103" i="8" s="1"/>
  <c r="AB87" i="7"/>
  <c r="C103" i="8" s="1"/>
  <c r="AC87" i="7"/>
  <c r="D103" i="8" s="1"/>
  <c r="AF87" i="7"/>
  <c r="I103" i="8" s="1"/>
  <c r="AE87" i="7"/>
  <c r="F103" i="8" s="1"/>
  <c r="AA87" i="7"/>
  <c r="B103" i="8" s="1"/>
  <c r="H103" i="8" l="1"/>
  <c r="J103" i="8" s="1"/>
  <c r="K103" i="8" s="1"/>
  <c r="J102" i="8"/>
  <c r="K102" i="8" s="1"/>
  <c r="AL90" i="7"/>
  <c r="G106" i="8" s="1"/>
  <c r="AG90" i="7"/>
  <c r="AH90" i="7"/>
  <c r="AI90" i="7"/>
  <c r="X92" i="7"/>
  <c r="Y91" i="7"/>
  <c r="AF88" i="7"/>
  <c r="I104" i="8" s="1"/>
  <c r="AB88" i="7"/>
  <c r="C104" i="8" s="1"/>
  <c r="AC88" i="7"/>
  <c r="D104" i="8" s="1"/>
  <c r="AE88" i="7"/>
  <c r="F104" i="8" s="1"/>
  <c r="AD88" i="7"/>
  <c r="E104" i="8" s="1"/>
  <c r="AA88" i="7"/>
  <c r="B104" i="8" s="1"/>
  <c r="H104" i="8" l="1"/>
  <c r="AL91" i="7"/>
  <c r="G107" i="8" s="1"/>
  <c r="AI91" i="7"/>
  <c r="AG91" i="7"/>
  <c r="AH91" i="7"/>
  <c r="X93" i="7"/>
  <c r="Y92" i="7"/>
  <c r="AD89" i="7"/>
  <c r="E105" i="8" s="1"/>
  <c r="AC89" i="7"/>
  <c r="D105" i="8" s="1"/>
  <c r="AF89" i="7"/>
  <c r="I105" i="8" s="1"/>
  <c r="AB89" i="7"/>
  <c r="C105" i="8" s="1"/>
  <c r="AE89" i="7"/>
  <c r="F105" i="8" s="1"/>
  <c r="AA89" i="7"/>
  <c r="B105" i="8" s="1"/>
  <c r="H105" i="8" l="1"/>
  <c r="J105" i="8" s="1"/>
  <c r="K105" i="8" s="1"/>
  <c r="J104" i="8"/>
  <c r="K104" i="8" s="1"/>
  <c r="AL92" i="7"/>
  <c r="G108" i="8" s="1"/>
  <c r="AG92" i="7"/>
  <c r="AH92" i="7"/>
  <c r="AI92" i="7"/>
  <c r="X94" i="7"/>
  <c r="Y93" i="7"/>
  <c r="AA90" i="7"/>
  <c r="B106" i="8" s="1"/>
  <c r="AC90" i="7"/>
  <c r="D106" i="8" s="1"/>
  <c r="AB90" i="7"/>
  <c r="C106" i="8" s="1"/>
  <c r="AD90" i="7"/>
  <c r="E106" i="8" s="1"/>
  <c r="AF90" i="7"/>
  <c r="I106" i="8" s="1"/>
  <c r="AE90" i="7"/>
  <c r="F106" i="8" s="1"/>
  <c r="H106" i="8" l="1"/>
  <c r="AL93" i="7"/>
  <c r="G109" i="8" s="1"/>
  <c r="AI93" i="7"/>
  <c r="AG93" i="7"/>
  <c r="AH93" i="7"/>
  <c r="X95" i="7"/>
  <c r="Y94" i="7"/>
  <c r="AC91" i="7"/>
  <c r="D107" i="8" s="1"/>
  <c r="AE91" i="7"/>
  <c r="F107" i="8" s="1"/>
  <c r="AF91" i="7"/>
  <c r="I107" i="8" s="1"/>
  <c r="AA91" i="7"/>
  <c r="B107" i="8" s="1"/>
  <c r="AB91" i="7"/>
  <c r="C107" i="8" s="1"/>
  <c r="AD91" i="7"/>
  <c r="E107" i="8" s="1"/>
  <c r="H107" i="8" l="1"/>
  <c r="J107" i="8" s="1"/>
  <c r="K107" i="8" s="1"/>
  <c r="J106" i="8"/>
  <c r="K106" i="8" s="1"/>
  <c r="AL94" i="7"/>
  <c r="G110" i="8" s="1"/>
  <c r="AG94" i="7"/>
  <c r="AH94" i="7"/>
  <c r="AI94" i="7"/>
  <c r="X96" i="7"/>
  <c r="Y95" i="7"/>
  <c r="AA92" i="7"/>
  <c r="B108" i="8" s="1"/>
  <c r="AB92" i="7"/>
  <c r="C108" i="8" s="1"/>
  <c r="AD92" i="7"/>
  <c r="E108" i="8" s="1"/>
  <c r="AE92" i="7"/>
  <c r="F108" i="8" s="1"/>
  <c r="AC92" i="7"/>
  <c r="D108" i="8" s="1"/>
  <c r="AF92" i="7"/>
  <c r="I108" i="8" s="1"/>
  <c r="H108" i="8" l="1"/>
  <c r="J108" i="8" s="1"/>
  <c r="K108" i="8" s="1"/>
  <c r="AL95" i="7"/>
  <c r="G111" i="8" s="1"/>
  <c r="AI95" i="7"/>
  <c r="AG95" i="7"/>
  <c r="AH95" i="7"/>
  <c r="X97" i="7"/>
  <c r="Y96" i="7"/>
  <c r="AD93" i="7"/>
  <c r="E109" i="8" s="1"/>
  <c r="AA93" i="7"/>
  <c r="B109" i="8" s="1"/>
  <c r="AB93" i="7"/>
  <c r="C109" i="8" s="1"/>
  <c r="AF93" i="7"/>
  <c r="I109" i="8" s="1"/>
  <c r="AC93" i="7"/>
  <c r="D109" i="8" s="1"/>
  <c r="AE93" i="7"/>
  <c r="F109" i="8" s="1"/>
  <c r="H109" i="8" l="1"/>
  <c r="AL96" i="7"/>
  <c r="G112" i="8" s="1"/>
  <c r="AG96" i="7"/>
  <c r="AH96" i="7"/>
  <c r="AI96" i="7"/>
  <c r="X98" i="7"/>
  <c r="Y97" i="7"/>
  <c r="AB94" i="7"/>
  <c r="C110" i="8" s="1"/>
  <c r="AD94" i="7"/>
  <c r="E110" i="8" s="1"/>
  <c r="AF94" i="7"/>
  <c r="I110" i="8" s="1"/>
  <c r="AA94" i="7"/>
  <c r="B110" i="8" s="1"/>
  <c r="AC94" i="7"/>
  <c r="D110" i="8" s="1"/>
  <c r="AE94" i="7"/>
  <c r="F110" i="8" s="1"/>
  <c r="H110" i="8" l="1"/>
  <c r="J109" i="8"/>
  <c r="K109" i="8" s="1"/>
  <c r="AL97" i="7"/>
  <c r="G113" i="8" s="1"/>
  <c r="AI97" i="7"/>
  <c r="AG97" i="7"/>
  <c r="AH97" i="7"/>
  <c r="X99" i="7"/>
  <c r="Y98" i="7"/>
  <c r="AF95" i="7"/>
  <c r="I111" i="8" s="1"/>
  <c r="AA95" i="7"/>
  <c r="B111" i="8" s="1"/>
  <c r="AE95" i="7"/>
  <c r="F111" i="8" s="1"/>
  <c r="AB95" i="7"/>
  <c r="C111" i="8" s="1"/>
  <c r="AC95" i="7"/>
  <c r="D111" i="8" s="1"/>
  <c r="AD95" i="7"/>
  <c r="E111" i="8" s="1"/>
  <c r="H111" i="8" l="1"/>
  <c r="J111" i="8" s="1"/>
  <c r="K111" i="8" s="1"/>
  <c r="J110" i="8"/>
  <c r="K110" i="8" s="1"/>
  <c r="AL98" i="7"/>
  <c r="G114" i="8" s="1"/>
  <c r="AG98" i="7"/>
  <c r="AH98" i="7"/>
  <c r="AI98" i="7"/>
  <c r="X100" i="7"/>
  <c r="Y99" i="7"/>
  <c r="AC96" i="7"/>
  <c r="D112" i="8" s="1"/>
  <c r="AB96" i="7"/>
  <c r="C112" i="8" s="1"/>
  <c r="AA96" i="7"/>
  <c r="B112" i="8" s="1"/>
  <c r="AE96" i="7"/>
  <c r="F112" i="8" s="1"/>
  <c r="AD96" i="7"/>
  <c r="E112" i="8" s="1"/>
  <c r="AF96" i="7"/>
  <c r="I112" i="8" s="1"/>
  <c r="H112" i="8" l="1"/>
  <c r="J112" i="8" s="1"/>
  <c r="K112" i="8" s="1"/>
  <c r="AL99" i="7"/>
  <c r="G115" i="8" s="1"/>
  <c r="AI99" i="7"/>
  <c r="AG99" i="7"/>
  <c r="AH99" i="7"/>
  <c r="X101" i="7"/>
  <c r="Y100" i="7"/>
  <c r="AF97" i="7"/>
  <c r="I113" i="8" s="1"/>
  <c r="AE97" i="7"/>
  <c r="F113" i="8" s="1"/>
  <c r="AA97" i="7"/>
  <c r="B113" i="8" s="1"/>
  <c r="AD97" i="7"/>
  <c r="E113" i="8" s="1"/>
  <c r="AB97" i="7"/>
  <c r="C113" i="8" s="1"/>
  <c r="AC97" i="7"/>
  <c r="D113" i="8" s="1"/>
  <c r="H113" i="8" l="1"/>
  <c r="J113" i="8" s="1"/>
  <c r="K113" i="8" s="1"/>
  <c r="AL100" i="7"/>
  <c r="G116" i="8" s="1"/>
  <c r="AG100" i="7"/>
  <c r="AH100" i="7"/>
  <c r="AI100" i="7"/>
  <c r="X102" i="7"/>
  <c r="Y101" i="7"/>
  <c r="AD98" i="7"/>
  <c r="E114" i="8" s="1"/>
  <c r="AC98" i="7"/>
  <c r="D114" i="8" s="1"/>
  <c r="AB98" i="7"/>
  <c r="C114" i="8" s="1"/>
  <c r="AF98" i="7"/>
  <c r="I114" i="8" s="1"/>
  <c r="AA98" i="7"/>
  <c r="B114" i="8" s="1"/>
  <c r="AE98" i="7"/>
  <c r="F114" i="8" s="1"/>
  <c r="H114" i="8" l="1"/>
  <c r="AL101" i="7"/>
  <c r="G117" i="8" s="1"/>
  <c r="AI101" i="7"/>
  <c r="AG101" i="7"/>
  <c r="AH101" i="7"/>
  <c r="X103" i="7"/>
  <c r="Y102" i="7"/>
  <c r="AF99" i="7"/>
  <c r="I115" i="8" s="1"/>
  <c r="AD99" i="7"/>
  <c r="E115" i="8" s="1"/>
  <c r="AA99" i="7"/>
  <c r="B115" i="8" s="1"/>
  <c r="AE99" i="7"/>
  <c r="F115" i="8" s="1"/>
  <c r="AC99" i="7"/>
  <c r="D115" i="8" s="1"/>
  <c r="AB99" i="7"/>
  <c r="C115" i="8" s="1"/>
  <c r="H115" i="8" l="1"/>
  <c r="J115" i="8" s="1"/>
  <c r="K115" i="8" s="1"/>
  <c r="J114" i="8"/>
  <c r="K114" i="8" s="1"/>
  <c r="AL102" i="7"/>
  <c r="G118" i="8" s="1"/>
  <c r="AG102" i="7"/>
  <c r="AH102" i="7"/>
  <c r="AI102" i="7"/>
  <c r="X104" i="7"/>
  <c r="Y103" i="7"/>
  <c r="AB100" i="7"/>
  <c r="C116" i="8" s="1"/>
  <c r="AC100" i="7"/>
  <c r="D116" i="8" s="1"/>
  <c r="AD100" i="7"/>
  <c r="E116" i="8" s="1"/>
  <c r="AF100" i="7"/>
  <c r="I116" i="8" s="1"/>
  <c r="AA100" i="7"/>
  <c r="B116" i="8" s="1"/>
  <c r="AE100" i="7"/>
  <c r="F116" i="8" s="1"/>
  <c r="H116" i="8" l="1"/>
  <c r="AL103" i="7"/>
  <c r="G119" i="8" s="1"/>
  <c r="AI103" i="7"/>
  <c r="AG103" i="7"/>
  <c r="AH103" i="7"/>
  <c r="X105" i="7"/>
  <c r="Y104" i="7"/>
  <c r="AF101" i="7"/>
  <c r="I117" i="8" s="1"/>
  <c r="AD101" i="7"/>
  <c r="E117" i="8" s="1"/>
  <c r="AB101" i="7"/>
  <c r="C117" i="8" s="1"/>
  <c r="AC101" i="7"/>
  <c r="D117" i="8" s="1"/>
  <c r="AE101" i="7"/>
  <c r="F117" i="8" s="1"/>
  <c r="AA101" i="7"/>
  <c r="B117" i="8" s="1"/>
  <c r="H117" i="8" l="1"/>
  <c r="J116" i="8"/>
  <c r="K116" i="8" s="1"/>
  <c r="AL104" i="7"/>
  <c r="G120" i="8" s="1"/>
  <c r="AG104" i="7"/>
  <c r="AH104" i="7"/>
  <c r="AI104" i="7"/>
  <c r="X106" i="7"/>
  <c r="Y105" i="7"/>
  <c r="AF102" i="7"/>
  <c r="I118" i="8" s="1"/>
  <c r="AE102" i="7"/>
  <c r="F118" i="8" s="1"/>
  <c r="AD102" i="7"/>
  <c r="E118" i="8" s="1"/>
  <c r="AB102" i="7"/>
  <c r="C118" i="8" s="1"/>
  <c r="AC102" i="7"/>
  <c r="D118" i="8" s="1"/>
  <c r="AA102" i="7"/>
  <c r="B118" i="8" s="1"/>
  <c r="H118" i="8" l="1"/>
  <c r="J118" i="8" s="1"/>
  <c r="K118" i="8" s="1"/>
  <c r="J117" i="8"/>
  <c r="K117" i="8" s="1"/>
  <c r="AL105" i="7"/>
  <c r="G121" i="8" s="1"/>
  <c r="AI105" i="7"/>
  <c r="AG105" i="7"/>
  <c r="AH105" i="7"/>
  <c r="X107" i="7"/>
  <c r="Y106" i="7"/>
  <c r="AA103" i="7"/>
  <c r="B119" i="8" s="1"/>
  <c r="AD103" i="7"/>
  <c r="E119" i="8" s="1"/>
  <c r="AC103" i="7"/>
  <c r="D119" i="8" s="1"/>
  <c r="AB103" i="7"/>
  <c r="C119" i="8" s="1"/>
  <c r="AE103" i="7"/>
  <c r="F119" i="8" s="1"/>
  <c r="AF103" i="7"/>
  <c r="I119" i="8" s="1"/>
  <c r="H119" i="8" l="1"/>
  <c r="AL106" i="7"/>
  <c r="G122" i="8" s="1"/>
  <c r="AG106" i="7"/>
  <c r="AH106" i="7"/>
  <c r="AI106" i="7"/>
  <c r="X108" i="7"/>
  <c r="Y107" i="7"/>
  <c r="AB104" i="7"/>
  <c r="C120" i="8" s="1"/>
  <c r="AD104" i="7"/>
  <c r="E120" i="8" s="1"/>
  <c r="AA104" i="7"/>
  <c r="B120" i="8" s="1"/>
  <c r="AC104" i="7"/>
  <c r="D120" i="8" s="1"/>
  <c r="AF104" i="7"/>
  <c r="I120" i="8" s="1"/>
  <c r="AE104" i="7"/>
  <c r="F120" i="8" s="1"/>
  <c r="H120" i="8" l="1"/>
  <c r="J119" i="8"/>
  <c r="K119" i="8" s="1"/>
  <c r="AL107" i="7"/>
  <c r="G123" i="8" s="1"/>
  <c r="AI107" i="7"/>
  <c r="AG107" i="7"/>
  <c r="AH107" i="7"/>
  <c r="X109" i="7"/>
  <c r="Y108" i="7"/>
  <c r="AE105" i="7"/>
  <c r="F121" i="8" s="1"/>
  <c r="AA105" i="7"/>
  <c r="B121" i="8" s="1"/>
  <c r="AD105" i="7"/>
  <c r="E121" i="8" s="1"/>
  <c r="AC105" i="7"/>
  <c r="D121" i="8" s="1"/>
  <c r="AB105" i="7"/>
  <c r="C121" i="8" s="1"/>
  <c r="AF105" i="7"/>
  <c r="I121" i="8" s="1"/>
  <c r="H121" i="8" l="1"/>
  <c r="J120" i="8"/>
  <c r="K120" i="8" s="1"/>
  <c r="AL108" i="7"/>
  <c r="G124" i="8" s="1"/>
  <c r="AG108" i="7"/>
  <c r="AH108" i="7"/>
  <c r="AI108" i="7"/>
  <c r="X110" i="7"/>
  <c r="Y109" i="7"/>
  <c r="AF106" i="7"/>
  <c r="I122" i="8" s="1"/>
  <c r="AB106" i="7"/>
  <c r="C122" i="8" s="1"/>
  <c r="AE106" i="7"/>
  <c r="F122" i="8" s="1"/>
  <c r="AA106" i="7"/>
  <c r="B122" i="8" s="1"/>
  <c r="AD106" i="7"/>
  <c r="E122" i="8" s="1"/>
  <c r="AC106" i="7"/>
  <c r="D122" i="8" s="1"/>
  <c r="H122" i="8" l="1"/>
  <c r="J122" i="8" s="1"/>
  <c r="K122" i="8" s="1"/>
  <c r="J121" i="8"/>
  <c r="K121" i="8" s="1"/>
  <c r="AL109" i="7"/>
  <c r="G125" i="8" s="1"/>
  <c r="AI109" i="7"/>
  <c r="AG109" i="7"/>
  <c r="AH109" i="7"/>
  <c r="X111" i="7"/>
  <c r="Y110" i="7"/>
  <c r="AA107" i="7"/>
  <c r="B123" i="8" s="1"/>
  <c r="AD107" i="7"/>
  <c r="E123" i="8" s="1"/>
  <c r="AF107" i="7"/>
  <c r="I123" i="8" s="1"/>
  <c r="AB107" i="7"/>
  <c r="C123" i="8" s="1"/>
  <c r="AC107" i="7"/>
  <c r="D123" i="8" s="1"/>
  <c r="AE107" i="7"/>
  <c r="F123" i="8" s="1"/>
  <c r="H123" i="8" l="1"/>
  <c r="J123" i="8" s="1"/>
  <c r="K123" i="8" s="1"/>
  <c r="AL110" i="7"/>
  <c r="G126" i="8" s="1"/>
  <c r="AG110" i="7"/>
  <c r="AH110" i="7"/>
  <c r="AI110" i="7"/>
  <c r="X112" i="7"/>
  <c r="Y111" i="7"/>
  <c r="AA108" i="7"/>
  <c r="B124" i="8" s="1"/>
  <c r="AC108" i="7"/>
  <c r="D124" i="8" s="1"/>
  <c r="AD108" i="7"/>
  <c r="E124" i="8" s="1"/>
  <c r="AF108" i="7"/>
  <c r="I124" i="8" s="1"/>
  <c r="AE108" i="7"/>
  <c r="F124" i="8" s="1"/>
  <c r="AB108" i="7"/>
  <c r="C124" i="8" s="1"/>
  <c r="H124" i="8" l="1"/>
  <c r="AL111" i="7"/>
  <c r="G127" i="8" s="1"/>
  <c r="AI111" i="7"/>
  <c r="AG111" i="7"/>
  <c r="AH111" i="7"/>
  <c r="X113" i="7"/>
  <c r="Y112" i="7"/>
  <c r="AE109" i="7"/>
  <c r="F125" i="8" s="1"/>
  <c r="AC109" i="7"/>
  <c r="D125" i="8" s="1"/>
  <c r="AF109" i="7"/>
  <c r="I125" i="8" s="1"/>
  <c r="AD109" i="7"/>
  <c r="E125" i="8" s="1"/>
  <c r="AB109" i="7"/>
  <c r="C125" i="8" s="1"/>
  <c r="AA109" i="7"/>
  <c r="B125" i="8" s="1"/>
  <c r="H125" i="8" l="1"/>
  <c r="J125" i="8" s="1"/>
  <c r="K125" i="8" s="1"/>
  <c r="J124" i="8"/>
  <c r="K124" i="8" s="1"/>
  <c r="AL112" i="7"/>
  <c r="G128" i="8" s="1"/>
  <c r="AG112" i="7"/>
  <c r="AH112" i="7"/>
  <c r="AI112" i="7"/>
  <c r="X114" i="7"/>
  <c r="Y113" i="7"/>
  <c r="AD110" i="7"/>
  <c r="E126" i="8" s="1"/>
  <c r="AC110" i="7"/>
  <c r="D126" i="8" s="1"/>
  <c r="AF110" i="7"/>
  <c r="I126" i="8" s="1"/>
  <c r="AA110" i="7"/>
  <c r="B126" i="8" s="1"/>
  <c r="AE110" i="7"/>
  <c r="F126" i="8" s="1"/>
  <c r="AB110" i="7"/>
  <c r="C126" i="8" s="1"/>
  <c r="H126" i="8" l="1"/>
  <c r="J126" i="8" s="1"/>
  <c r="K126" i="8" s="1"/>
  <c r="AL113" i="7"/>
  <c r="G129" i="8" s="1"/>
  <c r="AI113" i="7"/>
  <c r="AG113" i="7"/>
  <c r="AH113" i="7"/>
  <c r="X115" i="7"/>
  <c r="Y114" i="7"/>
  <c r="AD111" i="7"/>
  <c r="E127" i="8" s="1"/>
  <c r="AB111" i="7"/>
  <c r="C127" i="8" s="1"/>
  <c r="AE111" i="7"/>
  <c r="F127" i="8" s="1"/>
  <c r="AA111" i="7"/>
  <c r="B127" i="8" s="1"/>
  <c r="AC111" i="7"/>
  <c r="D127" i="8" s="1"/>
  <c r="AF111" i="7"/>
  <c r="I127" i="8" s="1"/>
  <c r="H127" i="8" l="1"/>
  <c r="AL114" i="7"/>
  <c r="G130" i="8" s="1"/>
  <c r="AG114" i="7"/>
  <c r="AH114" i="7"/>
  <c r="AI114" i="7"/>
  <c r="X116" i="7"/>
  <c r="Y115" i="7"/>
  <c r="AB112" i="7"/>
  <c r="C128" i="8" s="1"/>
  <c r="AF112" i="7"/>
  <c r="I128" i="8" s="1"/>
  <c r="AC112" i="7"/>
  <c r="D128" i="8" s="1"/>
  <c r="AE112" i="7"/>
  <c r="F128" i="8" s="1"/>
  <c r="AD112" i="7"/>
  <c r="E128" i="8" s="1"/>
  <c r="AA112" i="7"/>
  <c r="B128" i="8" s="1"/>
  <c r="H128" i="8" l="1"/>
  <c r="J128" i="8" s="1"/>
  <c r="K128" i="8" s="1"/>
  <c r="J127" i="8"/>
  <c r="K127" i="8" s="1"/>
  <c r="AL115" i="7"/>
  <c r="G131" i="8" s="1"/>
  <c r="AI115" i="7"/>
  <c r="AG115" i="7"/>
  <c r="AH115" i="7"/>
  <c r="X117" i="7"/>
  <c r="Y116" i="7"/>
  <c r="AA113" i="7"/>
  <c r="B129" i="8" s="1"/>
  <c r="AB113" i="7"/>
  <c r="C129" i="8" s="1"/>
  <c r="AC113" i="7"/>
  <c r="D129" i="8" s="1"/>
  <c r="AD113" i="7"/>
  <c r="E129" i="8" s="1"/>
  <c r="AF113" i="7"/>
  <c r="I129" i="8" s="1"/>
  <c r="AE113" i="7"/>
  <c r="F129" i="8" s="1"/>
  <c r="H129" i="8" l="1"/>
  <c r="AL116" i="7"/>
  <c r="G132" i="8" s="1"/>
  <c r="AG116" i="7"/>
  <c r="AH116" i="7"/>
  <c r="AI116" i="7"/>
  <c r="X118" i="7"/>
  <c r="Y117" i="7"/>
  <c r="AE114" i="7"/>
  <c r="F130" i="8" s="1"/>
  <c r="AC114" i="7"/>
  <c r="D130" i="8" s="1"/>
  <c r="AD114" i="7"/>
  <c r="E130" i="8" s="1"/>
  <c r="AF114" i="7"/>
  <c r="I130" i="8" s="1"/>
  <c r="AB114" i="7"/>
  <c r="C130" i="8" s="1"/>
  <c r="AA114" i="7"/>
  <c r="B130" i="8" s="1"/>
  <c r="H130" i="8" l="1"/>
  <c r="J130" i="8" s="1"/>
  <c r="K130" i="8" s="1"/>
  <c r="J129" i="8"/>
  <c r="K129" i="8" s="1"/>
  <c r="AL117" i="7"/>
  <c r="G133" i="8" s="1"/>
  <c r="AI117" i="7"/>
  <c r="AG117" i="7"/>
  <c r="AH117" i="7"/>
  <c r="X119" i="7"/>
  <c r="Y118" i="7"/>
  <c r="AF115" i="7"/>
  <c r="I131" i="8" s="1"/>
  <c r="AA115" i="7"/>
  <c r="B131" i="8" s="1"/>
  <c r="AE115" i="7"/>
  <c r="F131" i="8" s="1"/>
  <c r="AC115" i="7"/>
  <c r="D131" i="8" s="1"/>
  <c r="AD115" i="7"/>
  <c r="E131" i="8" s="1"/>
  <c r="AB115" i="7"/>
  <c r="C131" i="8" s="1"/>
  <c r="H131" i="8" l="1"/>
  <c r="AL118" i="7"/>
  <c r="G134" i="8" s="1"/>
  <c r="AG118" i="7"/>
  <c r="AH118" i="7"/>
  <c r="AI118" i="7"/>
  <c r="X120" i="7"/>
  <c r="Y119" i="7"/>
  <c r="AD116" i="7"/>
  <c r="E132" i="8" s="1"/>
  <c r="AB116" i="7"/>
  <c r="C132" i="8" s="1"/>
  <c r="AC116" i="7"/>
  <c r="D132" i="8" s="1"/>
  <c r="AA116" i="7"/>
  <c r="B132" i="8" s="1"/>
  <c r="AE116" i="7"/>
  <c r="F132" i="8" s="1"/>
  <c r="AF116" i="7"/>
  <c r="I132" i="8" s="1"/>
  <c r="H132" i="8" l="1"/>
  <c r="J132" i="8" s="1"/>
  <c r="K132" i="8" s="1"/>
  <c r="J131" i="8"/>
  <c r="K131" i="8" s="1"/>
  <c r="AL119" i="7"/>
  <c r="G135" i="8" s="1"/>
  <c r="AI119" i="7"/>
  <c r="AG119" i="7"/>
  <c r="AH119" i="7"/>
  <c r="X121" i="7"/>
  <c r="Y120" i="7"/>
  <c r="AF117" i="7"/>
  <c r="I133" i="8" s="1"/>
  <c r="AB117" i="7"/>
  <c r="C133" i="8" s="1"/>
  <c r="AE117" i="7"/>
  <c r="F133" i="8" s="1"/>
  <c r="AC117" i="7"/>
  <c r="D133" i="8" s="1"/>
  <c r="AD117" i="7"/>
  <c r="E133" i="8" s="1"/>
  <c r="AA117" i="7"/>
  <c r="B133" i="8" s="1"/>
  <c r="H133" i="8" l="1"/>
  <c r="J133" i="8" s="1"/>
  <c r="K133" i="8" s="1"/>
  <c r="AL120" i="7"/>
  <c r="G146" i="8" s="1"/>
  <c r="AG120" i="7"/>
  <c r="AH120" i="7"/>
  <c r="AI120" i="7"/>
  <c r="X122" i="7"/>
  <c r="Y121" i="7"/>
  <c r="AD118" i="7"/>
  <c r="E134" i="8" s="1"/>
  <c r="AB118" i="7"/>
  <c r="C134" i="8" s="1"/>
  <c r="AC118" i="7"/>
  <c r="D134" i="8" s="1"/>
  <c r="AE118" i="7"/>
  <c r="F134" i="8" s="1"/>
  <c r="AA118" i="7"/>
  <c r="B134" i="8" s="1"/>
  <c r="AF118" i="7"/>
  <c r="I134" i="8" s="1"/>
  <c r="H134" i="8" l="1"/>
  <c r="J134" i="8" s="1"/>
  <c r="K134" i="8" s="1"/>
  <c r="AL121" i="7"/>
  <c r="G147" i="8" s="1"/>
  <c r="AG121" i="7"/>
  <c r="AH121" i="7"/>
  <c r="AI121" i="7"/>
  <c r="X123" i="7"/>
  <c r="Y122" i="7"/>
  <c r="AE119" i="7"/>
  <c r="F135" i="8" s="1"/>
  <c r="AA119" i="7"/>
  <c r="B135" i="8" s="1"/>
  <c r="AD119" i="7"/>
  <c r="E135" i="8" s="1"/>
  <c r="AC119" i="7"/>
  <c r="D135" i="8" s="1"/>
  <c r="AF119" i="7"/>
  <c r="I135" i="8" s="1"/>
  <c r="AB119" i="7"/>
  <c r="C135" i="8" s="1"/>
  <c r="H135" i="8" l="1"/>
  <c r="J135" i="8" s="1"/>
  <c r="K135" i="8" s="1"/>
  <c r="AL122" i="7"/>
  <c r="G148" i="8" s="1"/>
  <c r="AI122" i="7"/>
  <c r="AG122" i="7"/>
  <c r="AH122" i="7"/>
  <c r="X124" i="7"/>
  <c r="Y123" i="7"/>
  <c r="AE120" i="7"/>
  <c r="F146" i="8" s="1"/>
  <c r="AB120" i="7"/>
  <c r="C146" i="8" s="1"/>
  <c r="AA120" i="7"/>
  <c r="B146" i="8" s="1"/>
  <c r="AF120" i="7"/>
  <c r="I146" i="8" s="1"/>
  <c r="AC120" i="7"/>
  <c r="D146" i="8" s="1"/>
  <c r="AD120" i="7"/>
  <c r="E146" i="8" s="1"/>
  <c r="AL123" i="7" l="1"/>
  <c r="G149" i="8" s="1"/>
  <c r="AG123" i="7"/>
  <c r="AH123" i="7"/>
  <c r="AI123" i="7"/>
  <c r="X125" i="7"/>
  <c r="Y124" i="7"/>
  <c r="AF121" i="7"/>
  <c r="I147" i="8" s="1"/>
  <c r="AC121" i="7"/>
  <c r="D147" i="8" s="1"/>
  <c r="AD121" i="7"/>
  <c r="E147" i="8" s="1"/>
  <c r="AA121" i="7"/>
  <c r="B147" i="8" s="1"/>
  <c r="AE121" i="7"/>
  <c r="F147" i="8" s="1"/>
  <c r="AB121" i="7"/>
  <c r="C147" i="8" s="1"/>
  <c r="H147" i="8" l="1"/>
  <c r="AL124" i="7"/>
  <c r="G150" i="8" s="1"/>
  <c r="AI124" i="7"/>
  <c r="AG124" i="7"/>
  <c r="AH124" i="7"/>
  <c r="X126" i="7"/>
  <c r="Y125" i="7"/>
  <c r="AB122" i="7"/>
  <c r="C148" i="8" s="1"/>
  <c r="AA122" i="7"/>
  <c r="B148" i="8" s="1"/>
  <c r="AE122" i="7"/>
  <c r="F148" i="8" s="1"/>
  <c r="AD122" i="7"/>
  <c r="E148" i="8" s="1"/>
  <c r="AF122" i="7"/>
  <c r="I148" i="8" s="1"/>
  <c r="AC122" i="7"/>
  <c r="D148" i="8" s="1"/>
  <c r="H148" i="8" l="1"/>
  <c r="J148" i="8" s="1"/>
  <c r="K148" i="8" s="1"/>
  <c r="J147" i="8"/>
  <c r="K147" i="8" s="1"/>
  <c r="AL125" i="7"/>
  <c r="G151" i="8" s="1"/>
  <c r="AG125" i="7"/>
  <c r="AH125" i="7"/>
  <c r="AI125" i="7"/>
  <c r="X127" i="7"/>
  <c r="Y126" i="7"/>
  <c r="AE123" i="7"/>
  <c r="F149" i="8" s="1"/>
  <c r="AD123" i="7"/>
  <c r="E149" i="8" s="1"/>
  <c r="AC123" i="7"/>
  <c r="D149" i="8" s="1"/>
  <c r="AB123" i="7"/>
  <c r="C149" i="8" s="1"/>
  <c r="AF123" i="7"/>
  <c r="I149" i="8" s="1"/>
  <c r="AA123" i="7"/>
  <c r="B149" i="8" s="1"/>
  <c r="H149" i="8" l="1"/>
  <c r="J149" i="8" s="1"/>
  <c r="K149" i="8" s="1"/>
  <c r="AL126" i="7"/>
  <c r="G152" i="8" s="1"/>
  <c r="AI126" i="7"/>
  <c r="AG126" i="7"/>
  <c r="AH126" i="7"/>
  <c r="X128" i="7"/>
  <c r="Y127" i="7"/>
  <c r="AB124" i="7"/>
  <c r="C150" i="8" s="1"/>
  <c r="AD124" i="7"/>
  <c r="E150" i="8" s="1"/>
  <c r="AA124" i="7"/>
  <c r="B150" i="8" s="1"/>
  <c r="AF124" i="7"/>
  <c r="I150" i="8" s="1"/>
  <c r="AC124" i="7"/>
  <c r="D150" i="8" s="1"/>
  <c r="AE124" i="7"/>
  <c r="F150" i="8" s="1"/>
  <c r="H150" i="8" l="1"/>
  <c r="J150" i="8" s="1"/>
  <c r="K150" i="8" s="1"/>
  <c r="AL127" i="7"/>
  <c r="G153" i="8" s="1"/>
  <c r="AG127" i="7"/>
  <c r="AH127" i="7"/>
  <c r="AI127" i="7"/>
  <c r="X129" i="7"/>
  <c r="Y128" i="7"/>
  <c r="AE125" i="7"/>
  <c r="F151" i="8" s="1"/>
  <c r="AC125" i="7"/>
  <c r="D151" i="8" s="1"/>
  <c r="AA125" i="7"/>
  <c r="B151" i="8" s="1"/>
  <c r="AF125" i="7"/>
  <c r="I151" i="8" s="1"/>
  <c r="AB125" i="7"/>
  <c r="C151" i="8" s="1"/>
  <c r="AD125" i="7"/>
  <c r="E151" i="8" s="1"/>
  <c r="H151" i="8" l="1"/>
  <c r="J151" i="8" s="1"/>
  <c r="K151" i="8" s="1"/>
  <c r="AL128" i="7"/>
  <c r="G154" i="8" s="1"/>
  <c r="AI128" i="7"/>
  <c r="AG128" i="7"/>
  <c r="AH128" i="7"/>
  <c r="X130" i="7"/>
  <c r="Y129" i="7"/>
  <c r="AB126" i="7"/>
  <c r="C152" i="8" s="1"/>
  <c r="AA126" i="7"/>
  <c r="B152" i="8" s="1"/>
  <c r="AE126" i="7"/>
  <c r="F152" i="8" s="1"/>
  <c r="AD126" i="7"/>
  <c r="E152" i="8" s="1"/>
  <c r="AF126" i="7"/>
  <c r="I152" i="8" s="1"/>
  <c r="AC126" i="7"/>
  <c r="D152" i="8" s="1"/>
  <c r="H152" i="8" l="1"/>
  <c r="J152" i="8" s="1"/>
  <c r="K152" i="8" s="1"/>
  <c r="AL129" i="7"/>
  <c r="G155" i="8" s="1"/>
  <c r="AG129" i="7"/>
  <c r="AH129" i="7"/>
  <c r="AI129" i="7"/>
  <c r="X131" i="7"/>
  <c r="Y130" i="7"/>
  <c r="AF127" i="7"/>
  <c r="I153" i="8" s="1"/>
  <c r="AA127" i="7"/>
  <c r="B153" i="8" s="1"/>
  <c r="AD127" i="7"/>
  <c r="E153" i="8" s="1"/>
  <c r="AB127" i="7"/>
  <c r="C153" i="8" s="1"/>
  <c r="AE127" i="7"/>
  <c r="F153" i="8" s="1"/>
  <c r="AC127" i="7"/>
  <c r="D153" i="8" s="1"/>
  <c r="H153" i="8" l="1"/>
  <c r="J153" i="8" s="1"/>
  <c r="K153" i="8" s="1"/>
  <c r="AL130" i="7"/>
  <c r="G156" i="8" s="1"/>
  <c r="AI130" i="7"/>
  <c r="AG130" i="7"/>
  <c r="AH130" i="7"/>
  <c r="X132" i="7"/>
  <c r="Y131" i="7"/>
  <c r="AB128" i="7"/>
  <c r="C154" i="8" s="1"/>
  <c r="AD128" i="7"/>
  <c r="E154" i="8" s="1"/>
  <c r="AA128" i="7"/>
  <c r="B154" i="8" s="1"/>
  <c r="AC128" i="7"/>
  <c r="D154" i="8" s="1"/>
  <c r="AF128" i="7"/>
  <c r="I154" i="8" s="1"/>
  <c r="AE128" i="7"/>
  <c r="F154" i="8" s="1"/>
  <c r="H154" i="8" l="1"/>
  <c r="AL131" i="7"/>
  <c r="G157" i="8" s="1"/>
  <c r="AG131" i="7"/>
  <c r="AH131" i="7"/>
  <c r="AI131" i="7"/>
  <c r="X133" i="7"/>
  <c r="Y132" i="7"/>
  <c r="AE129" i="7"/>
  <c r="F155" i="8" s="1"/>
  <c r="AF129" i="7"/>
  <c r="I155" i="8" s="1"/>
  <c r="AA129" i="7"/>
  <c r="B155" i="8" s="1"/>
  <c r="AC129" i="7"/>
  <c r="D155" i="8" s="1"/>
  <c r="AB129" i="7"/>
  <c r="C155" i="8" s="1"/>
  <c r="AD129" i="7"/>
  <c r="E155" i="8" s="1"/>
  <c r="H155" i="8" l="1"/>
  <c r="J155" i="8" s="1"/>
  <c r="K155" i="8" s="1"/>
  <c r="J154" i="8"/>
  <c r="K154" i="8" s="1"/>
  <c r="AL132" i="7"/>
  <c r="G158" i="8" s="1"/>
  <c r="AI132" i="7"/>
  <c r="AG132" i="7"/>
  <c r="AH132" i="7"/>
  <c r="X134" i="7"/>
  <c r="Y133" i="7"/>
  <c r="AC130" i="7"/>
  <c r="D156" i="8" s="1"/>
  <c r="AB130" i="7"/>
  <c r="C156" i="8" s="1"/>
  <c r="AE130" i="7"/>
  <c r="F156" i="8" s="1"/>
  <c r="AD130" i="7"/>
  <c r="E156" i="8" s="1"/>
  <c r="AF130" i="7"/>
  <c r="I156" i="8" s="1"/>
  <c r="AA130" i="7"/>
  <c r="B156" i="8" s="1"/>
  <c r="H156" i="8" l="1"/>
  <c r="J156" i="8" s="1"/>
  <c r="K156" i="8" s="1"/>
  <c r="H146" i="8"/>
  <c r="J146" i="8" s="1"/>
  <c r="AL133" i="7"/>
  <c r="G159" i="8" s="1"/>
  <c r="AG133" i="7"/>
  <c r="AH133" i="7"/>
  <c r="AI133" i="7"/>
  <c r="X135" i="7"/>
  <c r="Y134" i="7"/>
  <c r="AF131" i="7"/>
  <c r="I157" i="8" s="1"/>
  <c r="AE131" i="7"/>
  <c r="F157" i="8" s="1"/>
  <c r="AA131" i="7"/>
  <c r="B157" i="8" s="1"/>
  <c r="AD131" i="7"/>
  <c r="E157" i="8" s="1"/>
  <c r="AC131" i="7"/>
  <c r="D157" i="8" s="1"/>
  <c r="AB131" i="7"/>
  <c r="C157" i="8" s="1"/>
  <c r="H157" i="8" l="1"/>
  <c r="K146" i="8"/>
  <c r="AL134" i="7"/>
  <c r="G160" i="8" s="1"/>
  <c r="AI134" i="7"/>
  <c r="AG134" i="7"/>
  <c r="AH134" i="7"/>
  <c r="X136" i="7"/>
  <c r="Y135" i="7"/>
  <c r="AD132" i="7"/>
  <c r="E158" i="8" s="1"/>
  <c r="AB132" i="7"/>
  <c r="C158" i="8" s="1"/>
  <c r="AC132" i="7"/>
  <c r="D158" i="8" s="1"/>
  <c r="AE132" i="7"/>
  <c r="F158" i="8" s="1"/>
  <c r="AA132" i="7"/>
  <c r="B158" i="8" s="1"/>
  <c r="AF132" i="7"/>
  <c r="I158" i="8" s="1"/>
  <c r="H158" i="8" l="1"/>
  <c r="J158" i="8" s="1"/>
  <c r="K158" i="8" s="1"/>
  <c r="J157" i="8"/>
  <c r="K157" i="8" s="1"/>
  <c r="AL135" i="7"/>
  <c r="G161" i="8" s="1"/>
  <c r="AG135" i="7"/>
  <c r="AH135" i="7"/>
  <c r="AI135" i="7"/>
  <c r="X137" i="7"/>
  <c r="Y136" i="7"/>
  <c r="AB133" i="7"/>
  <c r="C159" i="8" s="1"/>
  <c r="AC133" i="7"/>
  <c r="D159" i="8" s="1"/>
  <c r="AD133" i="7"/>
  <c r="E159" i="8" s="1"/>
  <c r="AF133" i="7"/>
  <c r="I159" i="8" s="1"/>
  <c r="AE133" i="7"/>
  <c r="F159" i="8" s="1"/>
  <c r="AA133" i="7"/>
  <c r="B159" i="8" s="1"/>
  <c r="H159" i="8" l="1"/>
  <c r="AL136" i="7"/>
  <c r="G162" i="8" s="1"/>
  <c r="AI136" i="7"/>
  <c r="AG136" i="7"/>
  <c r="AH136" i="7"/>
  <c r="X138" i="7"/>
  <c r="Y137" i="7"/>
  <c r="AD134" i="7"/>
  <c r="E160" i="8" s="1"/>
  <c r="AC134" i="7"/>
  <c r="D160" i="8" s="1"/>
  <c r="AB134" i="7"/>
  <c r="C160" i="8" s="1"/>
  <c r="AE134" i="7"/>
  <c r="F160" i="8" s="1"/>
  <c r="AF134" i="7"/>
  <c r="I160" i="8" s="1"/>
  <c r="AA134" i="7"/>
  <c r="B160" i="8" s="1"/>
  <c r="H160" i="8" l="1"/>
  <c r="J160" i="8" s="1"/>
  <c r="K160" i="8" s="1"/>
  <c r="J159" i="8"/>
  <c r="K159" i="8" s="1"/>
  <c r="AL137" i="7"/>
  <c r="G163" i="8" s="1"/>
  <c r="AG137" i="7"/>
  <c r="AH137" i="7"/>
  <c r="AI137" i="7"/>
  <c r="X139" i="7"/>
  <c r="Y138" i="7"/>
  <c r="AF135" i="7"/>
  <c r="I161" i="8" s="1"/>
  <c r="AE135" i="7"/>
  <c r="F161" i="8" s="1"/>
  <c r="AD135" i="7"/>
  <c r="E161" i="8" s="1"/>
  <c r="AC135" i="7"/>
  <c r="D161" i="8" s="1"/>
  <c r="AB135" i="7"/>
  <c r="C161" i="8" s="1"/>
  <c r="AA135" i="7"/>
  <c r="B161" i="8" s="1"/>
  <c r="H161" i="8" l="1"/>
  <c r="J161" i="8" s="1"/>
  <c r="K161" i="8" s="1"/>
  <c r="AL138" i="7"/>
  <c r="G164" i="8" s="1"/>
  <c r="AI138" i="7"/>
  <c r="AG138" i="7"/>
  <c r="AH138" i="7"/>
  <c r="X140" i="7"/>
  <c r="Y139" i="7"/>
  <c r="AF136" i="7"/>
  <c r="I162" i="8" s="1"/>
  <c r="AD136" i="7"/>
  <c r="E162" i="8" s="1"/>
  <c r="AC136" i="7"/>
  <c r="D162" i="8" s="1"/>
  <c r="AE136" i="7"/>
  <c r="F162" i="8" s="1"/>
  <c r="AB136" i="7"/>
  <c r="C162" i="8" s="1"/>
  <c r="AA136" i="7"/>
  <c r="B162" i="8" s="1"/>
  <c r="H162" i="8" l="1"/>
  <c r="J162" i="8" s="1"/>
  <c r="K162" i="8" s="1"/>
  <c r="AL139" i="7"/>
  <c r="G165" i="8" s="1"/>
  <c r="AG139" i="7"/>
  <c r="AH139" i="7"/>
  <c r="AI139" i="7"/>
  <c r="X141" i="7"/>
  <c r="Y140" i="7"/>
  <c r="AE137" i="7"/>
  <c r="F163" i="8" s="1"/>
  <c r="AF137" i="7"/>
  <c r="I163" i="8" s="1"/>
  <c r="AC137" i="7"/>
  <c r="D163" i="8" s="1"/>
  <c r="AA137" i="7"/>
  <c r="B163" i="8" s="1"/>
  <c r="AD137" i="7"/>
  <c r="E163" i="8" s="1"/>
  <c r="AB137" i="7"/>
  <c r="C163" i="8" s="1"/>
  <c r="H163" i="8" l="1"/>
  <c r="J163" i="8" s="1"/>
  <c r="K163" i="8" s="1"/>
  <c r="AL140" i="7"/>
  <c r="G166" i="8" s="1"/>
  <c r="AI140" i="7"/>
  <c r="AG140" i="7"/>
  <c r="AH140" i="7"/>
  <c r="X142" i="7"/>
  <c r="Y141" i="7"/>
  <c r="AE138" i="7"/>
  <c r="F164" i="8" s="1"/>
  <c r="AC138" i="7"/>
  <c r="D164" i="8" s="1"/>
  <c r="AF138" i="7"/>
  <c r="I164" i="8" s="1"/>
  <c r="AA138" i="7"/>
  <c r="B164" i="8" s="1"/>
  <c r="AB138" i="7"/>
  <c r="C164" i="8" s="1"/>
  <c r="AD138" i="7"/>
  <c r="E164" i="8" s="1"/>
  <c r="H164" i="8" l="1"/>
  <c r="J164" i="8" s="1"/>
  <c r="K164" i="8" s="1"/>
  <c r="AL141" i="7"/>
  <c r="G167" i="8" s="1"/>
  <c r="AG141" i="7"/>
  <c r="AH141" i="7"/>
  <c r="AI141" i="7"/>
  <c r="X143" i="7"/>
  <c r="Y142" i="7"/>
  <c r="AF139" i="7"/>
  <c r="I165" i="8" s="1"/>
  <c r="AE139" i="7"/>
  <c r="F165" i="8" s="1"/>
  <c r="AA139" i="7"/>
  <c r="B165" i="8" s="1"/>
  <c r="AD139" i="7"/>
  <c r="E165" i="8" s="1"/>
  <c r="AB139" i="7"/>
  <c r="C165" i="8" s="1"/>
  <c r="AC139" i="7"/>
  <c r="D165" i="8" s="1"/>
  <c r="H165" i="8" l="1"/>
  <c r="J165" i="8" s="1"/>
  <c r="K165" i="8" s="1"/>
  <c r="AL142" i="7"/>
  <c r="G168" i="8" s="1"/>
  <c r="AI142" i="7"/>
  <c r="AG142" i="7"/>
  <c r="AH142" i="7"/>
  <c r="X144" i="7"/>
  <c r="Y143" i="7"/>
  <c r="AD140" i="7"/>
  <c r="E166" i="8" s="1"/>
  <c r="AB140" i="7"/>
  <c r="C166" i="8" s="1"/>
  <c r="AC140" i="7"/>
  <c r="D166" i="8" s="1"/>
  <c r="AF140" i="7"/>
  <c r="I166" i="8" s="1"/>
  <c r="AA140" i="7"/>
  <c r="B166" i="8" s="1"/>
  <c r="AE140" i="7"/>
  <c r="F166" i="8" s="1"/>
  <c r="H166" i="8" l="1"/>
  <c r="J166" i="8" s="1"/>
  <c r="K166" i="8" s="1"/>
  <c r="AL143" i="7"/>
  <c r="G169" i="8" s="1"/>
  <c r="AG143" i="7"/>
  <c r="AH143" i="7"/>
  <c r="AI143" i="7"/>
  <c r="X145" i="7"/>
  <c r="Y144" i="7"/>
  <c r="AC141" i="7"/>
  <c r="D167" i="8" s="1"/>
  <c r="AD141" i="7"/>
  <c r="E167" i="8" s="1"/>
  <c r="AF141" i="7"/>
  <c r="I167" i="8" s="1"/>
  <c r="AE141" i="7"/>
  <c r="F167" i="8" s="1"/>
  <c r="AA141" i="7"/>
  <c r="B167" i="8" s="1"/>
  <c r="AB141" i="7"/>
  <c r="C167" i="8" s="1"/>
  <c r="H167" i="8" l="1"/>
  <c r="AL144" i="7"/>
  <c r="G170" i="8" s="1"/>
  <c r="AI144" i="7"/>
  <c r="AG144" i="7"/>
  <c r="AH144" i="7"/>
  <c r="X146" i="7"/>
  <c r="Y145" i="7"/>
  <c r="AD142" i="7"/>
  <c r="E168" i="8" s="1"/>
  <c r="AC142" i="7"/>
  <c r="D168" i="8" s="1"/>
  <c r="AA142" i="7"/>
  <c r="B168" i="8" s="1"/>
  <c r="AB142" i="7"/>
  <c r="C168" i="8" s="1"/>
  <c r="AF142" i="7"/>
  <c r="I168" i="8" s="1"/>
  <c r="AE142" i="7"/>
  <c r="F168" i="8" s="1"/>
  <c r="H168" i="8" l="1"/>
  <c r="J167" i="8"/>
  <c r="K167" i="8" s="1"/>
  <c r="AL145" i="7"/>
  <c r="G171" i="8" s="1"/>
  <c r="AG145" i="7"/>
  <c r="AH145" i="7"/>
  <c r="AI145" i="7"/>
  <c r="X147" i="7"/>
  <c r="Y146" i="7"/>
  <c r="AB143" i="7"/>
  <c r="C169" i="8" s="1"/>
  <c r="AE143" i="7"/>
  <c r="F169" i="8" s="1"/>
  <c r="AF143" i="7"/>
  <c r="I169" i="8" s="1"/>
  <c r="AD143" i="7"/>
  <c r="E169" i="8" s="1"/>
  <c r="AC143" i="7"/>
  <c r="D169" i="8" s="1"/>
  <c r="AA143" i="7"/>
  <c r="B169" i="8" s="1"/>
  <c r="H169" i="8" l="1"/>
  <c r="J169" i="8" s="1"/>
  <c r="K169" i="8" s="1"/>
  <c r="J168" i="8"/>
  <c r="K168" i="8" s="1"/>
  <c r="AL146" i="7"/>
  <c r="G172" i="8" s="1"/>
  <c r="AI146" i="7"/>
  <c r="AG146" i="7"/>
  <c r="AH146" i="7"/>
  <c r="X148" i="7"/>
  <c r="Y147" i="7"/>
  <c r="AE144" i="7"/>
  <c r="F170" i="8" s="1"/>
  <c r="AC144" i="7"/>
  <c r="D170" i="8" s="1"/>
  <c r="AB144" i="7"/>
  <c r="C170" i="8" s="1"/>
  <c r="AA144" i="7"/>
  <c r="B170" i="8" s="1"/>
  <c r="AD144" i="7"/>
  <c r="E170" i="8" s="1"/>
  <c r="AF144" i="7"/>
  <c r="I170" i="8" s="1"/>
  <c r="H170" i="8" l="1"/>
  <c r="AL147" i="7"/>
  <c r="G173" i="8" s="1"/>
  <c r="AG147" i="7"/>
  <c r="AH147" i="7"/>
  <c r="AI147" i="7"/>
  <c r="X149" i="7"/>
  <c r="Y148" i="7"/>
  <c r="AD145" i="7"/>
  <c r="E171" i="8" s="1"/>
  <c r="AF145" i="7"/>
  <c r="I171" i="8" s="1"/>
  <c r="AE145" i="7"/>
  <c r="F171" i="8" s="1"/>
  <c r="AA145" i="7"/>
  <c r="B171" i="8" s="1"/>
  <c r="AC145" i="7"/>
  <c r="D171" i="8" s="1"/>
  <c r="AB145" i="7"/>
  <c r="C171" i="8" s="1"/>
  <c r="H171" i="8" l="1"/>
  <c r="J171" i="8" s="1"/>
  <c r="K171" i="8" s="1"/>
  <c r="J170" i="8"/>
  <c r="K170" i="8" s="1"/>
  <c r="AL148" i="7"/>
  <c r="G174" i="8" s="1"/>
  <c r="AI148" i="7"/>
  <c r="AG148" i="7"/>
  <c r="AH148" i="7"/>
  <c r="X150" i="7"/>
  <c r="Y149" i="7"/>
  <c r="AB146" i="7"/>
  <c r="C172" i="8" s="1"/>
  <c r="AC146" i="7"/>
  <c r="D172" i="8" s="1"/>
  <c r="AE146" i="7"/>
  <c r="F172" i="8" s="1"/>
  <c r="AA146" i="7"/>
  <c r="B172" i="8" s="1"/>
  <c r="AF146" i="7"/>
  <c r="I172" i="8" s="1"/>
  <c r="AD146" i="7"/>
  <c r="E172" i="8" s="1"/>
  <c r="H172" i="8" l="1"/>
  <c r="J172" i="8" s="1"/>
  <c r="K172" i="8" s="1"/>
  <c r="AL149" i="7"/>
  <c r="G175" i="8" s="1"/>
  <c r="AG149" i="7"/>
  <c r="AH149" i="7"/>
  <c r="AI149" i="7"/>
  <c r="X151" i="7"/>
  <c r="Y150" i="7"/>
  <c r="AB147" i="7"/>
  <c r="C173" i="8" s="1"/>
  <c r="AD147" i="7"/>
  <c r="E173" i="8" s="1"/>
  <c r="AA147" i="7"/>
  <c r="B173" i="8" s="1"/>
  <c r="AC147" i="7"/>
  <c r="D173" i="8" s="1"/>
  <c r="AF147" i="7"/>
  <c r="I173" i="8" s="1"/>
  <c r="AE147" i="7"/>
  <c r="F173" i="8" s="1"/>
  <c r="H173" i="8" l="1"/>
  <c r="AL150" i="7"/>
  <c r="G176" i="8" s="1"/>
  <c r="AI150" i="7"/>
  <c r="AG150" i="7"/>
  <c r="AH150" i="7"/>
  <c r="X152" i="7"/>
  <c r="Y151" i="7"/>
  <c r="AE148" i="7"/>
  <c r="F174" i="8" s="1"/>
  <c r="AD148" i="7"/>
  <c r="E174" i="8" s="1"/>
  <c r="AA148" i="7"/>
  <c r="B174" i="8" s="1"/>
  <c r="AC148" i="7"/>
  <c r="D174" i="8" s="1"/>
  <c r="AF148" i="7"/>
  <c r="I174" i="8" s="1"/>
  <c r="AB148" i="7"/>
  <c r="C174" i="8" s="1"/>
  <c r="H174" i="8" l="1"/>
  <c r="J174" i="8" s="1"/>
  <c r="K174" i="8" s="1"/>
  <c r="J173" i="8"/>
  <c r="K173" i="8" s="1"/>
  <c r="AL151" i="7"/>
  <c r="G177" i="8" s="1"/>
  <c r="AG151" i="7"/>
  <c r="AH151" i="7"/>
  <c r="AI151" i="7"/>
  <c r="X153" i="7"/>
  <c r="Y152" i="7"/>
  <c r="AE149" i="7"/>
  <c r="F175" i="8" s="1"/>
  <c r="AC149" i="7"/>
  <c r="D175" i="8" s="1"/>
  <c r="AA149" i="7"/>
  <c r="B175" i="8" s="1"/>
  <c r="AF149" i="7"/>
  <c r="I175" i="8" s="1"/>
  <c r="AB149" i="7"/>
  <c r="C175" i="8" s="1"/>
  <c r="AD149" i="7"/>
  <c r="E175" i="8" s="1"/>
  <c r="H175" i="8" l="1"/>
  <c r="AL152" i="7"/>
  <c r="G178" i="8" s="1"/>
  <c r="AI152" i="7"/>
  <c r="AG152" i="7"/>
  <c r="AH152" i="7"/>
  <c r="X154" i="7"/>
  <c r="Y153" i="7"/>
  <c r="AA150" i="7"/>
  <c r="B176" i="8" s="1"/>
  <c r="AB150" i="7"/>
  <c r="C176" i="8" s="1"/>
  <c r="AD150" i="7"/>
  <c r="E176" i="8" s="1"/>
  <c r="AF150" i="7"/>
  <c r="I176" i="8" s="1"/>
  <c r="AE150" i="7"/>
  <c r="F176" i="8" s="1"/>
  <c r="AC150" i="7"/>
  <c r="D176" i="8" s="1"/>
  <c r="H176" i="8" l="1"/>
  <c r="J176" i="8" s="1"/>
  <c r="K176" i="8" s="1"/>
  <c r="J175" i="8"/>
  <c r="K175" i="8" s="1"/>
  <c r="AL153" i="7"/>
  <c r="G179" i="8" s="1"/>
  <c r="AG153" i="7"/>
  <c r="AH153" i="7"/>
  <c r="AI153" i="7"/>
  <c r="X155" i="7"/>
  <c r="Y154" i="7"/>
  <c r="AF151" i="7"/>
  <c r="I177" i="8" s="1"/>
  <c r="AE151" i="7"/>
  <c r="F177" i="8" s="1"/>
  <c r="AA151" i="7"/>
  <c r="B177" i="8" s="1"/>
  <c r="AD151" i="7"/>
  <c r="E177" i="8" s="1"/>
  <c r="AB151" i="7"/>
  <c r="C177" i="8" s="1"/>
  <c r="AC151" i="7"/>
  <c r="D177" i="8" s="1"/>
  <c r="H177" i="8" l="1"/>
  <c r="J177" i="8" s="1"/>
  <c r="K177" i="8" s="1"/>
  <c r="AL154" i="7"/>
  <c r="G180" i="8" s="1"/>
  <c r="AI154" i="7"/>
  <c r="AG154" i="7"/>
  <c r="AH154" i="7"/>
  <c r="X156" i="7"/>
  <c r="Y155" i="7"/>
  <c r="AF152" i="7"/>
  <c r="I178" i="8" s="1"/>
  <c r="AB152" i="7"/>
  <c r="C178" i="8" s="1"/>
  <c r="AA152" i="7"/>
  <c r="B178" i="8" s="1"/>
  <c r="AE152" i="7"/>
  <c r="F178" i="8" s="1"/>
  <c r="AD152" i="7"/>
  <c r="E178" i="8" s="1"/>
  <c r="AC152" i="7"/>
  <c r="D178" i="8" s="1"/>
  <c r="H178" i="8" l="1"/>
  <c r="J178" i="8" s="1"/>
  <c r="K178" i="8" s="1"/>
  <c r="AL155" i="7"/>
  <c r="G181" i="8" s="1"/>
  <c r="AG155" i="7"/>
  <c r="AH155" i="7"/>
  <c r="AI155" i="7"/>
  <c r="X157" i="7"/>
  <c r="Y156" i="7"/>
  <c r="AD153" i="7"/>
  <c r="E179" i="8" s="1"/>
  <c r="AF153" i="7"/>
  <c r="I179" i="8" s="1"/>
  <c r="AE153" i="7"/>
  <c r="F179" i="8" s="1"/>
  <c r="AA153" i="7"/>
  <c r="B179" i="8" s="1"/>
  <c r="AC153" i="7"/>
  <c r="D179" i="8" s="1"/>
  <c r="AB153" i="7"/>
  <c r="C179" i="8" s="1"/>
  <c r="H179" i="8" l="1"/>
  <c r="AL156" i="7"/>
  <c r="G182" i="8" s="1"/>
  <c r="AI156" i="7"/>
  <c r="AG156" i="7"/>
  <c r="AH156" i="7"/>
  <c r="X158" i="7"/>
  <c r="Y157" i="7"/>
  <c r="AD154" i="7"/>
  <c r="E180" i="8" s="1"/>
  <c r="AE154" i="7"/>
  <c r="F180" i="8" s="1"/>
  <c r="AF154" i="7"/>
  <c r="I180" i="8" s="1"/>
  <c r="AC154" i="7"/>
  <c r="D180" i="8" s="1"/>
  <c r="AA154" i="7"/>
  <c r="B180" i="8" s="1"/>
  <c r="AB154" i="7"/>
  <c r="C180" i="8" s="1"/>
  <c r="H180" i="8" l="1"/>
  <c r="J179" i="8"/>
  <c r="K179" i="8" s="1"/>
  <c r="AL157" i="7"/>
  <c r="G183" i="8" s="1"/>
  <c r="AG157" i="7"/>
  <c r="AH157" i="7"/>
  <c r="AI157" i="7"/>
  <c r="X159" i="7"/>
  <c r="Y158" i="7"/>
  <c r="AD155" i="7"/>
  <c r="E181" i="8" s="1"/>
  <c r="AC155" i="7"/>
  <c r="D181" i="8" s="1"/>
  <c r="AF155" i="7"/>
  <c r="I181" i="8" s="1"/>
  <c r="AA155" i="7"/>
  <c r="B181" i="8" s="1"/>
  <c r="AB155" i="7"/>
  <c r="C181" i="8" s="1"/>
  <c r="AE155" i="7"/>
  <c r="F181" i="8" s="1"/>
  <c r="H181" i="8" l="1"/>
  <c r="J180" i="8"/>
  <c r="K180" i="8" s="1"/>
  <c r="AL158" i="7"/>
  <c r="G184" i="8" s="1"/>
  <c r="AI158" i="7"/>
  <c r="AG158" i="7"/>
  <c r="AH158" i="7"/>
  <c r="X160" i="7"/>
  <c r="Y159" i="7"/>
  <c r="AB156" i="7"/>
  <c r="C182" i="8" s="1"/>
  <c r="AD156" i="7"/>
  <c r="E182" i="8" s="1"/>
  <c r="AF156" i="7"/>
  <c r="I182" i="8" s="1"/>
  <c r="AC156" i="7"/>
  <c r="D182" i="8" s="1"/>
  <c r="AA156" i="7"/>
  <c r="B182" i="8" s="1"/>
  <c r="AE156" i="7"/>
  <c r="F182" i="8" s="1"/>
  <c r="H182" i="8" l="1"/>
  <c r="J181" i="8"/>
  <c r="K181" i="8" s="1"/>
  <c r="AL159" i="7"/>
  <c r="G185" i="8" s="1"/>
  <c r="AG159" i="7"/>
  <c r="AH159" i="7"/>
  <c r="AI159" i="7"/>
  <c r="X161" i="7"/>
  <c r="Y160" i="7"/>
  <c r="AC157" i="7"/>
  <c r="D183" i="8" s="1"/>
  <c r="AA157" i="7"/>
  <c r="B183" i="8" s="1"/>
  <c r="AF157" i="7"/>
  <c r="I183" i="8" s="1"/>
  <c r="AB157" i="7"/>
  <c r="C183" i="8" s="1"/>
  <c r="AD157" i="7"/>
  <c r="E183" i="8" s="1"/>
  <c r="AE157" i="7"/>
  <c r="F183" i="8" s="1"/>
  <c r="H183" i="8" l="1"/>
  <c r="J182" i="8"/>
  <c r="K182" i="8" s="1"/>
  <c r="AL160" i="7"/>
  <c r="G186" i="8" s="1"/>
  <c r="AI160" i="7"/>
  <c r="AG160" i="7"/>
  <c r="AH160" i="7"/>
  <c r="X162" i="7"/>
  <c r="Y161" i="7"/>
  <c r="AC158" i="7"/>
  <c r="D184" i="8" s="1"/>
  <c r="AE158" i="7"/>
  <c r="F184" i="8" s="1"/>
  <c r="AB158" i="7"/>
  <c r="C184" i="8" s="1"/>
  <c r="AA158" i="7"/>
  <c r="B184" i="8" s="1"/>
  <c r="AD158" i="7"/>
  <c r="E184" i="8" s="1"/>
  <c r="AF158" i="7"/>
  <c r="I184" i="8" s="1"/>
  <c r="H184" i="8" l="1"/>
  <c r="J183" i="8"/>
  <c r="K183" i="8" s="1"/>
  <c r="AL161" i="7"/>
  <c r="G187" i="8" s="1"/>
  <c r="AG161" i="7"/>
  <c r="AH161" i="7"/>
  <c r="AI161" i="7"/>
  <c r="X163" i="7"/>
  <c r="Y162" i="7"/>
  <c r="AF159" i="7"/>
  <c r="I185" i="8" s="1"/>
  <c r="AE159" i="7"/>
  <c r="F185" i="8" s="1"/>
  <c r="AC159" i="7"/>
  <c r="D185" i="8" s="1"/>
  <c r="AD159" i="7"/>
  <c r="E185" i="8" s="1"/>
  <c r="AB159" i="7"/>
  <c r="C185" i="8" s="1"/>
  <c r="AA159" i="7"/>
  <c r="B185" i="8" s="1"/>
  <c r="H185" i="8" l="1"/>
  <c r="J184" i="8"/>
  <c r="K184" i="8" s="1"/>
  <c r="AL162" i="7"/>
  <c r="G188" i="8" s="1"/>
  <c r="AI162" i="7"/>
  <c r="AG162" i="7"/>
  <c r="AH162" i="7"/>
  <c r="X164" i="7"/>
  <c r="Y163" i="7"/>
  <c r="AB160" i="7"/>
  <c r="C186" i="8" s="1"/>
  <c r="AD160" i="7"/>
  <c r="E186" i="8" s="1"/>
  <c r="AA160" i="7"/>
  <c r="B186" i="8" s="1"/>
  <c r="AC160" i="7"/>
  <c r="D186" i="8" s="1"/>
  <c r="AF160" i="7"/>
  <c r="I186" i="8" s="1"/>
  <c r="AE160" i="7"/>
  <c r="F186" i="8" s="1"/>
  <c r="H186" i="8" l="1"/>
  <c r="J185" i="8"/>
  <c r="K185" i="8" s="1"/>
  <c r="AL163" i="7"/>
  <c r="G189" i="8" s="1"/>
  <c r="AG163" i="7"/>
  <c r="AH163" i="7"/>
  <c r="AI163" i="7"/>
  <c r="X165" i="7"/>
  <c r="Y164" i="7"/>
  <c r="AC161" i="7"/>
  <c r="D187" i="8" s="1"/>
  <c r="AA161" i="7"/>
  <c r="B187" i="8" s="1"/>
  <c r="AF161" i="7"/>
  <c r="I187" i="8" s="1"/>
  <c r="AB161" i="7"/>
  <c r="C187" i="8" s="1"/>
  <c r="AD161" i="7"/>
  <c r="E187" i="8" s="1"/>
  <c r="AE161" i="7"/>
  <c r="F187" i="8" s="1"/>
  <c r="H187" i="8" l="1"/>
  <c r="J187" i="8" s="1"/>
  <c r="K187" i="8" s="1"/>
  <c r="J186" i="8"/>
  <c r="K186" i="8" s="1"/>
  <c r="AL164" i="7"/>
  <c r="G190" i="8" s="1"/>
  <c r="AI164" i="7"/>
  <c r="AG164" i="7"/>
  <c r="AH164" i="7"/>
  <c r="X166" i="7"/>
  <c r="Y165" i="7"/>
  <c r="AC162" i="7"/>
  <c r="D188" i="8" s="1"/>
  <c r="AB162" i="7"/>
  <c r="C188" i="8" s="1"/>
  <c r="AA162" i="7"/>
  <c r="B188" i="8" s="1"/>
  <c r="AE162" i="7"/>
  <c r="F188" i="8" s="1"/>
  <c r="AD162" i="7"/>
  <c r="E188" i="8" s="1"/>
  <c r="AF162" i="7"/>
  <c r="I188" i="8" s="1"/>
  <c r="H188" i="8" l="1"/>
  <c r="J188" i="8" s="1"/>
  <c r="K188" i="8" s="1"/>
  <c r="AL165" i="7"/>
  <c r="G191" i="8" s="1"/>
  <c r="AG165" i="7"/>
  <c r="AH165" i="7"/>
  <c r="AI165" i="7"/>
  <c r="X167" i="7"/>
  <c r="Y166" i="7"/>
  <c r="AE163" i="7"/>
  <c r="F189" i="8" s="1"/>
  <c r="AC163" i="7"/>
  <c r="D189" i="8" s="1"/>
  <c r="AB163" i="7"/>
  <c r="C189" i="8" s="1"/>
  <c r="AD163" i="7"/>
  <c r="E189" i="8" s="1"/>
  <c r="AF163" i="7"/>
  <c r="I189" i="8" s="1"/>
  <c r="AA163" i="7"/>
  <c r="B189" i="8" s="1"/>
  <c r="H189" i="8" l="1"/>
  <c r="J189" i="8" s="1"/>
  <c r="K189" i="8" s="1"/>
  <c r="AL166" i="7"/>
  <c r="G192" i="8" s="1"/>
  <c r="AI166" i="7"/>
  <c r="AG166" i="7"/>
  <c r="AH166" i="7"/>
  <c r="X168" i="7"/>
  <c r="Y167" i="7"/>
  <c r="AD164" i="7"/>
  <c r="E190" i="8" s="1"/>
  <c r="AC164" i="7"/>
  <c r="D190" i="8" s="1"/>
  <c r="AE164" i="7"/>
  <c r="F190" i="8" s="1"/>
  <c r="AB164" i="7"/>
  <c r="C190" i="8" s="1"/>
  <c r="AA164" i="7"/>
  <c r="B190" i="8" s="1"/>
  <c r="AF164" i="7"/>
  <c r="I190" i="8" s="1"/>
  <c r="H190" i="8" l="1"/>
  <c r="J190" i="8" s="1"/>
  <c r="K190" i="8" s="1"/>
  <c r="AL167" i="7"/>
  <c r="G193" i="8" s="1"/>
  <c r="AG167" i="7"/>
  <c r="AH167" i="7"/>
  <c r="AI167" i="7"/>
  <c r="X169" i="7"/>
  <c r="Y168" i="7"/>
  <c r="AC165" i="7"/>
  <c r="D191" i="8" s="1"/>
  <c r="AA165" i="7"/>
  <c r="B191" i="8" s="1"/>
  <c r="AF165" i="7"/>
  <c r="I191" i="8" s="1"/>
  <c r="AB165" i="7"/>
  <c r="C191" i="8" s="1"/>
  <c r="AD165" i="7"/>
  <c r="E191" i="8" s="1"/>
  <c r="AE165" i="7"/>
  <c r="F191" i="8" s="1"/>
  <c r="H191" i="8" l="1"/>
  <c r="AL168" i="7"/>
  <c r="G194" i="8" s="1"/>
  <c r="AI168" i="7"/>
  <c r="AG168" i="7"/>
  <c r="AH168" i="7"/>
  <c r="X170" i="7"/>
  <c r="Y169" i="7"/>
  <c r="AA166" i="7"/>
  <c r="B192" i="8" s="1"/>
  <c r="AB166" i="7"/>
  <c r="C192" i="8" s="1"/>
  <c r="AF166" i="7"/>
  <c r="I192" i="8" s="1"/>
  <c r="AD166" i="7"/>
  <c r="E192" i="8" s="1"/>
  <c r="AE166" i="7"/>
  <c r="F192" i="8" s="1"/>
  <c r="AC166" i="7"/>
  <c r="D192" i="8" s="1"/>
  <c r="H192" i="8" l="1"/>
  <c r="J192" i="8" s="1"/>
  <c r="K192" i="8" s="1"/>
  <c r="J191" i="8"/>
  <c r="K191" i="8" s="1"/>
  <c r="AL169" i="7"/>
  <c r="G195" i="8" s="1"/>
  <c r="AG169" i="7"/>
  <c r="AH169" i="7"/>
  <c r="AI169" i="7"/>
  <c r="X171" i="7"/>
  <c r="Y170" i="7"/>
  <c r="AD167" i="7"/>
  <c r="E193" i="8" s="1"/>
  <c r="AC167" i="7"/>
  <c r="D193" i="8" s="1"/>
  <c r="AF167" i="7"/>
  <c r="I193" i="8" s="1"/>
  <c r="AE167" i="7"/>
  <c r="F193" i="8" s="1"/>
  <c r="AB167" i="7"/>
  <c r="C193" i="8" s="1"/>
  <c r="AA167" i="7"/>
  <c r="B193" i="8" s="1"/>
  <c r="H193" i="8" l="1"/>
  <c r="J193" i="8" s="1"/>
  <c r="K193" i="8" s="1"/>
  <c r="AL170" i="7"/>
  <c r="G196" i="8" s="1"/>
  <c r="AI170" i="7"/>
  <c r="AG170" i="7"/>
  <c r="AH170" i="7"/>
  <c r="X172" i="7"/>
  <c r="Y171" i="7"/>
  <c r="AB168" i="7"/>
  <c r="C194" i="8" s="1"/>
  <c r="AD168" i="7"/>
  <c r="E194" i="8" s="1"/>
  <c r="AA168" i="7"/>
  <c r="B194" i="8" s="1"/>
  <c r="AC168" i="7"/>
  <c r="D194" i="8" s="1"/>
  <c r="AF168" i="7"/>
  <c r="I194" i="8" s="1"/>
  <c r="AE168" i="7"/>
  <c r="F194" i="8" s="1"/>
  <c r="H194" i="8" l="1"/>
  <c r="J194" i="8" s="1"/>
  <c r="K194" i="8" s="1"/>
  <c r="AL171" i="7"/>
  <c r="G197" i="8" s="1"/>
  <c r="AG171" i="7"/>
  <c r="AH171" i="7"/>
  <c r="AI171" i="7"/>
  <c r="X173" i="7"/>
  <c r="Y172" i="7"/>
  <c r="AC169" i="7"/>
  <c r="D195" i="8" s="1"/>
  <c r="AE169" i="7"/>
  <c r="F195" i="8" s="1"/>
  <c r="AF169" i="7"/>
  <c r="I195" i="8" s="1"/>
  <c r="AA169" i="7"/>
  <c r="B195" i="8" s="1"/>
  <c r="AB169" i="7"/>
  <c r="C195" i="8" s="1"/>
  <c r="AD169" i="7"/>
  <c r="E195" i="8" s="1"/>
  <c r="H195" i="8" l="1"/>
  <c r="AL172" i="7"/>
  <c r="G198" i="8" s="1"/>
  <c r="AI172" i="7"/>
  <c r="AG172" i="7"/>
  <c r="AH172" i="7"/>
  <c r="X174" i="7"/>
  <c r="Y173" i="7"/>
  <c r="AB170" i="7"/>
  <c r="C196" i="8" s="1"/>
  <c r="AF170" i="7"/>
  <c r="I196" i="8" s="1"/>
  <c r="AE170" i="7"/>
  <c r="F196" i="8" s="1"/>
  <c r="AA170" i="7"/>
  <c r="B196" i="8" s="1"/>
  <c r="AC170" i="7"/>
  <c r="D196" i="8" s="1"/>
  <c r="AD170" i="7"/>
  <c r="E196" i="8" s="1"/>
  <c r="H196" i="8" l="1"/>
  <c r="J196" i="8" s="1"/>
  <c r="K196" i="8" s="1"/>
  <c r="J195" i="8"/>
  <c r="K195" i="8" s="1"/>
  <c r="AL173" i="7"/>
  <c r="G199" i="8" s="1"/>
  <c r="AG173" i="7"/>
  <c r="AH173" i="7"/>
  <c r="AI173" i="7"/>
  <c r="X175" i="7"/>
  <c r="Y174" i="7"/>
  <c r="AF171" i="7"/>
  <c r="I197" i="8" s="1"/>
  <c r="AC171" i="7"/>
  <c r="D197" i="8" s="1"/>
  <c r="AB171" i="7"/>
  <c r="C197" i="8" s="1"/>
  <c r="AE171" i="7"/>
  <c r="F197" i="8" s="1"/>
  <c r="AA171" i="7"/>
  <c r="B197" i="8" s="1"/>
  <c r="AD171" i="7"/>
  <c r="E197" i="8" s="1"/>
  <c r="H197" i="8" l="1"/>
  <c r="J197" i="8" s="1"/>
  <c r="K197" i="8" s="1"/>
  <c r="AL174" i="7"/>
  <c r="G200" i="8" s="1"/>
  <c r="AI174" i="7"/>
  <c r="AG174" i="7"/>
  <c r="AH174" i="7"/>
  <c r="X176" i="7"/>
  <c r="Y175" i="7"/>
  <c r="AA172" i="7"/>
  <c r="B198" i="8" s="1"/>
  <c r="AF172" i="7"/>
  <c r="I198" i="8" s="1"/>
  <c r="AD172" i="7"/>
  <c r="E198" i="8" s="1"/>
  <c r="AC172" i="7"/>
  <c r="D198" i="8" s="1"/>
  <c r="AE172" i="7"/>
  <c r="F198" i="8" s="1"/>
  <c r="AB172" i="7"/>
  <c r="C198" i="8" s="1"/>
  <c r="H198" i="8" l="1"/>
  <c r="J198" i="8" s="1"/>
  <c r="K198" i="8" s="1"/>
  <c r="AL175" i="7"/>
  <c r="G201" i="8" s="1"/>
  <c r="AG175" i="7"/>
  <c r="AH175" i="7"/>
  <c r="AI175" i="7"/>
  <c r="X177" i="7"/>
  <c r="Y176" i="7"/>
  <c r="AE173" i="7"/>
  <c r="F199" i="8" s="1"/>
  <c r="AA173" i="7"/>
  <c r="B199" i="8" s="1"/>
  <c r="AB173" i="7"/>
  <c r="C199" i="8" s="1"/>
  <c r="AD173" i="7"/>
  <c r="E199" i="8" s="1"/>
  <c r="AC173" i="7"/>
  <c r="D199" i="8" s="1"/>
  <c r="AF173" i="7"/>
  <c r="I199" i="8" s="1"/>
  <c r="H199" i="8" l="1"/>
  <c r="J199" i="8" s="1"/>
  <c r="K199" i="8" s="1"/>
  <c r="AL176" i="7"/>
  <c r="G202" i="8" s="1"/>
  <c r="AI176" i="7"/>
  <c r="AG176" i="7"/>
  <c r="AH176" i="7"/>
  <c r="X178" i="7"/>
  <c r="Y177" i="7"/>
  <c r="AC174" i="7"/>
  <c r="D200" i="8" s="1"/>
  <c r="AD174" i="7"/>
  <c r="E200" i="8" s="1"/>
  <c r="AF174" i="7"/>
  <c r="I200" i="8" s="1"/>
  <c r="AE174" i="7"/>
  <c r="F200" i="8" s="1"/>
  <c r="AA174" i="7"/>
  <c r="B200" i="8" s="1"/>
  <c r="AB174" i="7"/>
  <c r="C200" i="8" s="1"/>
  <c r="H200" i="8" l="1"/>
  <c r="AL177" i="7"/>
  <c r="G203" i="8" s="1"/>
  <c r="AG177" i="7"/>
  <c r="AH177" i="7"/>
  <c r="AI177" i="7"/>
  <c r="X179" i="7"/>
  <c r="Y178" i="7"/>
  <c r="AD175" i="7"/>
  <c r="E201" i="8" s="1"/>
  <c r="AA175" i="7"/>
  <c r="B201" i="8" s="1"/>
  <c r="AB175" i="7"/>
  <c r="C201" i="8" s="1"/>
  <c r="AE175" i="7"/>
  <c r="F201" i="8" s="1"/>
  <c r="AF175" i="7"/>
  <c r="I201" i="8" s="1"/>
  <c r="AC175" i="7"/>
  <c r="D201" i="8" s="1"/>
  <c r="H201" i="8" l="1"/>
  <c r="J201" i="8" s="1"/>
  <c r="K201" i="8" s="1"/>
  <c r="J200" i="8"/>
  <c r="K200" i="8" s="1"/>
  <c r="AL178" i="7"/>
  <c r="AI178" i="7"/>
  <c r="AG178" i="7"/>
  <c r="AH178" i="7"/>
  <c r="X180" i="7"/>
  <c r="Y179" i="7"/>
  <c r="AB176" i="7"/>
  <c r="C202" i="8" s="1"/>
  <c r="AE176" i="7"/>
  <c r="F202" i="8" s="1"/>
  <c r="AA176" i="7"/>
  <c r="B202" i="8" s="1"/>
  <c r="AF176" i="7"/>
  <c r="I202" i="8" s="1"/>
  <c r="AC176" i="7"/>
  <c r="D202" i="8" s="1"/>
  <c r="AD176" i="7"/>
  <c r="E202" i="8" s="1"/>
  <c r="H202" i="8" l="1"/>
  <c r="J202" i="8" s="1"/>
  <c r="K202" i="8" s="1"/>
  <c r="AL179" i="7"/>
  <c r="AG179" i="7"/>
  <c r="AH179" i="7"/>
  <c r="AI179" i="7"/>
  <c r="X181" i="7"/>
  <c r="Y180" i="7"/>
  <c r="AF177" i="7"/>
  <c r="I203" i="8" s="1"/>
  <c r="AE177" i="7"/>
  <c r="F203" i="8" s="1"/>
  <c r="AB177" i="7"/>
  <c r="C203" i="8" s="1"/>
  <c r="AC177" i="7"/>
  <c r="D203" i="8" s="1"/>
  <c r="AA177" i="7"/>
  <c r="B203" i="8" s="1"/>
  <c r="AD177" i="7"/>
  <c r="E203" i="8" s="1"/>
  <c r="H203" i="8" l="1"/>
  <c r="J203" i="8" s="1"/>
  <c r="C142" i="8" s="1"/>
  <c r="AL180" i="7"/>
  <c r="AI180" i="7"/>
  <c r="AG180" i="7"/>
  <c r="AH180" i="7"/>
  <c r="X182" i="7"/>
  <c r="Y181" i="7"/>
  <c r="AE178" i="7"/>
  <c r="AC178" i="7"/>
  <c r="AA178" i="7"/>
  <c r="AB178" i="7"/>
  <c r="AF178" i="7"/>
  <c r="AD178" i="7"/>
  <c r="C74" i="8" l="1"/>
  <c r="K203" i="8"/>
  <c r="C6" i="8"/>
  <c r="AL181" i="7"/>
  <c r="AG181" i="7"/>
  <c r="AH181" i="7"/>
  <c r="AI181" i="7"/>
  <c r="X183" i="7"/>
  <c r="Y182" i="7"/>
  <c r="AA179" i="7"/>
  <c r="AF179" i="7"/>
  <c r="AE179" i="7"/>
  <c r="AC179" i="7"/>
  <c r="AB179" i="7"/>
  <c r="AD179" i="7"/>
  <c r="AL182" i="7" l="1"/>
  <c r="AI182" i="7"/>
  <c r="AG182" i="7"/>
  <c r="AH182" i="7"/>
  <c r="X184" i="7"/>
  <c r="Y183" i="7"/>
  <c r="AF180" i="7"/>
  <c r="AD180" i="7"/>
  <c r="AA180" i="7"/>
  <c r="AB180" i="7"/>
  <c r="AC180" i="7"/>
  <c r="AE180" i="7"/>
  <c r="AL183" i="7" l="1"/>
  <c r="AG183" i="7"/>
  <c r="AH183" i="7"/>
  <c r="AI183" i="7"/>
  <c r="X185" i="7"/>
  <c r="Y184" i="7"/>
  <c r="AC181" i="7"/>
  <c r="AA181" i="7"/>
  <c r="AF181" i="7"/>
  <c r="AB181" i="7"/>
  <c r="AE181" i="7"/>
  <c r="AD181" i="7"/>
  <c r="AL184" i="7" l="1"/>
  <c r="AI184" i="7"/>
  <c r="AG184" i="7"/>
  <c r="AH184" i="7"/>
  <c r="X186" i="7"/>
  <c r="Y185" i="7"/>
  <c r="AA182" i="7"/>
  <c r="AB182" i="7"/>
  <c r="AF182" i="7"/>
  <c r="AC182" i="7"/>
  <c r="AE182" i="7"/>
  <c r="AD182" i="7"/>
  <c r="AL185" i="7" l="1"/>
  <c r="AG185" i="7"/>
  <c r="AH185" i="7"/>
  <c r="AI185" i="7"/>
  <c r="X187" i="7"/>
  <c r="Y186" i="7"/>
  <c r="AA183" i="7"/>
  <c r="AD183" i="7"/>
  <c r="AF183" i="7"/>
  <c r="AB183" i="7"/>
  <c r="AC183" i="7"/>
  <c r="AE183" i="7"/>
  <c r="AL186" i="7" l="1"/>
  <c r="AI186" i="7"/>
  <c r="AG186" i="7"/>
  <c r="AH186" i="7"/>
  <c r="X188" i="7"/>
  <c r="Y187" i="7"/>
  <c r="AC184" i="7"/>
  <c r="AD184" i="7"/>
  <c r="AE184" i="7"/>
  <c r="AF184" i="7"/>
  <c r="AB184" i="7"/>
  <c r="AA184" i="7"/>
  <c r="AL187" i="7" l="1"/>
  <c r="AG187" i="7"/>
  <c r="AH187" i="7"/>
  <c r="AI187" i="7"/>
  <c r="X189" i="7"/>
  <c r="Y188" i="7"/>
  <c r="AE185" i="7"/>
  <c r="AD185" i="7"/>
  <c r="AA185" i="7"/>
  <c r="AC185" i="7"/>
  <c r="AB185" i="7"/>
  <c r="AF185" i="7"/>
  <c r="AL188" i="7" l="1"/>
  <c r="AI188" i="7"/>
  <c r="AG188" i="7"/>
  <c r="AH188" i="7"/>
  <c r="X190" i="7"/>
  <c r="Y189" i="7"/>
  <c r="AA186" i="7"/>
  <c r="AF186" i="7"/>
  <c r="AB186" i="7"/>
  <c r="AD186" i="7"/>
  <c r="AE186" i="7"/>
  <c r="AC186" i="7"/>
  <c r="AL189" i="7" l="1"/>
  <c r="AG189" i="7"/>
  <c r="AH189" i="7"/>
  <c r="AI189" i="7"/>
  <c r="X191" i="7"/>
  <c r="Y190" i="7"/>
  <c r="AB187" i="7"/>
  <c r="AF187" i="7"/>
  <c r="AC187" i="7"/>
  <c r="AE187" i="7"/>
  <c r="AA187" i="7"/>
  <c r="AD187" i="7"/>
  <c r="AL190" i="7" l="1"/>
  <c r="AI190" i="7"/>
  <c r="AG190" i="7"/>
  <c r="AH190" i="7"/>
  <c r="X192" i="7"/>
  <c r="Y191" i="7"/>
  <c r="AD188" i="7"/>
  <c r="AC188" i="7"/>
  <c r="AE188" i="7"/>
  <c r="AA188" i="7"/>
  <c r="AB188" i="7"/>
  <c r="AF188" i="7"/>
  <c r="AL191" i="7" l="1"/>
  <c r="AG191" i="7"/>
  <c r="AH191" i="7"/>
  <c r="AI191" i="7"/>
  <c r="X193" i="7"/>
  <c r="Y192" i="7"/>
  <c r="AB189" i="7"/>
  <c r="AD189" i="7"/>
  <c r="AA189" i="7"/>
  <c r="AC189" i="7"/>
  <c r="AF189" i="7"/>
  <c r="AE189" i="7"/>
  <c r="AL192" i="7" l="1"/>
  <c r="AI192" i="7"/>
  <c r="AG192" i="7"/>
  <c r="AH192" i="7"/>
  <c r="X194" i="7"/>
  <c r="Y193" i="7"/>
  <c r="AC190" i="7"/>
  <c r="AE190" i="7"/>
  <c r="AF190" i="7"/>
  <c r="AD190" i="7"/>
  <c r="AB190" i="7"/>
  <c r="AA190" i="7"/>
  <c r="AL193" i="7" l="1"/>
  <c r="AG193" i="7"/>
  <c r="AH193" i="7"/>
  <c r="AI193" i="7"/>
  <c r="X195" i="7"/>
  <c r="Y194" i="7"/>
  <c r="AA191" i="7"/>
  <c r="AC191" i="7"/>
  <c r="AD191" i="7"/>
  <c r="AB191" i="7"/>
  <c r="AF191" i="7"/>
  <c r="AE191" i="7"/>
  <c r="AL194" i="7" l="1"/>
  <c r="AI194" i="7"/>
  <c r="AG194" i="7"/>
  <c r="AH194" i="7"/>
  <c r="X196" i="7"/>
  <c r="Y195" i="7"/>
  <c r="AA192" i="7"/>
  <c r="AE192" i="7"/>
  <c r="AC192" i="7"/>
  <c r="AD192" i="7"/>
  <c r="AF192" i="7"/>
  <c r="AB192" i="7"/>
  <c r="AL195" i="7" l="1"/>
  <c r="AG195" i="7"/>
  <c r="AH195" i="7"/>
  <c r="AI195" i="7"/>
  <c r="X197" i="7"/>
  <c r="Y196" i="7"/>
  <c r="AF193" i="7"/>
  <c r="AD193" i="7"/>
  <c r="AE193" i="7"/>
  <c r="AB193" i="7"/>
  <c r="AC193" i="7"/>
  <c r="AA193" i="7"/>
  <c r="AL196" i="7" l="1"/>
  <c r="AI196" i="7"/>
  <c r="AG196" i="7"/>
  <c r="AH196" i="7"/>
  <c r="X198" i="7"/>
  <c r="Y197" i="7"/>
  <c r="AE194" i="7"/>
  <c r="AA194" i="7"/>
  <c r="AC194" i="7"/>
  <c r="AB194" i="7"/>
  <c r="AD194" i="7"/>
  <c r="AF194" i="7"/>
  <c r="AL197" i="7" l="1"/>
  <c r="AG197" i="7"/>
  <c r="AH197" i="7"/>
  <c r="AI197" i="7"/>
  <c r="X199" i="7"/>
  <c r="Y198" i="7"/>
  <c r="AA195" i="7"/>
  <c r="AB195" i="7"/>
  <c r="AF195" i="7"/>
  <c r="AE195" i="7"/>
  <c r="AD195" i="7"/>
  <c r="AC195" i="7"/>
  <c r="AL198" i="7" l="1"/>
  <c r="AI198" i="7"/>
  <c r="AG198" i="7"/>
  <c r="AH198" i="7"/>
  <c r="X200" i="7"/>
  <c r="Y199" i="7"/>
  <c r="AB196" i="7"/>
  <c r="AD196" i="7"/>
  <c r="AC196" i="7"/>
  <c r="AE196" i="7"/>
  <c r="AA196" i="7"/>
  <c r="AF196" i="7"/>
  <c r="AL199" i="7" l="1"/>
  <c r="AG199" i="7"/>
  <c r="AH199" i="7"/>
  <c r="AI199" i="7"/>
  <c r="X201" i="7"/>
  <c r="Y200" i="7"/>
  <c r="AA197" i="7"/>
  <c r="AF197" i="7"/>
  <c r="AE197" i="7"/>
  <c r="AD197" i="7"/>
  <c r="AB197" i="7"/>
  <c r="AC197" i="7"/>
  <c r="AL200" i="7" l="1"/>
  <c r="AI200" i="7"/>
  <c r="AG200" i="7"/>
  <c r="AH200" i="7"/>
  <c r="X202" i="7"/>
  <c r="Y201" i="7"/>
  <c r="AA198" i="7"/>
  <c r="AC198" i="7"/>
  <c r="AB198" i="7"/>
  <c r="AF198" i="7"/>
  <c r="AE198" i="7"/>
  <c r="AD198" i="7"/>
  <c r="AL201" i="7" l="1"/>
  <c r="AG201" i="7"/>
  <c r="AH201" i="7"/>
  <c r="AI201" i="7"/>
  <c r="X203" i="7"/>
  <c r="Y202" i="7"/>
  <c r="AC199" i="7"/>
  <c r="AB199" i="7"/>
  <c r="AA199" i="7"/>
  <c r="AE199" i="7"/>
  <c r="AD199" i="7"/>
  <c r="AF199" i="7"/>
  <c r="AL202" i="7" l="1"/>
  <c r="AI202" i="7"/>
  <c r="AG202" i="7"/>
  <c r="AH202" i="7"/>
  <c r="X204" i="7"/>
  <c r="Y203" i="7"/>
  <c r="AE200" i="7"/>
  <c r="AF200" i="7"/>
  <c r="AD200" i="7"/>
  <c r="AC200" i="7"/>
  <c r="AA200" i="7"/>
  <c r="AB200" i="7"/>
  <c r="AL203" i="7" l="1"/>
  <c r="AG203" i="7"/>
  <c r="AH203" i="7"/>
  <c r="AI203" i="7"/>
  <c r="X205" i="7"/>
  <c r="Y204" i="7"/>
  <c r="AC201" i="7"/>
  <c r="AF201" i="7"/>
  <c r="AE201" i="7"/>
  <c r="AD201" i="7"/>
  <c r="AA201" i="7"/>
  <c r="AB201" i="7"/>
  <c r="AL204" i="7" l="1"/>
  <c r="AI204" i="7"/>
  <c r="AG204" i="7"/>
  <c r="AH204" i="7"/>
  <c r="X206" i="7"/>
  <c r="Y205" i="7"/>
  <c r="AE202" i="7"/>
  <c r="AC202" i="7"/>
  <c r="AA202" i="7"/>
  <c r="AF202" i="7"/>
  <c r="AB202" i="7"/>
  <c r="AD202" i="7"/>
  <c r="AL205" i="7" l="1"/>
  <c r="AG205" i="7"/>
  <c r="AH205" i="7"/>
  <c r="AI205" i="7"/>
  <c r="X207" i="7"/>
  <c r="Y206" i="7"/>
  <c r="AD203" i="7"/>
  <c r="AB203" i="7"/>
  <c r="AC203" i="7"/>
  <c r="AE203" i="7"/>
  <c r="AA203" i="7"/>
  <c r="AF203" i="7"/>
  <c r="AL206" i="7" l="1"/>
  <c r="AI206" i="7"/>
  <c r="AG206" i="7"/>
  <c r="AH206" i="7"/>
  <c r="X208" i="7"/>
  <c r="Y207" i="7"/>
  <c r="AD204" i="7"/>
  <c r="AA204" i="7"/>
  <c r="AB204" i="7"/>
  <c r="AF204" i="7"/>
  <c r="AC204" i="7"/>
  <c r="AE204" i="7"/>
  <c r="AL207" i="7" l="1"/>
  <c r="AG207" i="7"/>
  <c r="AH207" i="7"/>
  <c r="AI207" i="7"/>
  <c r="X209" i="7"/>
  <c r="Y208" i="7"/>
  <c r="AB205" i="7"/>
  <c r="AC205" i="7"/>
  <c r="AA205" i="7"/>
  <c r="AF205" i="7"/>
  <c r="AE205" i="7"/>
  <c r="AD205" i="7"/>
  <c r="AL208" i="7" l="1"/>
  <c r="AI208" i="7"/>
  <c r="AG208" i="7"/>
  <c r="AH208" i="7"/>
  <c r="X210" i="7"/>
  <c r="Y209" i="7"/>
  <c r="AA206" i="7"/>
  <c r="AC206" i="7"/>
  <c r="AB206" i="7"/>
  <c r="AD206" i="7"/>
  <c r="AF206" i="7"/>
  <c r="AE206" i="7"/>
  <c r="AL209" i="7" l="1"/>
  <c r="AG209" i="7"/>
  <c r="AH209" i="7"/>
  <c r="AI209" i="7"/>
  <c r="X211" i="7"/>
  <c r="Y210" i="7"/>
  <c r="AE207" i="7"/>
  <c r="AF207" i="7"/>
  <c r="AC207" i="7"/>
  <c r="AB207" i="7"/>
  <c r="AA207" i="7"/>
  <c r="AD207" i="7"/>
  <c r="AL210" i="7" l="1"/>
  <c r="AI210" i="7"/>
  <c r="AG210" i="7"/>
  <c r="AH210" i="7"/>
  <c r="X212" i="7"/>
  <c r="Y211" i="7"/>
  <c r="AD208" i="7"/>
  <c r="AF208" i="7"/>
  <c r="AB208" i="7"/>
  <c r="AA208" i="7"/>
  <c r="AC208" i="7"/>
  <c r="AE208" i="7"/>
  <c r="AL211" i="7" l="1"/>
  <c r="AG211" i="7"/>
  <c r="AH211" i="7"/>
  <c r="AI211" i="7"/>
  <c r="X213" i="7"/>
  <c r="Y212" i="7"/>
  <c r="AB209" i="7"/>
  <c r="AF209" i="7"/>
  <c r="AD209" i="7"/>
  <c r="AC209" i="7"/>
  <c r="AA209" i="7"/>
  <c r="AE209" i="7"/>
  <c r="AL212" i="7" l="1"/>
  <c r="AI212" i="7"/>
  <c r="AG212" i="7"/>
  <c r="AH212" i="7"/>
  <c r="X214" i="7"/>
  <c r="Y213" i="7"/>
  <c r="AE210" i="7"/>
  <c r="AB210" i="7"/>
  <c r="AC210" i="7"/>
  <c r="AD210" i="7"/>
  <c r="AF210" i="7"/>
  <c r="AA210" i="7"/>
  <c r="AL213" i="7" l="1"/>
  <c r="AG213" i="7"/>
  <c r="AH213" i="7"/>
  <c r="AI213" i="7"/>
  <c r="X215" i="7"/>
  <c r="Y214" i="7"/>
  <c r="AB211" i="7"/>
  <c r="AD211" i="7"/>
  <c r="AE211" i="7"/>
  <c r="AF211" i="7"/>
  <c r="AA211" i="7"/>
  <c r="AC211" i="7"/>
  <c r="AL214" i="7" l="1"/>
  <c r="AI214" i="7"/>
  <c r="AG214" i="7"/>
  <c r="AH214" i="7"/>
  <c r="X216" i="7"/>
  <c r="Y215" i="7"/>
  <c r="AD212" i="7"/>
  <c r="AF212" i="7"/>
  <c r="AE212" i="7"/>
  <c r="AB212" i="7"/>
  <c r="AA212" i="7"/>
  <c r="AC212" i="7"/>
  <c r="AL215" i="7" l="1"/>
  <c r="AG215" i="7"/>
  <c r="AH215" i="7"/>
  <c r="AI215" i="7"/>
  <c r="X217" i="7"/>
  <c r="Y216" i="7"/>
  <c r="AD213" i="7"/>
  <c r="AE213" i="7"/>
  <c r="AC213" i="7"/>
  <c r="AA213" i="7"/>
  <c r="AB213" i="7"/>
  <c r="AF213" i="7"/>
  <c r="AL216" i="7" l="1"/>
  <c r="AI216" i="7"/>
  <c r="AG216" i="7"/>
  <c r="AH216" i="7"/>
  <c r="X218" i="7"/>
  <c r="Y217" i="7"/>
  <c r="AF214" i="7"/>
  <c r="AB214" i="7"/>
  <c r="AE214" i="7"/>
  <c r="AD214" i="7"/>
  <c r="AC214" i="7"/>
  <c r="AA214" i="7"/>
  <c r="AL217" i="7" l="1"/>
  <c r="AG217" i="7"/>
  <c r="AH217" i="7"/>
  <c r="AI217" i="7"/>
  <c r="X219" i="7"/>
  <c r="Y218" i="7"/>
  <c r="AA215" i="7"/>
  <c r="AD215" i="7"/>
  <c r="AF215" i="7"/>
  <c r="AB215" i="7"/>
  <c r="AC215" i="7"/>
  <c r="AE215" i="7"/>
  <c r="AL218" i="7" l="1"/>
  <c r="AI218" i="7"/>
  <c r="AG218" i="7"/>
  <c r="AH218" i="7"/>
  <c r="X220" i="7"/>
  <c r="Y219" i="7"/>
  <c r="AB216" i="7"/>
  <c r="AF216" i="7"/>
  <c r="AA216" i="7"/>
  <c r="AD216" i="7"/>
  <c r="AC216" i="7"/>
  <c r="AE216" i="7"/>
  <c r="AL219" i="7" l="1"/>
  <c r="AG219" i="7"/>
  <c r="AH219" i="7"/>
  <c r="AI219" i="7"/>
  <c r="X221" i="7"/>
  <c r="Y220" i="7"/>
  <c r="AE217" i="7"/>
  <c r="AC217" i="7"/>
  <c r="AB217" i="7"/>
  <c r="AA217" i="7"/>
  <c r="AD217" i="7"/>
  <c r="AF217" i="7"/>
  <c r="AL220" i="7" l="1"/>
  <c r="AI220" i="7"/>
  <c r="AG220" i="7"/>
  <c r="AH220" i="7"/>
  <c r="X222" i="7"/>
  <c r="Y221" i="7"/>
  <c r="AC218" i="7"/>
  <c r="AA218" i="7"/>
  <c r="AF218" i="7"/>
  <c r="AB218" i="7"/>
  <c r="AD218" i="7"/>
  <c r="AE218" i="7"/>
  <c r="AL221" i="7" l="1"/>
  <c r="AG221" i="7"/>
  <c r="AH221" i="7"/>
  <c r="AI221" i="7"/>
  <c r="X223" i="7"/>
  <c r="Y222" i="7"/>
  <c r="AE219" i="7"/>
  <c r="AC219" i="7"/>
  <c r="AF219" i="7"/>
  <c r="AA219" i="7"/>
  <c r="AB219" i="7"/>
  <c r="AD219" i="7"/>
  <c r="AL222" i="7" l="1"/>
  <c r="AI222" i="7"/>
  <c r="AG222" i="7"/>
  <c r="AH222" i="7"/>
  <c r="X224" i="7"/>
  <c r="Y223" i="7"/>
  <c r="AE220" i="7"/>
  <c r="AA220" i="7"/>
  <c r="AD220" i="7"/>
  <c r="AC220" i="7"/>
  <c r="AB220" i="7"/>
  <c r="AF220" i="7"/>
  <c r="AL223" i="7" l="1"/>
  <c r="AG223" i="7"/>
  <c r="AH223" i="7"/>
  <c r="AI223" i="7"/>
  <c r="X225" i="7"/>
  <c r="Y224" i="7"/>
  <c r="AE221" i="7"/>
  <c r="AA221" i="7"/>
  <c r="AD221" i="7"/>
  <c r="AF221" i="7"/>
  <c r="AC221" i="7"/>
  <c r="AB221" i="7"/>
  <c r="AL224" i="7" l="1"/>
  <c r="AI224" i="7"/>
  <c r="AG224" i="7"/>
  <c r="AH224" i="7"/>
  <c r="X226" i="7"/>
  <c r="Y225" i="7"/>
  <c r="AA222" i="7"/>
  <c r="AB222" i="7"/>
  <c r="AC222" i="7"/>
  <c r="AD222" i="7"/>
  <c r="AF222" i="7"/>
  <c r="AE222" i="7"/>
  <c r="AL225" i="7" l="1"/>
  <c r="AG225" i="7"/>
  <c r="AH225" i="7"/>
  <c r="AI225" i="7"/>
  <c r="X227" i="7"/>
  <c r="Y226" i="7"/>
  <c r="AD223" i="7"/>
  <c r="AB223" i="7"/>
  <c r="AC223" i="7"/>
  <c r="AE223" i="7"/>
  <c r="AA223" i="7"/>
  <c r="AF223" i="7"/>
  <c r="AL226" i="7" l="1"/>
  <c r="AI226" i="7"/>
  <c r="AG226" i="7"/>
  <c r="AH226" i="7"/>
  <c r="X228" i="7"/>
  <c r="Y227" i="7"/>
  <c r="AD224" i="7"/>
  <c r="AE224" i="7"/>
  <c r="AB224" i="7"/>
  <c r="AF224" i="7"/>
  <c r="AA224" i="7"/>
  <c r="AC224" i="7"/>
  <c r="AL227" i="7" l="1"/>
  <c r="AG227" i="7"/>
  <c r="AH227" i="7"/>
  <c r="AI227" i="7"/>
  <c r="X229" i="7"/>
  <c r="Y228" i="7"/>
  <c r="AC225" i="7"/>
  <c r="AE225" i="7"/>
  <c r="AA225" i="7"/>
  <c r="AD225" i="7"/>
  <c r="AF225" i="7"/>
  <c r="AB225" i="7"/>
  <c r="AL228" i="7" l="1"/>
  <c r="AI228" i="7"/>
  <c r="AG228" i="7"/>
  <c r="AH228" i="7"/>
  <c r="X230" i="7"/>
  <c r="Y229" i="7"/>
  <c r="AC226" i="7"/>
  <c r="AA226" i="7"/>
  <c r="AF226" i="7"/>
  <c r="AB226" i="7"/>
  <c r="AE226" i="7"/>
  <c r="AD226" i="7"/>
  <c r="AL229" i="7" l="1"/>
  <c r="AG229" i="7"/>
  <c r="AH229" i="7"/>
  <c r="AI229" i="7"/>
  <c r="X231" i="7"/>
  <c r="Y230" i="7"/>
  <c r="AB227" i="7"/>
  <c r="AD227" i="7"/>
  <c r="AC227" i="7"/>
  <c r="AE227" i="7"/>
  <c r="AF227" i="7"/>
  <c r="AA227" i="7"/>
  <c r="AL230" i="7" l="1"/>
  <c r="AI230" i="7"/>
  <c r="AG230" i="7"/>
  <c r="AH230" i="7"/>
  <c r="X232" i="7"/>
  <c r="Y231" i="7"/>
  <c r="AD228" i="7"/>
  <c r="AA228" i="7"/>
  <c r="AB228" i="7"/>
  <c r="AF228" i="7"/>
  <c r="AE228" i="7"/>
  <c r="AC228" i="7"/>
  <c r="AL231" i="7" l="1"/>
  <c r="AG231" i="7"/>
  <c r="AH231" i="7"/>
  <c r="AI231" i="7"/>
  <c r="X233" i="7"/>
  <c r="Y232" i="7"/>
  <c r="AC229" i="7"/>
  <c r="AA229" i="7"/>
  <c r="AE229" i="7"/>
  <c r="AB229" i="7"/>
  <c r="AD229" i="7"/>
  <c r="AF229" i="7"/>
  <c r="AL232" i="7" l="1"/>
  <c r="AI232" i="7"/>
  <c r="AG232" i="7"/>
  <c r="AH232" i="7"/>
  <c r="X234" i="7"/>
  <c r="Y233" i="7"/>
  <c r="AF230" i="7"/>
  <c r="AE230" i="7"/>
  <c r="AD230" i="7"/>
  <c r="AA230" i="7"/>
  <c r="AC230" i="7"/>
  <c r="AB230" i="7"/>
  <c r="AL233" i="7" l="1"/>
  <c r="AG233" i="7"/>
  <c r="AH233" i="7"/>
  <c r="AI233" i="7"/>
  <c r="X235" i="7"/>
  <c r="Y234" i="7"/>
  <c r="AF231" i="7"/>
  <c r="AC231" i="7"/>
  <c r="AB231" i="7"/>
  <c r="AD231" i="7"/>
  <c r="AE231" i="7"/>
  <c r="AA231" i="7"/>
  <c r="AL234" i="7" l="1"/>
  <c r="AI234" i="7"/>
  <c r="AG234" i="7"/>
  <c r="AH234" i="7"/>
  <c r="X236" i="7"/>
  <c r="Y235" i="7"/>
  <c r="AD232" i="7"/>
  <c r="AC232" i="7"/>
  <c r="AB232" i="7"/>
  <c r="AF232" i="7"/>
  <c r="AE232" i="7"/>
  <c r="AA232" i="7"/>
  <c r="AL235" i="7" l="1"/>
  <c r="AG235" i="7"/>
  <c r="AH235" i="7"/>
  <c r="AI235" i="7"/>
  <c r="X237" i="7"/>
  <c r="Y236" i="7"/>
  <c r="AB233" i="7"/>
  <c r="AD233" i="7"/>
  <c r="AC233" i="7"/>
  <c r="AA233" i="7"/>
  <c r="AE233" i="7"/>
  <c r="AF233" i="7"/>
  <c r="AL236" i="7" l="1"/>
  <c r="AI236" i="7"/>
  <c r="AG236" i="7"/>
  <c r="AH236" i="7"/>
  <c r="X238" i="7"/>
  <c r="Y237" i="7"/>
  <c r="AC234" i="7"/>
  <c r="AB234" i="7"/>
  <c r="AE234" i="7"/>
  <c r="AA234" i="7"/>
  <c r="AD234" i="7"/>
  <c r="AF234" i="7"/>
  <c r="AL237" i="7" l="1"/>
  <c r="AG237" i="7"/>
  <c r="AH237" i="7"/>
  <c r="AI237" i="7"/>
  <c r="X239" i="7"/>
  <c r="Y238" i="7"/>
  <c r="AB235" i="7"/>
  <c r="AA235" i="7"/>
  <c r="AE235" i="7"/>
  <c r="AD235" i="7"/>
  <c r="AF235" i="7"/>
  <c r="AC235" i="7"/>
  <c r="AL238" i="7" l="1"/>
  <c r="AI238" i="7"/>
  <c r="AG238" i="7"/>
  <c r="AH238" i="7"/>
  <c r="X240" i="7"/>
  <c r="Y239" i="7"/>
  <c r="AB236" i="7"/>
  <c r="AD236" i="7"/>
  <c r="AF236" i="7"/>
  <c r="AE236" i="7"/>
  <c r="AC236" i="7"/>
  <c r="AA236" i="7"/>
  <c r="AL239" i="7" l="1"/>
  <c r="AG239" i="7"/>
  <c r="AH239" i="7"/>
  <c r="AI239" i="7"/>
  <c r="X241" i="7"/>
  <c r="Y240" i="7"/>
  <c r="AC237" i="7"/>
  <c r="AF237" i="7"/>
  <c r="AB237" i="7"/>
  <c r="AE237" i="7"/>
  <c r="AD237" i="7"/>
  <c r="AA237" i="7"/>
  <c r="AL240" i="7" l="1"/>
  <c r="AI240" i="7"/>
  <c r="AG240" i="7"/>
  <c r="AH240" i="7"/>
  <c r="X242" i="7"/>
  <c r="Y241" i="7"/>
  <c r="AD238" i="7"/>
  <c r="AC238" i="7"/>
  <c r="AE238" i="7"/>
  <c r="AF238" i="7"/>
  <c r="AA238" i="7"/>
  <c r="AB238" i="7"/>
  <c r="AL241" i="7" l="1"/>
  <c r="AG241" i="7"/>
  <c r="AH241" i="7"/>
  <c r="AI241" i="7"/>
  <c r="X243" i="7"/>
  <c r="Y242" i="7"/>
  <c r="AB239" i="7"/>
  <c r="AA239" i="7"/>
  <c r="AE239" i="7"/>
  <c r="AD239" i="7"/>
  <c r="AF239" i="7"/>
  <c r="AC239" i="7"/>
  <c r="AL242" i="7" l="1"/>
  <c r="AI242" i="7"/>
  <c r="AG242" i="7"/>
  <c r="AH242" i="7"/>
  <c r="X244" i="7"/>
  <c r="Y243" i="7"/>
  <c r="AE240" i="7"/>
  <c r="AC240" i="7"/>
  <c r="AA240" i="7"/>
  <c r="AD240" i="7"/>
  <c r="AB240" i="7"/>
  <c r="AF240" i="7"/>
  <c r="AL243" i="7" l="1"/>
  <c r="AG243" i="7"/>
  <c r="AH243" i="7"/>
  <c r="AI243" i="7"/>
  <c r="X245" i="7"/>
  <c r="Y244" i="7"/>
  <c r="AD241" i="7"/>
  <c r="AA241" i="7"/>
  <c r="AC241" i="7"/>
  <c r="AF241" i="7"/>
  <c r="AE241" i="7"/>
  <c r="AB241" i="7"/>
  <c r="AL244" i="7" l="1"/>
  <c r="AI244" i="7"/>
  <c r="AG244" i="7"/>
  <c r="AH244" i="7"/>
  <c r="X246" i="7"/>
  <c r="Y245" i="7"/>
  <c r="AF242" i="7"/>
  <c r="AB242" i="7"/>
  <c r="AD242" i="7"/>
  <c r="AE242" i="7"/>
  <c r="AC242" i="7"/>
  <c r="AA242" i="7"/>
  <c r="AL245" i="7" l="1"/>
  <c r="AG245" i="7"/>
  <c r="AH245" i="7"/>
  <c r="AI245" i="7"/>
  <c r="X247" i="7"/>
  <c r="Y246" i="7"/>
  <c r="AE243" i="7"/>
  <c r="AB243" i="7"/>
  <c r="AC243" i="7"/>
  <c r="AF243" i="7"/>
  <c r="AA243" i="7"/>
  <c r="AD243" i="7"/>
  <c r="AL246" i="7" l="1"/>
  <c r="AI246" i="7"/>
  <c r="AG246" i="7"/>
  <c r="AH246" i="7"/>
  <c r="X248" i="7"/>
  <c r="Y247" i="7"/>
  <c r="AE244" i="7"/>
  <c r="AB244" i="7"/>
  <c r="AC244" i="7"/>
  <c r="AD244" i="7"/>
  <c r="AA244" i="7"/>
  <c r="AF244" i="7"/>
  <c r="AL247" i="7" l="1"/>
  <c r="AG247" i="7"/>
  <c r="AH247" i="7"/>
  <c r="AI247" i="7"/>
  <c r="X249" i="7"/>
  <c r="Y248" i="7"/>
  <c r="AA245" i="7"/>
  <c r="AB245" i="7"/>
  <c r="AC245" i="7"/>
  <c r="AE245" i="7"/>
  <c r="AF245" i="7"/>
  <c r="AD245" i="7"/>
  <c r="AL248" i="7" l="1"/>
  <c r="AI248" i="7"/>
  <c r="AG248" i="7"/>
  <c r="AH248" i="7"/>
  <c r="X250" i="7"/>
  <c r="Y249" i="7"/>
  <c r="AA246" i="7"/>
  <c r="AD246" i="7"/>
  <c r="AE246" i="7"/>
  <c r="AC246" i="7"/>
  <c r="AB246" i="7"/>
  <c r="AF246" i="7"/>
  <c r="AL249" i="7" l="1"/>
  <c r="AG249" i="7"/>
  <c r="AH249" i="7"/>
  <c r="AI249" i="7"/>
  <c r="X251" i="7"/>
  <c r="Y250" i="7"/>
  <c r="AB247" i="7"/>
  <c r="AD247" i="7"/>
  <c r="AF247" i="7"/>
  <c r="AA247" i="7"/>
  <c r="AC247" i="7"/>
  <c r="AE247" i="7"/>
  <c r="AL250" i="7" l="1"/>
  <c r="AI250" i="7"/>
  <c r="AG250" i="7"/>
  <c r="AH250" i="7"/>
  <c r="X252" i="7"/>
  <c r="Y251" i="7"/>
  <c r="AA248" i="7"/>
  <c r="AB248" i="7"/>
  <c r="AC248" i="7"/>
  <c r="AE248" i="7"/>
  <c r="AF248" i="7"/>
  <c r="AD248" i="7"/>
  <c r="AL251" i="7" l="1"/>
  <c r="AG251" i="7"/>
  <c r="AH251" i="7"/>
  <c r="AI251" i="7"/>
  <c r="X253" i="7"/>
  <c r="Y252" i="7"/>
  <c r="AF249" i="7"/>
  <c r="AC249" i="7"/>
  <c r="AD249" i="7"/>
  <c r="AB249" i="7"/>
  <c r="AA249" i="7"/>
  <c r="AE249" i="7"/>
  <c r="AL252" i="7" l="1"/>
  <c r="AI252" i="7"/>
  <c r="AG252" i="7"/>
  <c r="AH252" i="7"/>
  <c r="X254" i="7"/>
  <c r="Y253" i="7"/>
  <c r="AD250" i="7"/>
  <c r="AF250" i="7"/>
  <c r="AC250" i="7"/>
  <c r="AE250" i="7"/>
  <c r="AA250" i="7"/>
  <c r="AB250" i="7"/>
  <c r="AL253" i="7" l="1"/>
  <c r="AG253" i="7"/>
  <c r="AH253" i="7"/>
  <c r="AI253" i="7"/>
  <c r="X255" i="7"/>
  <c r="Y254" i="7"/>
  <c r="AB251" i="7"/>
  <c r="AF251" i="7"/>
  <c r="AE251" i="7"/>
  <c r="AC251" i="7"/>
  <c r="AD251" i="7"/>
  <c r="AA251" i="7"/>
  <c r="AL254" i="7" l="1"/>
  <c r="AI254" i="7"/>
  <c r="AG254" i="7"/>
  <c r="AH254" i="7"/>
  <c r="X256" i="7"/>
  <c r="Y255" i="7"/>
  <c r="AE252" i="7"/>
  <c r="AD252" i="7"/>
  <c r="AF252" i="7"/>
  <c r="AC252" i="7"/>
  <c r="AB252" i="7"/>
  <c r="AA252" i="7"/>
  <c r="AL255" i="7" l="1"/>
  <c r="AG255" i="7"/>
  <c r="AH255" i="7"/>
  <c r="AI255" i="7"/>
  <c r="X257" i="7"/>
  <c r="Y256" i="7"/>
  <c r="AD253" i="7"/>
  <c r="AB253" i="7"/>
  <c r="AF253" i="7"/>
  <c r="AA253" i="7"/>
  <c r="AE253" i="7"/>
  <c r="AC253" i="7"/>
  <c r="AL256" i="7" l="1"/>
  <c r="AI256" i="7"/>
  <c r="AG256" i="7"/>
  <c r="AH256" i="7"/>
  <c r="X258" i="7"/>
  <c r="Y257" i="7"/>
  <c r="AB254" i="7"/>
  <c r="AD254" i="7"/>
  <c r="AA254" i="7"/>
  <c r="AC254" i="7"/>
  <c r="AF254" i="7"/>
  <c r="AE254" i="7"/>
  <c r="AL257" i="7" l="1"/>
  <c r="AG257" i="7"/>
  <c r="AH257" i="7"/>
  <c r="AI257" i="7"/>
  <c r="X259" i="7"/>
  <c r="Y258" i="7"/>
  <c r="AB255" i="7"/>
  <c r="AC255" i="7"/>
  <c r="AE255" i="7"/>
  <c r="AF255" i="7"/>
  <c r="AA255" i="7"/>
  <c r="AD255" i="7"/>
  <c r="AL258" i="7" l="1"/>
  <c r="AI258" i="7"/>
  <c r="AG258" i="7"/>
  <c r="AH258" i="7"/>
  <c r="X260" i="7"/>
  <c r="Y259" i="7"/>
  <c r="AF256" i="7"/>
  <c r="AB256" i="7"/>
  <c r="AE256" i="7"/>
  <c r="AD256" i="7"/>
  <c r="AC256" i="7"/>
  <c r="AA256" i="7"/>
  <c r="AL259" i="7" l="1"/>
  <c r="AG259" i="7"/>
  <c r="AH259" i="7"/>
  <c r="AI259" i="7"/>
  <c r="X261" i="7"/>
  <c r="Y260" i="7"/>
  <c r="AD257" i="7"/>
  <c r="AC257" i="7"/>
  <c r="AB257" i="7"/>
  <c r="AF257" i="7"/>
  <c r="AE257" i="7"/>
  <c r="AA257" i="7"/>
  <c r="AL260" i="7" l="1"/>
  <c r="AI260" i="7"/>
  <c r="AG260" i="7"/>
  <c r="AH260" i="7"/>
  <c r="X262" i="7"/>
  <c r="Y261" i="7"/>
  <c r="AF258" i="7"/>
  <c r="AE258" i="7"/>
  <c r="AA258" i="7"/>
  <c r="AD258" i="7"/>
  <c r="AC258" i="7"/>
  <c r="AB258" i="7"/>
  <c r="AL261" i="7" l="1"/>
  <c r="AG261" i="7"/>
  <c r="AH261" i="7"/>
  <c r="AI261" i="7"/>
  <c r="X263" i="7"/>
  <c r="Y262" i="7"/>
  <c r="AF259" i="7"/>
  <c r="AB259" i="7"/>
  <c r="AD259" i="7"/>
  <c r="AC259" i="7"/>
  <c r="AE259" i="7"/>
  <c r="AA259" i="7"/>
  <c r="AL262" i="7" l="1"/>
  <c r="AI262" i="7"/>
  <c r="AG262" i="7"/>
  <c r="AH262" i="7"/>
  <c r="X264" i="7"/>
  <c r="Y263" i="7"/>
  <c r="AE260" i="7"/>
  <c r="AC260" i="7"/>
  <c r="AF260" i="7"/>
  <c r="AA260" i="7"/>
  <c r="AB260" i="7"/>
  <c r="AD260" i="7"/>
  <c r="AL263" i="7" l="1"/>
  <c r="AG263" i="7"/>
  <c r="AH263" i="7"/>
  <c r="AI263" i="7"/>
  <c r="X265" i="7"/>
  <c r="Y264" i="7"/>
  <c r="AC261" i="7"/>
  <c r="AF261" i="7"/>
  <c r="AE261" i="7"/>
  <c r="AD261" i="7"/>
  <c r="AA261" i="7"/>
  <c r="AB261" i="7"/>
  <c r="AL264" i="7" l="1"/>
  <c r="AI264" i="7"/>
  <c r="AG264" i="7"/>
  <c r="AH264" i="7"/>
  <c r="X266" i="7"/>
  <c r="Y265" i="7"/>
  <c r="AB262" i="7"/>
  <c r="AD262" i="7"/>
  <c r="AA262" i="7"/>
  <c r="AC262" i="7"/>
  <c r="AF262" i="7"/>
  <c r="AE262" i="7"/>
  <c r="AL265" i="7" l="1"/>
  <c r="AG265" i="7"/>
  <c r="AH265" i="7"/>
  <c r="AI265" i="7"/>
  <c r="X267" i="7"/>
  <c r="Y266" i="7"/>
  <c r="AC263" i="7"/>
  <c r="AA263" i="7"/>
  <c r="AF263" i="7"/>
  <c r="AE263" i="7"/>
  <c r="AD263" i="7"/>
  <c r="AB263" i="7"/>
  <c r="AL266" i="7" l="1"/>
  <c r="AI266" i="7"/>
  <c r="AG266" i="7"/>
  <c r="AH266" i="7"/>
  <c r="X268" i="7"/>
  <c r="Y267" i="7"/>
  <c r="AE264" i="7"/>
  <c r="AA264" i="7"/>
  <c r="AC264" i="7"/>
  <c r="AD264" i="7"/>
  <c r="AF264" i="7"/>
  <c r="AB264" i="7"/>
  <c r="AL267" i="7" l="1"/>
  <c r="AG267" i="7"/>
  <c r="AH267" i="7"/>
  <c r="AI267" i="7"/>
  <c r="X269" i="7"/>
  <c r="Y268" i="7"/>
  <c r="AA265" i="7"/>
  <c r="AE265" i="7"/>
  <c r="AC265" i="7"/>
  <c r="AD265" i="7"/>
  <c r="AF265" i="7"/>
  <c r="AB265" i="7"/>
  <c r="AL268" i="7" l="1"/>
  <c r="AI268" i="7"/>
  <c r="AG268" i="7"/>
  <c r="AH268" i="7"/>
  <c r="X270" i="7"/>
  <c r="Y269" i="7"/>
  <c r="AB266" i="7"/>
  <c r="AD266" i="7"/>
  <c r="AF266" i="7"/>
  <c r="AC266" i="7"/>
  <c r="AE266" i="7"/>
  <c r="AA266" i="7"/>
  <c r="AL269" i="7" l="1"/>
  <c r="AG269" i="7"/>
  <c r="AH269" i="7"/>
  <c r="AI269" i="7"/>
  <c r="X271" i="7"/>
  <c r="Y270" i="7"/>
  <c r="AE267" i="7"/>
  <c r="AA267" i="7"/>
  <c r="AF267" i="7"/>
  <c r="AB267" i="7"/>
  <c r="AD267" i="7"/>
  <c r="AC267" i="7"/>
  <c r="AL270" i="7" l="1"/>
  <c r="AI270" i="7"/>
  <c r="AG270" i="7"/>
  <c r="AH270" i="7"/>
  <c r="X272" i="7"/>
  <c r="Y271" i="7"/>
  <c r="AE268" i="7"/>
  <c r="AC268" i="7"/>
  <c r="AB268" i="7"/>
  <c r="AF268" i="7"/>
  <c r="AA268" i="7"/>
  <c r="AD268" i="7"/>
  <c r="AL271" i="7" l="1"/>
  <c r="AG271" i="7"/>
  <c r="AH271" i="7"/>
  <c r="AI271" i="7"/>
  <c r="X273" i="7"/>
  <c r="Y272" i="7"/>
  <c r="AE269" i="7"/>
  <c r="AA269" i="7"/>
  <c r="AD269" i="7"/>
  <c r="AC269" i="7"/>
  <c r="AF269" i="7"/>
  <c r="AB269" i="7"/>
  <c r="AL272" i="7" l="1"/>
  <c r="AI272" i="7"/>
  <c r="AG272" i="7"/>
  <c r="AH272" i="7"/>
  <c r="X274" i="7"/>
  <c r="Y273" i="7"/>
  <c r="AB270" i="7"/>
  <c r="AA270" i="7"/>
  <c r="AD270" i="7"/>
  <c r="AF270" i="7"/>
  <c r="AC270" i="7"/>
  <c r="AE270" i="7"/>
  <c r="AL273" i="7" l="1"/>
  <c r="AG273" i="7"/>
  <c r="AH273" i="7"/>
  <c r="AI273" i="7"/>
  <c r="X275" i="7"/>
  <c r="Y274" i="7"/>
  <c r="AF271" i="7"/>
  <c r="AE271" i="7"/>
  <c r="AD271" i="7"/>
  <c r="AA271" i="7"/>
  <c r="AB271" i="7"/>
  <c r="AC271" i="7"/>
  <c r="AL274" i="7" l="1"/>
  <c r="AI274" i="7"/>
  <c r="AG274" i="7"/>
  <c r="AH274" i="7"/>
  <c r="X276" i="7"/>
  <c r="Y275" i="7"/>
  <c r="AE272" i="7"/>
  <c r="AD272" i="7"/>
  <c r="AF272" i="7"/>
  <c r="AA272" i="7"/>
  <c r="AC272" i="7"/>
  <c r="AB272" i="7"/>
  <c r="AL275" i="7" l="1"/>
  <c r="AG275" i="7"/>
  <c r="AH275" i="7"/>
  <c r="AI275" i="7"/>
  <c r="X277" i="7"/>
  <c r="Y276" i="7"/>
  <c r="AD273" i="7"/>
  <c r="AC273" i="7"/>
  <c r="AF273" i="7"/>
  <c r="AB273" i="7"/>
  <c r="AE273" i="7"/>
  <c r="AA273" i="7"/>
  <c r="AL276" i="7" l="1"/>
  <c r="AI276" i="7"/>
  <c r="AG276" i="7"/>
  <c r="AH276" i="7"/>
  <c r="X278" i="7"/>
  <c r="Y277" i="7"/>
  <c r="AD274" i="7"/>
  <c r="AF274" i="7"/>
  <c r="AE274" i="7"/>
  <c r="AA274" i="7"/>
  <c r="AC274" i="7"/>
  <c r="AB274" i="7"/>
  <c r="AL277" i="7" l="1"/>
  <c r="AG277" i="7"/>
  <c r="AH277" i="7"/>
  <c r="AI277" i="7"/>
  <c r="X279" i="7"/>
  <c r="Y278" i="7"/>
  <c r="AC275" i="7"/>
  <c r="AB275" i="7"/>
  <c r="AF275" i="7"/>
  <c r="AD275" i="7"/>
  <c r="AE275" i="7"/>
  <c r="AA275" i="7"/>
  <c r="AL278" i="7" l="1"/>
  <c r="AI278" i="7"/>
  <c r="AG278" i="7"/>
  <c r="AH278" i="7"/>
  <c r="X280" i="7"/>
  <c r="Y279" i="7"/>
  <c r="AA276" i="7"/>
  <c r="AB276" i="7"/>
  <c r="AD276" i="7"/>
  <c r="AC276" i="7"/>
  <c r="AE276" i="7"/>
  <c r="AF276" i="7"/>
  <c r="AL279" i="7" l="1"/>
  <c r="AG279" i="7"/>
  <c r="AH279" i="7"/>
  <c r="AI279" i="7"/>
  <c r="X281" i="7"/>
  <c r="Y280" i="7"/>
  <c r="AE277" i="7"/>
  <c r="AC277" i="7"/>
  <c r="AD277" i="7"/>
  <c r="AF277" i="7"/>
  <c r="AB277" i="7"/>
  <c r="AA277" i="7"/>
  <c r="AL280" i="7" l="1"/>
  <c r="AI280" i="7"/>
  <c r="AG280" i="7"/>
  <c r="AH280" i="7"/>
  <c r="X282" i="7"/>
  <c r="Y281" i="7"/>
  <c r="AC278" i="7"/>
  <c r="AF278" i="7"/>
  <c r="AB278" i="7"/>
  <c r="AE278" i="7"/>
  <c r="AD278" i="7"/>
  <c r="AA278" i="7"/>
  <c r="AL281" i="7" l="1"/>
  <c r="AG281" i="7"/>
  <c r="AH281" i="7"/>
  <c r="AI281" i="7"/>
  <c r="X283" i="7"/>
  <c r="Y282" i="7"/>
  <c r="AA279" i="7"/>
  <c r="AB279" i="7"/>
  <c r="AC279" i="7"/>
  <c r="AD279" i="7"/>
  <c r="AF279" i="7"/>
  <c r="AE279" i="7"/>
  <c r="AL282" i="7" l="1"/>
  <c r="AI282" i="7"/>
  <c r="AG282" i="7"/>
  <c r="AH282" i="7"/>
  <c r="X284" i="7"/>
  <c r="Y283" i="7"/>
  <c r="AF280" i="7"/>
  <c r="AC280" i="7"/>
  <c r="AB280" i="7"/>
  <c r="AD280" i="7"/>
  <c r="AE280" i="7"/>
  <c r="AA280" i="7"/>
  <c r="AL283" i="7" l="1"/>
  <c r="AG283" i="7"/>
  <c r="AH283" i="7"/>
  <c r="AI283" i="7"/>
  <c r="X285" i="7"/>
  <c r="Y284" i="7"/>
  <c r="AF281" i="7"/>
  <c r="AA281" i="7"/>
  <c r="AE281" i="7"/>
  <c r="AD281" i="7"/>
  <c r="AC281" i="7"/>
  <c r="AB281" i="7"/>
  <c r="AL284" i="7" l="1"/>
  <c r="AI284" i="7"/>
  <c r="AG284" i="7"/>
  <c r="AH284" i="7"/>
  <c r="X286" i="7"/>
  <c r="Y285" i="7"/>
  <c r="AD282" i="7"/>
  <c r="AF282" i="7"/>
  <c r="AC282" i="7"/>
  <c r="AA282" i="7"/>
  <c r="AB282" i="7"/>
  <c r="AE282" i="7"/>
  <c r="AL285" i="7" l="1"/>
  <c r="AG285" i="7"/>
  <c r="AH285" i="7"/>
  <c r="AI285" i="7"/>
  <c r="X287" i="7"/>
  <c r="Y286" i="7"/>
  <c r="AD283" i="7"/>
  <c r="AE283" i="7"/>
  <c r="AC283" i="7"/>
  <c r="AA283" i="7"/>
  <c r="AF283" i="7"/>
  <c r="AB283" i="7"/>
  <c r="AL286" i="7" l="1"/>
  <c r="AI286" i="7"/>
  <c r="AG286" i="7"/>
  <c r="AH286" i="7"/>
  <c r="X288" i="7"/>
  <c r="Y287" i="7"/>
  <c r="AE284" i="7"/>
  <c r="AD284" i="7"/>
  <c r="AC284" i="7"/>
  <c r="AF284" i="7"/>
  <c r="AB284" i="7"/>
  <c r="AA284" i="7"/>
  <c r="AL287" i="7" l="1"/>
  <c r="AG287" i="7"/>
  <c r="AH287" i="7"/>
  <c r="AI287" i="7"/>
  <c r="X289" i="7"/>
  <c r="Y288" i="7"/>
  <c r="AD285" i="7"/>
  <c r="AC285" i="7"/>
  <c r="AB285" i="7"/>
  <c r="AF285" i="7"/>
  <c r="AE285" i="7"/>
  <c r="AA285" i="7"/>
  <c r="AL288" i="7" l="1"/>
  <c r="AI288" i="7"/>
  <c r="AG288" i="7"/>
  <c r="AH288" i="7"/>
  <c r="X290" i="7"/>
  <c r="Y289" i="7"/>
  <c r="AC286" i="7"/>
  <c r="AF286" i="7"/>
  <c r="AE286" i="7"/>
  <c r="AB286" i="7"/>
  <c r="AD286" i="7"/>
  <c r="AA286" i="7"/>
  <c r="AL289" i="7" l="1"/>
  <c r="AG289" i="7"/>
  <c r="AH289" i="7"/>
  <c r="AI289" i="7"/>
  <c r="X291" i="7"/>
  <c r="Y290" i="7"/>
  <c r="AC287" i="7"/>
  <c r="AD287" i="7"/>
  <c r="AA287" i="7"/>
  <c r="AB287" i="7"/>
  <c r="AF287" i="7"/>
  <c r="AE287" i="7"/>
  <c r="AL290" i="7" l="1"/>
  <c r="AI290" i="7"/>
  <c r="AG290" i="7"/>
  <c r="AH290" i="7"/>
  <c r="X292" i="7"/>
  <c r="Y291" i="7"/>
  <c r="AE288" i="7"/>
  <c r="AD288" i="7"/>
  <c r="AC288" i="7"/>
  <c r="AF288" i="7"/>
  <c r="AB288" i="7"/>
  <c r="AA288" i="7"/>
  <c r="AL291" i="7" l="1"/>
  <c r="AG291" i="7"/>
  <c r="AH291" i="7"/>
  <c r="AI291" i="7"/>
  <c r="X293" i="7"/>
  <c r="Y292" i="7"/>
  <c r="AB289" i="7"/>
  <c r="AE289" i="7"/>
  <c r="AC289" i="7"/>
  <c r="AF289" i="7"/>
  <c r="AD289" i="7"/>
  <c r="AA289" i="7"/>
  <c r="AL292" i="7" l="1"/>
  <c r="AI292" i="7"/>
  <c r="AG292" i="7"/>
  <c r="AH292" i="7"/>
  <c r="X294" i="7"/>
  <c r="Y293" i="7"/>
  <c r="AD290" i="7"/>
  <c r="AB290" i="7"/>
  <c r="AA290" i="7"/>
  <c r="AC290" i="7"/>
  <c r="AF290" i="7"/>
  <c r="AE290" i="7"/>
  <c r="AL293" i="7" l="1"/>
  <c r="AG293" i="7"/>
  <c r="AH293" i="7"/>
  <c r="AI293" i="7"/>
  <c r="X295" i="7"/>
  <c r="Y294" i="7"/>
  <c r="AF291" i="7"/>
  <c r="AB291" i="7"/>
  <c r="AD291" i="7"/>
  <c r="AA291" i="7"/>
  <c r="AC291" i="7"/>
  <c r="AE291" i="7"/>
  <c r="AL294" i="7" l="1"/>
  <c r="AI294" i="7"/>
  <c r="AG294" i="7"/>
  <c r="AH294" i="7"/>
  <c r="X296" i="7"/>
  <c r="Y295" i="7"/>
  <c r="AE292" i="7"/>
  <c r="AD292" i="7"/>
  <c r="AF292" i="7"/>
  <c r="AC292" i="7"/>
  <c r="AB292" i="7"/>
  <c r="AA292" i="7"/>
  <c r="AL295" i="7" l="1"/>
  <c r="AG295" i="7"/>
  <c r="AH295" i="7"/>
  <c r="AI295" i="7"/>
  <c r="X297" i="7"/>
  <c r="Y296" i="7"/>
  <c r="AD293" i="7"/>
  <c r="AC293" i="7"/>
  <c r="AB293" i="7"/>
  <c r="AF293" i="7"/>
  <c r="AE293" i="7"/>
  <c r="AA293" i="7"/>
  <c r="AL296" i="7" l="1"/>
  <c r="AI296" i="7"/>
  <c r="AG296" i="7"/>
  <c r="AH296" i="7"/>
  <c r="X298" i="7"/>
  <c r="Y297" i="7"/>
  <c r="AC294" i="7"/>
  <c r="AF294" i="7"/>
  <c r="AE294" i="7"/>
  <c r="AB294" i="7"/>
  <c r="AD294" i="7"/>
  <c r="AA294" i="7"/>
  <c r="AL297" i="7" l="1"/>
  <c r="AG297" i="7"/>
  <c r="AH297" i="7"/>
  <c r="AI297" i="7"/>
  <c r="X299" i="7"/>
  <c r="Y298" i="7"/>
  <c r="AC295" i="7"/>
  <c r="AA295" i="7"/>
  <c r="AF295" i="7"/>
  <c r="AD295" i="7"/>
  <c r="AE295" i="7"/>
  <c r="AB295" i="7"/>
  <c r="AL298" i="7" l="1"/>
  <c r="AI298" i="7"/>
  <c r="AG298" i="7"/>
  <c r="AH298" i="7"/>
  <c r="X300" i="7"/>
  <c r="Y299" i="7"/>
  <c r="AE296" i="7"/>
  <c r="AC296" i="7"/>
  <c r="AA296" i="7"/>
  <c r="AD296" i="7"/>
  <c r="AB296" i="7"/>
  <c r="AF296" i="7"/>
  <c r="AL299" i="7" l="1"/>
  <c r="AG299" i="7"/>
  <c r="AH299" i="7"/>
  <c r="AI299" i="7"/>
  <c r="X301" i="7"/>
  <c r="Y300" i="7"/>
  <c r="AD297" i="7"/>
  <c r="AE297" i="7"/>
  <c r="AB297" i="7"/>
  <c r="AA297" i="7"/>
  <c r="AF297" i="7"/>
  <c r="AC297" i="7"/>
  <c r="AL300" i="7" l="1"/>
  <c r="AI300" i="7"/>
  <c r="AG300" i="7"/>
  <c r="AH300" i="7"/>
  <c r="X302" i="7"/>
  <c r="Y301" i="7"/>
  <c r="AA298" i="7"/>
  <c r="AF298" i="7"/>
  <c r="AB298" i="7"/>
  <c r="AD298" i="7"/>
  <c r="AE298" i="7"/>
  <c r="AC298" i="7"/>
  <c r="AL301" i="7" l="1"/>
  <c r="AG301" i="7"/>
  <c r="AH301" i="7"/>
  <c r="AI301" i="7"/>
  <c r="X303" i="7"/>
  <c r="Y303" i="7" s="1"/>
  <c r="Y302" i="7"/>
  <c r="AF299" i="7"/>
  <c r="AB299" i="7"/>
  <c r="AD299" i="7"/>
  <c r="AC299" i="7"/>
  <c r="AA299" i="7"/>
  <c r="AE299" i="7"/>
  <c r="AL302" i="7" l="1"/>
  <c r="AL303" i="7"/>
  <c r="AI302" i="7"/>
  <c r="AG302" i="7"/>
  <c r="AH302" i="7"/>
  <c r="AG303" i="7"/>
  <c r="AH303" i="7"/>
  <c r="AI303" i="7"/>
  <c r="AC300" i="7"/>
  <c r="AB300" i="7"/>
  <c r="AA300" i="7"/>
  <c r="AE300" i="7"/>
  <c r="AD300" i="7"/>
  <c r="AF300" i="7"/>
  <c r="AD301" i="7" l="1"/>
  <c r="AC301" i="7"/>
  <c r="AF301" i="7"/>
  <c r="AA301" i="7"/>
  <c r="AB301" i="7"/>
  <c r="AE301" i="7"/>
  <c r="AB302" i="7" l="1"/>
  <c r="AA302" i="7"/>
  <c r="AF302" i="7"/>
  <c r="AE302" i="7"/>
  <c r="AC302" i="7"/>
  <c r="AD302" i="7"/>
  <c r="AA303" i="7" l="1"/>
  <c r="AC303" i="7"/>
  <c r="AB303" i="7"/>
  <c r="AD303" i="7"/>
  <c r="AF303" i="7"/>
  <c r="AE303" i="7"/>
  <c r="C13" i="2" l="1"/>
  <c r="FW13" i="17" s="1"/>
  <c r="BG1" i="7"/>
  <c r="BG4" i="7" s="1"/>
  <c r="BZ1" i="7"/>
  <c r="BZ4" i="7" s="1"/>
  <c r="CA4" i="7" s="1"/>
  <c r="S30" i="29" l="1"/>
  <c r="BZ30" i="17" s="1"/>
  <c r="AC30" i="29"/>
  <c r="CJ30" i="17" s="1"/>
  <c r="AM30" i="29"/>
  <c r="CT30" i="17" s="1"/>
  <c r="CL4" i="7"/>
  <c r="CJ4" i="7"/>
  <c r="CK4" i="7"/>
  <c r="CH4" i="7"/>
  <c r="CI4" i="7"/>
  <c r="CC4" i="7"/>
  <c r="C10" i="10" s="1"/>
  <c r="CG4" i="7"/>
  <c r="F10" i="10" s="1"/>
  <c r="CD4" i="7"/>
  <c r="D10" i="10" s="1"/>
  <c r="BZ5" i="7"/>
  <c r="CF4" i="7"/>
  <c r="CE4" i="7"/>
  <c r="BG5" i="7"/>
  <c r="BH4" i="7"/>
  <c r="C10" i="11"/>
  <c r="I10" i="11"/>
  <c r="N10" i="11" s="1"/>
  <c r="CM4" i="7" l="1"/>
  <c r="BN4" i="7"/>
  <c r="F10" i="9" s="1"/>
  <c r="BS4" i="7"/>
  <c r="BQ4" i="7"/>
  <c r="BR4" i="7"/>
  <c r="BO4" i="7"/>
  <c r="BP4" i="7"/>
  <c r="I30" i="29"/>
  <c r="BP30" i="17" s="1"/>
  <c r="BM4" i="7"/>
  <c r="BK4" i="7"/>
  <c r="D10" i="9" s="1"/>
  <c r="BJ4" i="7"/>
  <c r="C10" i="9" s="1"/>
  <c r="BL4" i="7"/>
  <c r="G10" i="10"/>
  <c r="I10" i="10" s="1"/>
  <c r="H10" i="10"/>
  <c r="BH5" i="7"/>
  <c r="BG6" i="7"/>
  <c r="CA5" i="7"/>
  <c r="CM5" i="7" s="1"/>
  <c r="BZ6" i="7"/>
  <c r="BT4" i="7" l="1"/>
  <c r="CN4" i="7"/>
  <c r="E10" i="10" s="1"/>
  <c r="BN5" i="7"/>
  <c r="F11" i="9" s="1"/>
  <c r="G11" i="9" s="1"/>
  <c r="I11" i="9" s="1"/>
  <c r="CH5" i="7"/>
  <c r="CL5" i="7"/>
  <c r="CI5" i="7"/>
  <c r="CJ5" i="7"/>
  <c r="CK5" i="7"/>
  <c r="CC5" i="7"/>
  <c r="C11" i="10" s="1"/>
  <c r="BO5" i="7"/>
  <c r="BS5" i="7"/>
  <c r="BP5" i="7"/>
  <c r="BQ5" i="7"/>
  <c r="BR5" i="7"/>
  <c r="CA6" i="7"/>
  <c r="CM6" i="7" s="1"/>
  <c r="BZ7" i="7"/>
  <c r="C11" i="11"/>
  <c r="BG7" i="7"/>
  <c r="BH6" i="7"/>
  <c r="BK5" i="7"/>
  <c r="D11" i="9" s="1"/>
  <c r="BM5" i="7"/>
  <c r="BL5" i="7"/>
  <c r="BJ5" i="7"/>
  <c r="C11" i="9" s="1"/>
  <c r="G10" i="9"/>
  <c r="I10" i="9" s="1"/>
  <c r="H10" i="9"/>
  <c r="CD5" i="7"/>
  <c r="D11" i="10" s="1"/>
  <c r="CF5" i="7"/>
  <c r="CE5" i="7"/>
  <c r="CG5" i="7"/>
  <c r="F11" i="10" s="1"/>
  <c r="I11" i="11" l="1"/>
  <c r="N11" i="11" s="1"/>
  <c r="H11" i="9"/>
  <c r="J10" i="10"/>
  <c r="K10" i="10"/>
  <c r="BT5" i="7"/>
  <c r="BU5" i="7" s="1"/>
  <c r="E11" i="9" s="1"/>
  <c r="BN6" i="7"/>
  <c r="F12" i="9" s="1"/>
  <c r="H12" i="9" s="1"/>
  <c r="BT6" i="7"/>
  <c r="BU4" i="7"/>
  <c r="E10" i="9" s="1"/>
  <c r="CN5" i="7"/>
  <c r="E11" i="10" s="1"/>
  <c r="CI6" i="7"/>
  <c r="CJ6" i="7"/>
  <c r="CK6" i="7"/>
  <c r="CL6" i="7"/>
  <c r="CH6" i="7"/>
  <c r="CC6" i="7"/>
  <c r="C12" i="10" s="1"/>
  <c r="BQ6" i="7"/>
  <c r="BR6" i="7"/>
  <c r="BS6" i="7"/>
  <c r="BO6" i="7"/>
  <c r="BP6" i="7"/>
  <c r="BM6" i="7"/>
  <c r="BK6" i="7"/>
  <c r="D12" i="9" s="1"/>
  <c r="BJ6" i="7"/>
  <c r="C12" i="9" s="1"/>
  <c r="BL6" i="7"/>
  <c r="G11" i="10"/>
  <c r="I11" i="10" s="1"/>
  <c r="H11" i="10"/>
  <c r="BH7" i="7"/>
  <c r="BG8" i="7"/>
  <c r="C12" i="11"/>
  <c r="CA7" i="7"/>
  <c r="CM7" i="7" s="1"/>
  <c r="BZ8" i="7"/>
  <c r="CF6" i="7"/>
  <c r="CD6" i="7"/>
  <c r="D12" i="10" s="1"/>
  <c r="CG6" i="7"/>
  <c r="F12" i="10" s="1"/>
  <c r="CE6" i="7"/>
  <c r="I12" i="11" l="1"/>
  <c r="N12" i="11" s="1"/>
  <c r="L10" i="10"/>
  <c r="M10" i="10" s="1"/>
  <c r="N10" i="10" s="1"/>
  <c r="G12" i="9"/>
  <c r="I12" i="9" s="1"/>
  <c r="BN7" i="7"/>
  <c r="F13" i="9" s="1"/>
  <c r="G13" i="9" s="1"/>
  <c r="I13" i="9" s="1"/>
  <c r="BT7" i="7"/>
  <c r="K10" i="9"/>
  <c r="J10" i="9"/>
  <c r="K11" i="9"/>
  <c r="J11" i="9"/>
  <c r="AC32" i="29"/>
  <c r="AM32" i="29"/>
  <c r="CN6" i="7"/>
  <c r="E12" i="10" s="1"/>
  <c r="CJ7" i="7"/>
  <c r="CK7" i="7"/>
  <c r="CL7" i="7"/>
  <c r="CH7" i="7"/>
  <c r="CI7" i="7"/>
  <c r="CC7" i="7"/>
  <c r="C13" i="10" s="1"/>
  <c r="BU6" i="7"/>
  <c r="E12" i="9" s="1"/>
  <c r="BO7" i="7"/>
  <c r="BS7" i="7"/>
  <c r="BP7" i="7"/>
  <c r="BQ7" i="7"/>
  <c r="BR7" i="7"/>
  <c r="CA8" i="7"/>
  <c r="CM8" i="7" s="1"/>
  <c r="BZ9" i="7"/>
  <c r="H12" i="10"/>
  <c r="G12" i="10"/>
  <c r="I12" i="10" s="1"/>
  <c r="BG9" i="7"/>
  <c r="BH8" i="7"/>
  <c r="CG7" i="7"/>
  <c r="F13" i="10" s="1"/>
  <c r="CF7" i="7"/>
  <c r="CD7" i="7"/>
  <c r="D13" i="10" s="1"/>
  <c r="CE7" i="7"/>
  <c r="BK7" i="7"/>
  <c r="D13" i="9" s="1"/>
  <c r="BM7" i="7"/>
  <c r="BJ7" i="7"/>
  <c r="C13" i="9" s="1"/>
  <c r="BL7" i="7"/>
  <c r="C13" i="11"/>
  <c r="I13" i="11"/>
  <c r="N13" i="11" s="1"/>
  <c r="K11" i="10"/>
  <c r="J11" i="10"/>
  <c r="CT32" i="17" l="1"/>
  <c r="F13" i="14"/>
  <c r="CJ32" i="17"/>
  <c r="H12" i="14"/>
  <c r="I12" i="14" s="1"/>
  <c r="F12" i="14"/>
  <c r="S32" i="29"/>
  <c r="L10" i="9"/>
  <c r="M10" i="9" s="1"/>
  <c r="N10" i="9" s="1"/>
  <c r="H13" i="9"/>
  <c r="BN8" i="7"/>
  <c r="F14" i="9" s="1"/>
  <c r="H14" i="9" s="1"/>
  <c r="BT8" i="7"/>
  <c r="L11" i="9"/>
  <c r="M11" i="9" s="1"/>
  <c r="N11" i="9" s="1"/>
  <c r="K12" i="9"/>
  <c r="J12" i="9"/>
  <c r="CN7" i="7"/>
  <c r="E13" i="10" s="1"/>
  <c r="CK8" i="7"/>
  <c r="CH8" i="7"/>
  <c r="CL8" i="7"/>
  <c r="CI8" i="7"/>
  <c r="CJ8" i="7"/>
  <c r="CC8" i="7"/>
  <c r="C14" i="10" s="1"/>
  <c r="BU7" i="7"/>
  <c r="E13" i="9" s="1"/>
  <c r="BQ8" i="7"/>
  <c r="BR8" i="7"/>
  <c r="BO8" i="7"/>
  <c r="BP8" i="7"/>
  <c r="BS8" i="7"/>
  <c r="L11" i="10"/>
  <c r="M11" i="10" s="1"/>
  <c r="N11" i="10" s="1"/>
  <c r="BM8" i="7"/>
  <c r="BK8" i="7"/>
  <c r="D14" i="9" s="1"/>
  <c r="BJ8" i="7"/>
  <c r="C14" i="9" s="1"/>
  <c r="BL8" i="7"/>
  <c r="CA9" i="7"/>
  <c r="CM9" i="7" s="1"/>
  <c r="BZ10" i="7"/>
  <c r="C14" i="11"/>
  <c r="BH9" i="7"/>
  <c r="BG10" i="7"/>
  <c r="CD8" i="7"/>
  <c r="D14" i="10" s="1"/>
  <c r="CF8" i="7"/>
  <c r="CG8" i="7"/>
  <c r="F14" i="10" s="1"/>
  <c r="CE8" i="7"/>
  <c r="K12" i="10"/>
  <c r="J12" i="10"/>
  <c r="G13" i="10"/>
  <c r="I13" i="10" s="1"/>
  <c r="H13" i="10"/>
  <c r="BZ32" i="17" l="1"/>
  <c r="F11" i="14"/>
  <c r="H11" i="14"/>
  <c r="I11" i="14" s="1"/>
  <c r="I14" i="11"/>
  <c r="N14" i="11" s="1"/>
  <c r="I32" i="29"/>
  <c r="BP32" i="17" s="1"/>
  <c r="G14" i="9"/>
  <c r="I14" i="9" s="1"/>
  <c r="BN9" i="7"/>
  <c r="F15" i="9" s="1"/>
  <c r="H15" i="9" s="1"/>
  <c r="BT9" i="7"/>
  <c r="L12" i="9"/>
  <c r="M12" i="9" s="1"/>
  <c r="N12" i="9" s="1"/>
  <c r="K13" i="9"/>
  <c r="J13" i="9"/>
  <c r="CN8" i="7"/>
  <c r="E14" i="10" s="1"/>
  <c r="CH9" i="7"/>
  <c r="CL9" i="7"/>
  <c r="CI9" i="7"/>
  <c r="CJ9" i="7"/>
  <c r="CK9" i="7"/>
  <c r="CC9" i="7"/>
  <c r="C15" i="10" s="1"/>
  <c r="BU8" i="7"/>
  <c r="E14" i="9" s="1"/>
  <c r="BO9" i="7"/>
  <c r="BS9" i="7"/>
  <c r="BP9" i="7"/>
  <c r="BQ9" i="7"/>
  <c r="BR9" i="7"/>
  <c r="K13" i="10"/>
  <c r="J13" i="10"/>
  <c r="L12" i="10"/>
  <c r="M12" i="10" s="1"/>
  <c r="N12" i="10" s="1"/>
  <c r="BH10" i="7"/>
  <c r="BG11" i="7"/>
  <c r="CA10" i="7"/>
  <c r="CM10" i="7" s="1"/>
  <c r="BZ11" i="7"/>
  <c r="C15" i="11"/>
  <c r="G14" i="10"/>
  <c r="I14" i="10" s="1"/>
  <c r="H14" i="10"/>
  <c r="BK9" i="7"/>
  <c r="D15" i="9" s="1"/>
  <c r="BM9" i="7"/>
  <c r="BL9" i="7"/>
  <c r="BJ9" i="7"/>
  <c r="C15" i="9" s="1"/>
  <c r="CF9" i="7"/>
  <c r="CG9" i="7"/>
  <c r="F15" i="10" s="1"/>
  <c r="CE9" i="7"/>
  <c r="CD9" i="7"/>
  <c r="D15" i="10" s="1"/>
  <c r="I15" i="11" l="1"/>
  <c r="N15" i="11" s="1"/>
  <c r="F10" i="14"/>
  <c r="H10" i="14"/>
  <c r="I10" i="14" s="1"/>
  <c r="G15" i="9"/>
  <c r="I15" i="9" s="1"/>
  <c r="BN10" i="7"/>
  <c r="F16" i="9" s="1"/>
  <c r="H16" i="9" s="1"/>
  <c r="BT10" i="7"/>
  <c r="L13" i="9"/>
  <c r="M13" i="9" s="1"/>
  <c r="N13" i="9" s="1"/>
  <c r="K14" i="9"/>
  <c r="J14" i="9"/>
  <c r="H15" i="14"/>
  <c r="I15" i="14" s="1"/>
  <c r="CI10" i="7"/>
  <c r="CJ10" i="7"/>
  <c r="CH10" i="7"/>
  <c r="CK10" i="7"/>
  <c r="CL10" i="7"/>
  <c r="CN9" i="7"/>
  <c r="E15" i="10" s="1"/>
  <c r="CC10" i="7"/>
  <c r="C16" i="10" s="1"/>
  <c r="BU9" i="7"/>
  <c r="E15" i="9" s="1"/>
  <c r="BQ10" i="7"/>
  <c r="BR10" i="7"/>
  <c r="BS10" i="7"/>
  <c r="BO10" i="7"/>
  <c r="BP10" i="7"/>
  <c r="L13" i="10"/>
  <c r="M13" i="10" s="1"/>
  <c r="N13" i="10" s="1"/>
  <c r="CA11" i="7"/>
  <c r="CM11" i="7" s="1"/>
  <c r="BZ12" i="7"/>
  <c r="K14" i="10"/>
  <c r="J14" i="10"/>
  <c r="C16" i="11"/>
  <c r="I16" i="11"/>
  <c r="N16" i="11" s="1"/>
  <c r="H15" i="10"/>
  <c r="G15" i="10"/>
  <c r="I15" i="10" s="1"/>
  <c r="CG10" i="7"/>
  <c r="F16" i="10" s="1"/>
  <c r="CF10" i="7"/>
  <c r="CD10" i="7"/>
  <c r="D16" i="10" s="1"/>
  <c r="CE10" i="7"/>
  <c r="BH11" i="7"/>
  <c r="BG12" i="7"/>
  <c r="BK10" i="7"/>
  <c r="D16" i="9" s="1"/>
  <c r="BM10" i="7"/>
  <c r="BL10" i="7"/>
  <c r="BJ10" i="7"/>
  <c r="C16" i="9" s="1"/>
  <c r="G16" i="9" l="1"/>
  <c r="I16" i="9" s="1"/>
  <c r="BN11" i="7"/>
  <c r="F17" i="9" s="1"/>
  <c r="G17" i="9" s="1"/>
  <c r="I17" i="9" s="1"/>
  <c r="BT11" i="7"/>
  <c r="L14" i="9"/>
  <c r="M14" i="9" s="1"/>
  <c r="N14" i="9" s="1"/>
  <c r="K15" i="9"/>
  <c r="J15" i="9"/>
  <c r="CN10" i="7"/>
  <c r="E16" i="10" s="1"/>
  <c r="CC11" i="7"/>
  <c r="C17" i="10" s="1"/>
  <c r="CJ11" i="7"/>
  <c r="CK11" i="7"/>
  <c r="CH11" i="7"/>
  <c r="CI11" i="7"/>
  <c r="CL11" i="7"/>
  <c r="BU10" i="7"/>
  <c r="E16" i="9" s="1"/>
  <c r="BO11" i="7"/>
  <c r="BS11" i="7"/>
  <c r="BP11" i="7"/>
  <c r="BQ11" i="7"/>
  <c r="BR11" i="7"/>
  <c r="L14" i="10"/>
  <c r="M14" i="10" s="1"/>
  <c r="N14" i="10" s="1"/>
  <c r="I17" i="11"/>
  <c r="N17" i="11" s="1"/>
  <c r="C17" i="11"/>
  <c r="K15" i="10"/>
  <c r="J15" i="10"/>
  <c r="BH12" i="7"/>
  <c r="BG13" i="7"/>
  <c r="CA12" i="7"/>
  <c r="CM12" i="7" s="1"/>
  <c r="BZ13" i="7"/>
  <c r="BJ11" i="7"/>
  <c r="C17" i="9" s="1"/>
  <c r="BK11" i="7"/>
  <c r="D17" i="9" s="1"/>
  <c r="BM11" i="7"/>
  <c r="BL11" i="7"/>
  <c r="CF11" i="7"/>
  <c r="CE11" i="7"/>
  <c r="CD11" i="7"/>
  <c r="D17" i="10" s="1"/>
  <c r="CG11" i="7"/>
  <c r="F17" i="10" s="1"/>
  <c r="H16" i="10"/>
  <c r="G16" i="10"/>
  <c r="I16" i="10" s="1"/>
  <c r="H17" i="9" l="1"/>
  <c r="BN12" i="7"/>
  <c r="F18" i="9" s="1"/>
  <c r="H18" i="9" s="1"/>
  <c r="BT12" i="7"/>
  <c r="L15" i="9"/>
  <c r="M15" i="9" s="1"/>
  <c r="N15" i="9" s="1"/>
  <c r="K16" i="9"/>
  <c r="J16" i="9"/>
  <c r="CN11" i="7"/>
  <c r="E17" i="10" s="1"/>
  <c r="CC12" i="7"/>
  <c r="C18" i="10" s="1"/>
  <c r="CK12" i="7"/>
  <c r="CH12" i="7"/>
  <c r="CL12" i="7"/>
  <c r="CI12" i="7"/>
  <c r="CJ12" i="7"/>
  <c r="BU11" i="7"/>
  <c r="E17" i="9" s="1"/>
  <c r="BQ12" i="7"/>
  <c r="BR12" i="7"/>
  <c r="BO12" i="7"/>
  <c r="BP12" i="7"/>
  <c r="BS12" i="7"/>
  <c r="K16" i="10"/>
  <c r="J16" i="10"/>
  <c r="L15" i="10"/>
  <c r="M15" i="10" s="1"/>
  <c r="N15" i="10" s="1"/>
  <c r="C18" i="11"/>
  <c r="I18" i="11"/>
  <c r="N18" i="11" s="1"/>
  <c r="G17" i="10"/>
  <c r="I17" i="10" s="1"/>
  <c r="H17" i="10"/>
  <c r="CA13" i="7"/>
  <c r="CM13" i="7" s="1"/>
  <c r="BZ14" i="7"/>
  <c r="CF12" i="7"/>
  <c r="CG12" i="7"/>
  <c r="F18" i="10" s="1"/>
  <c r="CD12" i="7"/>
  <c r="D18" i="10" s="1"/>
  <c r="CE12" i="7"/>
  <c r="BH13" i="7"/>
  <c r="BG14" i="7"/>
  <c r="BK12" i="7"/>
  <c r="D18" i="9" s="1"/>
  <c r="BJ12" i="7"/>
  <c r="C18" i="9" s="1"/>
  <c r="BL12" i="7"/>
  <c r="BM12" i="7"/>
  <c r="G18" i="9" l="1"/>
  <c r="I18" i="9" s="1"/>
  <c r="BN13" i="7"/>
  <c r="F19" i="9" s="1"/>
  <c r="G19" i="9" s="1"/>
  <c r="I19" i="9" s="1"/>
  <c r="BT13" i="7"/>
  <c r="L16" i="9"/>
  <c r="M16" i="9" s="1"/>
  <c r="N16" i="9" s="1"/>
  <c r="K17" i="9"/>
  <c r="J17" i="9"/>
  <c r="CN12" i="7"/>
  <c r="E18" i="10" s="1"/>
  <c r="CC13" i="7"/>
  <c r="C19" i="10" s="1"/>
  <c r="CH13" i="7"/>
  <c r="CL13" i="7"/>
  <c r="CI13" i="7"/>
  <c r="CJ13" i="7"/>
  <c r="CK13" i="7"/>
  <c r="BU12" i="7"/>
  <c r="E18" i="9" s="1"/>
  <c r="BO13" i="7"/>
  <c r="BS13" i="7"/>
  <c r="BP13" i="7"/>
  <c r="BQ13" i="7"/>
  <c r="BR13" i="7"/>
  <c r="L16" i="10"/>
  <c r="M16" i="10" s="1"/>
  <c r="N16" i="10" s="1"/>
  <c r="C19" i="11"/>
  <c r="I19" i="11"/>
  <c r="N19" i="11" s="1"/>
  <c r="CA14" i="7"/>
  <c r="CM14" i="7" s="1"/>
  <c r="BZ15" i="7"/>
  <c r="K17" i="10"/>
  <c r="J17" i="10"/>
  <c r="BH14" i="7"/>
  <c r="BG15" i="7"/>
  <c r="G18" i="10"/>
  <c r="I18" i="10" s="1"/>
  <c r="H18" i="10"/>
  <c r="CF13" i="7"/>
  <c r="CG13" i="7"/>
  <c r="F19" i="10" s="1"/>
  <c r="CD13" i="7"/>
  <c r="D19" i="10" s="1"/>
  <c r="CE13" i="7"/>
  <c r="BK13" i="7"/>
  <c r="D19" i="9" s="1"/>
  <c r="BJ13" i="7"/>
  <c r="C19" i="9" s="1"/>
  <c r="BM13" i="7"/>
  <c r="BL13" i="7"/>
  <c r="H19" i="9" l="1"/>
  <c r="BN14" i="7"/>
  <c r="F20" i="9" s="1"/>
  <c r="H20" i="9" s="1"/>
  <c r="BT14" i="7"/>
  <c r="L17" i="9"/>
  <c r="M17" i="9" s="1"/>
  <c r="N17" i="9" s="1"/>
  <c r="K18" i="9"/>
  <c r="J18" i="9"/>
  <c r="CN13" i="7"/>
  <c r="E19" i="10" s="1"/>
  <c r="CC14" i="7"/>
  <c r="C20" i="10" s="1"/>
  <c r="CI14" i="7"/>
  <c r="CJ14" i="7"/>
  <c r="CK14" i="7"/>
  <c r="CL14" i="7"/>
  <c r="CH14" i="7"/>
  <c r="BU13" i="7"/>
  <c r="E19" i="9" s="1"/>
  <c r="BQ14" i="7"/>
  <c r="BR14" i="7"/>
  <c r="BS14" i="7"/>
  <c r="BO14" i="7"/>
  <c r="BP14" i="7"/>
  <c r="K18" i="10"/>
  <c r="J18" i="10"/>
  <c r="L17" i="10"/>
  <c r="M17" i="10" s="1"/>
  <c r="N17" i="10" s="1"/>
  <c r="CA15" i="7"/>
  <c r="CM15" i="7" s="1"/>
  <c r="BZ16" i="7"/>
  <c r="CG14" i="7"/>
  <c r="F20" i="10" s="1"/>
  <c r="CD14" i="7"/>
  <c r="D20" i="10" s="1"/>
  <c r="CF14" i="7"/>
  <c r="CE14" i="7"/>
  <c r="C20" i="11"/>
  <c r="H19" i="10"/>
  <c r="G19" i="10"/>
  <c r="I19" i="10" s="1"/>
  <c r="BH15" i="7"/>
  <c r="BG16" i="7"/>
  <c r="BM14" i="7"/>
  <c r="BK14" i="7"/>
  <c r="D20" i="9" s="1"/>
  <c r="BL14" i="7"/>
  <c r="BJ14" i="7"/>
  <c r="C20" i="9" s="1"/>
  <c r="I20" i="11" l="1"/>
  <c r="N20" i="11" s="1"/>
  <c r="G20" i="9"/>
  <c r="I20" i="9" s="1"/>
  <c r="BN15" i="7"/>
  <c r="F21" i="9" s="1"/>
  <c r="H21" i="9" s="1"/>
  <c r="BT15" i="7"/>
  <c r="L18" i="9"/>
  <c r="M18" i="9" s="1"/>
  <c r="N18" i="9" s="1"/>
  <c r="K19" i="9"/>
  <c r="J19" i="9"/>
  <c r="CN14" i="7"/>
  <c r="E20" i="10" s="1"/>
  <c r="CC15" i="7"/>
  <c r="C21" i="10" s="1"/>
  <c r="CJ15" i="7"/>
  <c r="CK15" i="7"/>
  <c r="CL15" i="7"/>
  <c r="CH15" i="7"/>
  <c r="CI15" i="7"/>
  <c r="BU14" i="7"/>
  <c r="E20" i="9" s="1"/>
  <c r="BO15" i="7"/>
  <c r="BS15" i="7"/>
  <c r="BP15" i="7"/>
  <c r="BQ15" i="7"/>
  <c r="BR15" i="7"/>
  <c r="L18" i="10"/>
  <c r="M18" i="10" s="1"/>
  <c r="N18" i="10" s="1"/>
  <c r="BH16" i="7"/>
  <c r="BG17" i="7"/>
  <c r="CD15" i="7"/>
  <c r="D21" i="10" s="1"/>
  <c r="CF15" i="7"/>
  <c r="CG15" i="7"/>
  <c r="F21" i="10" s="1"/>
  <c r="CE15" i="7"/>
  <c r="BL15" i="7"/>
  <c r="BK15" i="7"/>
  <c r="D21" i="9" s="1"/>
  <c r="BM15" i="7"/>
  <c r="BJ15" i="7"/>
  <c r="C21" i="9" s="1"/>
  <c r="C21" i="11"/>
  <c r="J19" i="10"/>
  <c r="K19" i="10"/>
  <c r="H20" i="10"/>
  <c r="G20" i="10"/>
  <c r="I20" i="10" s="1"/>
  <c r="CA16" i="7"/>
  <c r="CM16" i="7" s="1"/>
  <c r="BZ17" i="7"/>
  <c r="I21" i="11" l="1"/>
  <c r="N21" i="11" s="1"/>
  <c r="G21" i="9"/>
  <c r="I21" i="9" s="1"/>
  <c r="BN16" i="7"/>
  <c r="F22" i="9" s="1"/>
  <c r="H22" i="9" s="1"/>
  <c r="BT16" i="7"/>
  <c r="L19" i="9"/>
  <c r="M19" i="9" s="1"/>
  <c r="N19" i="9" s="1"/>
  <c r="K20" i="9"/>
  <c r="J20" i="9"/>
  <c r="CN15" i="7"/>
  <c r="E21" i="10" s="1"/>
  <c r="CC16" i="7"/>
  <c r="C22" i="10" s="1"/>
  <c r="CK16" i="7"/>
  <c r="CH16" i="7"/>
  <c r="CL16" i="7"/>
  <c r="CI16" i="7"/>
  <c r="CJ16" i="7"/>
  <c r="BU15" i="7"/>
  <c r="E21" i="9" s="1"/>
  <c r="BQ16" i="7"/>
  <c r="BR16" i="7"/>
  <c r="BO16" i="7"/>
  <c r="BP16" i="7"/>
  <c r="BS16" i="7"/>
  <c r="L19" i="10"/>
  <c r="M19" i="10" s="1"/>
  <c r="N19" i="10" s="1"/>
  <c r="BH17" i="7"/>
  <c r="BG18" i="7"/>
  <c r="CA17" i="7"/>
  <c r="CM17" i="7" s="1"/>
  <c r="BZ18" i="7"/>
  <c r="H21" i="10"/>
  <c r="G21" i="10"/>
  <c r="I21" i="10" s="1"/>
  <c r="I22" i="11"/>
  <c r="N22" i="11" s="1"/>
  <c r="C22" i="11"/>
  <c r="BL16" i="7"/>
  <c r="BK16" i="7"/>
  <c r="D22" i="9" s="1"/>
  <c r="BJ16" i="7"/>
  <c r="C22" i="9" s="1"/>
  <c r="BM16" i="7"/>
  <c r="CD16" i="7"/>
  <c r="D22" i="10" s="1"/>
  <c r="CF16" i="7"/>
  <c r="CG16" i="7"/>
  <c r="F22" i="10" s="1"/>
  <c r="CE16" i="7"/>
  <c r="K20" i="10"/>
  <c r="J20" i="10"/>
  <c r="G22" i="9" l="1"/>
  <c r="I22" i="9" s="1"/>
  <c r="BN17" i="7"/>
  <c r="F23" i="9" s="1"/>
  <c r="H23" i="9" s="1"/>
  <c r="BT17" i="7"/>
  <c r="L20" i="9"/>
  <c r="M20" i="9" s="1"/>
  <c r="N20" i="9" s="1"/>
  <c r="K21" i="9"/>
  <c r="J21" i="9"/>
  <c r="CN16" i="7"/>
  <c r="E22" i="10" s="1"/>
  <c r="CC17" i="7"/>
  <c r="C23" i="10" s="1"/>
  <c r="CH17" i="7"/>
  <c r="CL17" i="7"/>
  <c r="CI17" i="7"/>
  <c r="CJ17" i="7"/>
  <c r="CK17" i="7"/>
  <c r="BU16" i="7"/>
  <c r="E22" i="9" s="1"/>
  <c r="BO17" i="7"/>
  <c r="BS17" i="7"/>
  <c r="BP17" i="7"/>
  <c r="BQ17" i="7"/>
  <c r="BR17" i="7"/>
  <c r="L20" i="10"/>
  <c r="M20" i="10" s="1"/>
  <c r="N20" i="10" s="1"/>
  <c r="J21" i="10"/>
  <c r="K21" i="10"/>
  <c r="CA18" i="7"/>
  <c r="CM18" i="7" s="1"/>
  <c r="BZ19" i="7"/>
  <c r="CF17" i="7"/>
  <c r="CD17" i="7"/>
  <c r="D23" i="10" s="1"/>
  <c r="CG17" i="7"/>
  <c r="F23" i="10" s="1"/>
  <c r="CE17" i="7"/>
  <c r="C23" i="11"/>
  <c r="BH18" i="7"/>
  <c r="BG19" i="7"/>
  <c r="G22" i="10"/>
  <c r="I22" i="10" s="1"/>
  <c r="H22" i="10"/>
  <c r="BJ17" i="7"/>
  <c r="C23" i="9" s="1"/>
  <c r="BL17" i="7"/>
  <c r="BK17" i="7"/>
  <c r="D23" i="9" s="1"/>
  <c r="BM17" i="7"/>
  <c r="I23" i="11" l="1"/>
  <c r="N23" i="11" s="1"/>
  <c r="G23" i="9"/>
  <c r="I23" i="9" s="1"/>
  <c r="BN18" i="7"/>
  <c r="F24" i="9" s="1"/>
  <c r="H24" i="9" s="1"/>
  <c r="BT18" i="7"/>
  <c r="L21" i="9"/>
  <c r="M21" i="9" s="1"/>
  <c r="N21" i="9" s="1"/>
  <c r="K22" i="9"/>
  <c r="J22" i="9"/>
  <c r="CN17" i="7"/>
  <c r="E23" i="10" s="1"/>
  <c r="CC18" i="7"/>
  <c r="C24" i="10" s="1"/>
  <c r="CI18" i="7"/>
  <c r="CJ18" i="7"/>
  <c r="CH18" i="7"/>
  <c r="CK18" i="7"/>
  <c r="CL18" i="7"/>
  <c r="BU17" i="7"/>
  <c r="E23" i="9" s="1"/>
  <c r="BQ18" i="7"/>
  <c r="BR18" i="7"/>
  <c r="BS18" i="7"/>
  <c r="BO18" i="7"/>
  <c r="BP18" i="7"/>
  <c r="L21" i="10"/>
  <c r="M21" i="10" s="1"/>
  <c r="N21" i="10" s="1"/>
  <c r="H23" i="10"/>
  <c r="G23" i="10"/>
  <c r="I23" i="10" s="1"/>
  <c r="CA19" i="7"/>
  <c r="CM19" i="7" s="1"/>
  <c r="BZ20" i="7"/>
  <c r="BH19" i="7"/>
  <c r="BG20" i="7"/>
  <c r="K22" i="10"/>
  <c r="J22" i="10"/>
  <c r="CD18" i="7"/>
  <c r="D24" i="10" s="1"/>
  <c r="CF18" i="7"/>
  <c r="CE18" i="7"/>
  <c r="CG18" i="7"/>
  <c r="F24" i="10" s="1"/>
  <c r="BK18" i="7"/>
  <c r="D24" i="9" s="1"/>
  <c r="BM18" i="7"/>
  <c r="BJ18" i="7"/>
  <c r="C24" i="9" s="1"/>
  <c r="BL18" i="7"/>
  <c r="C24" i="11"/>
  <c r="I24" i="11" l="1"/>
  <c r="N24" i="11" s="1"/>
  <c r="G24" i="9"/>
  <c r="I24" i="9" s="1"/>
  <c r="BN19" i="7"/>
  <c r="F25" i="9" s="1"/>
  <c r="H25" i="9" s="1"/>
  <c r="BT19" i="7"/>
  <c r="L22" i="9"/>
  <c r="M22" i="9" s="1"/>
  <c r="N22" i="9" s="1"/>
  <c r="K23" i="9"/>
  <c r="J23" i="9"/>
  <c r="CN18" i="7"/>
  <c r="E24" i="10" s="1"/>
  <c r="CC19" i="7"/>
  <c r="C25" i="10" s="1"/>
  <c r="CJ19" i="7"/>
  <c r="CK19" i="7"/>
  <c r="CH19" i="7"/>
  <c r="CI19" i="7"/>
  <c r="CL19" i="7"/>
  <c r="BU18" i="7"/>
  <c r="E24" i="9" s="1"/>
  <c r="BO19" i="7"/>
  <c r="BS19" i="7"/>
  <c r="BP19" i="7"/>
  <c r="BQ19" i="7"/>
  <c r="BR19" i="7"/>
  <c r="CD19" i="7"/>
  <c r="D25" i="10" s="1"/>
  <c r="CF19" i="7"/>
  <c r="CG19" i="7"/>
  <c r="F25" i="10" s="1"/>
  <c r="CE19" i="7"/>
  <c r="BH20" i="7"/>
  <c r="BG21" i="7"/>
  <c r="C25" i="11"/>
  <c r="BL19" i="7"/>
  <c r="BM19" i="7"/>
  <c r="BK19" i="7"/>
  <c r="D25" i="9" s="1"/>
  <c r="BJ19" i="7"/>
  <c r="C25" i="9" s="1"/>
  <c r="K23" i="10"/>
  <c r="J23" i="10"/>
  <c r="H24" i="10"/>
  <c r="G24" i="10"/>
  <c r="I24" i="10" s="1"/>
  <c r="L22" i="10"/>
  <c r="M22" i="10" s="1"/>
  <c r="N22" i="10" s="1"/>
  <c r="CA20" i="7"/>
  <c r="CM20" i="7" s="1"/>
  <c r="BZ21" i="7"/>
  <c r="I25" i="11" l="1"/>
  <c r="N25" i="11" s="1"/>
  <c r="G25" i="9"/>
  <c r="I25" i="9" s="1"/>
  <c r="BN20" i="7"/>
  <c r="F26" i="9" s="1"/>
  <c r="H26" i="9" s="1"/>
  <c r="BT20" i="7"/>
  <c r="L23" i="9"/>
  <c r="M23" i="9" s="1"/>
  <c r="N23" i="9" s="1"/>
  <c r="K24" i="9"/>
  <c r="J24" i="9"/>
  <c r="CC20" i="7"/>
  <c r="C26" i="10" s="1"/>
  <c r="CK20" i="7"/>
  <c r="CH20" i="7"/>
  <c r="CL20" i="7"/>
  <c r="CI20" i="7"/>
  <c r="CJ20" i="7"/>
  <c r="CN19" i="7"/>
  <c r="E25" i="10" s="1"/>
  <c r="BU19" i="7"/>
  <c r="E25" i="9" s="1"/>
  <c r="BQ20" i="7"/>
  <c r="BR20" i="7"/>
  <c r="BO20" i="7"/>
  <c r="BP20" i="7"/>
  <c r="BS20" i="7"/>
  <c r="J24" i="10"/>
  <c r="K24" i="10"/>
  <c r="CD20" i="7"/>
  <c r="D26" i="10" s="1"/>
  <c r="CF20" i="7"/>
  <c r="CE20" i="7"/>
  <c r="CG20" i="7"/>
  <c r="F26" i="10" s="1"/>
  <c r="C26" i="11"/>
  <c r="I26" i="11"/>
  <c r="N26" i="11" s="1"/>
  <c r="BH21" i="7"/>
  <c r="BG22" i="7"/>
  <c r="H25" i="10"/>
  <c r="G25" i="10"/>
  <c r="I25" i="10" s="1"/>
  <c r="CA21" i="7"/>
  <c r="CM21" i="7" s="1"/>
  <c r="BZ22" i="7"/>
  <c r="L23" i="10"/>
  <c r="M23" i="10" s="1"/>
  <c r="N23" i="10" s="1"/>
  <c r="BJ20" i="7"/>
  <c r="C26" i="9" s="1"/>
  <c r="BK20" i="7"/>
  <c r="D26" i="9" s="1"/>
  <c r="BM20" i="7"/>
  <c r="BL20" i="7"/>
  <c r="G26" i="9" l="1"/>
  <c r="I26" i="9" s="1"/>
  <c r="BN21" i="7"/>
  <c r="F27" i="9" s="1"/>
  <c r="H27" i="9" s="1"/>
  <c r="BT21" i="7"/>
  <c r="L24" i="9"/>
  <c r="M24" i="9" s="1"/>
  <c r="N24" i="9" s="1"/>
  <c r="K25" i="9"/>
  <c r="J25" i="9"/>
  <c r="CN20" i="7"/>
  <c r="E26" i="10" s="1"/>
  <c r="CC21" i="7"/>
  <c r="C27" i="10" s="1"/>
  <c r="CH21" i="7"/>
  <c r="CL21" i="7"/>
  <c r="CI21" i="7"/>
  <c r="CJ21" i="7"/>
  <c r="CK21" i="7"/>
  <c r="BU20" i="7"/>
  <c r="E26" i="9" s="1"/>
  <c r="BO21" i="7"/>
  <c r="BS21" i="7"/>
  <c r="BP21" i="7"/>
  <c r="BQ21" i="7"/>
  <c r="BR21" i="7"/>
  <c r="K25" i="10"/>
  <c r="L24" i="10"/>
  <c r="M24" i="10" s="1"/>
  <c r="N24" i="10" s="1"/>
  <c r="J25" i="10"/>
  <c r="CA22" i="7"/>
  <c r="CM22" i="7" s="1"/>
  <c r="BZ23" i="7"/>
  <c r="C27" i="11"/>
  <c r="CF21" i="7"/>
  <c r="CD21" i="7"/>
  <c r="D27" i="10" s="1"/>
  <c r="CG21" i="7"/>
  <c r="F27" i="10" s="1"/>
  <c r="CE21" i="7"/>
  <c r="BH22" i="7"/>
  <c r="BG23" i="7"/>
  <c r="BK21" i="7"/>
  <c r="D27" i="9" s="1"/>
  <c r="BJ21" i="7"/>
  <c r="C27" i="9" s="1"/>
  <c r="BM21" i="7"/>
  <c r="BL21" i="7"/>
  <c r="H26" i="10"/>
  <c r="G26" i="10"/>
  <c r="I26" i="10" s="1"/>
  <c r="I27" i="11" l="1"/>
  <c r="N27" i="11" s="1"/>
  <c r="G27" i="9"/>
  <c r="I27" i="9" s="1"/>
  <c r="BN22" i="7"/>
  <c r="F28" i="9" s="1"/>
  <c r="H28" i="9" s="1"/>
  <c r="BT22" i="7"/>
  <c r="L25" i="9"/>
  <c r="M25" i="9" s="1"/>
  <c r="N25" i="9" s="1"/>
  <c r="K26" i="9"/>
  <c r="J26" i="9"/>
  <c r="CN21" i="7"/>
  <c r="E27" i="10" s="1"/>
  <c r="CC22" i="7"/>
  <c r="C28" i="10" s="1"/>
  <c r="CI22" i="7"/>
  <c r="CJ22" i="7"/>
  <c r="CK22" i="7"/>
  <c r="CL22" i="7"/>
  <c r="CH22" i="7"/>
  <c r="BU21" i="7"/>
  <c r="E27" i="9" s="1"/>
  <c r="BQ22" i="7"/>
  <c r="BR22" i="7"/>
  <c r="BS22" i="7"/>
  <c r="BO22" i="7"/>
  <c r="BP22" i="7"/>
  <c r="L25" i="10"/>
  <c r="M25" i="10" s="1"/>
  <c r="N25" i="10" s="1"/>
  <c r="K26" i="10"/>
  <c r="J26" i="10"/>
  <c r="H27" i="10"/>
  <c r="G27" i="10"/>
  <c r="I27" i="10" s="1"/>
  <c r="C28" i="11"/>
  <c r="I28" i="11"/>
  <c r="N28" i="11" s="1"/>
  <c r="BH23" i="7"/>
  <c r="BG24" i="7"/>
  <c r="CA23" i="7"/>
  <c r="CM23" i="7" s="1"/>
  <c r="BZ24" i="7"/>
  <c r="BM22" i="7"/>
  <c r="BK22" i="7"/>
  <c r="D28" i="9" s="1"/>
  <c r="BJ22" i="7"/>
  <c r="C28" i="9" s="1"/>
  <c r="BL22" i="7"/>
  <c r="CD22" i="7"/>
  <c r="D28" i="10" s="1"/>
  <c r="CF22" i="7"/>
  <c r="CG22" i="7"/>
  <c r="F28" i="10" s="1"/>
  <c r="CE22" i="7"/>
  <c r="G28" i="9" l="1"/>
  <c r="I28" i="9" s="1"/>
  <c r="BN23" i="7"/>
  <c r="F29" i="9" s="1"/>
  <c r="H29" i="9" s="1"/>
  <c r="BT23" i="7"/>
  <c r="L26" i="9"/>
  <c r="M26" i="9" s="1"/>
  <c r="N26" i="9" s="1"/>
  <c r="K27" i="9"/>
  <c r="J27" i="9"/>
  <c r="CC23" i="7"/>
  <c r="C29" i="10" s="1"/>
  <c r="CJ23" i="7"/>
  <c r="CK23" i="7"/>
  <c r="CL23" i="7"/>
  <c r="CH23" i="7"/>
  <c r="CI23" i="7"/>
  <c r="CN22" i="7"/>
  <c r="E28" i="10" s="1"/>
  <c r="BU22" i="7"/>
  <c r="E28" i="9" s="1"/>
  <c r="BO23" i="7"/>
  <c r="BS23" i="7"/>
  <c r="BP23" i="7"/>
  <c r="BQ23" i="7"/>
  <c r="BR23" i="7"/>
  <c r="L26" i="10"/>
  <c r="M26" i="10" s="1"/>
  <c r="N26" i="10" s="1"/>
  <c r="CG23" i="7"/>
  <c r="F29" i="10" s="1"/>
  <c r="CF23" i="7"/>
  <c r="CD23" i="7"/>
  <c r="D29" i="10" s="1"/>
  <c r="CE23" i="7"/>
  <c r="BK23" i="7"/>
  <c r="D29" i="9" s="1"/>
  <c r="BM23" i="7"/>
  <c r="BJ23" i="7"/>
  <c r="C29" i="9" s="1"/>
  <c r="BL23" i="7"/>
  <c r="H28" i="10"/>
  <c r="G28" i="10"/>
  <c r="I28" i="10" s="1"/>
  <c r="C29" i="11"/>
  <c r="I29" i="11"/>
  <c r="N29" i="11" s="1"/>
  <c r="K27" i="10"/>
  <c r="J27" i="10"/>
  <c r="CA24" i="7"/>
  <c r="CM24" i="7" s="1"/>
  <c r="BZ25" i="7"/>
  <c r="BH24" i="7"/>
  <c r="BG25" i="7"/>
  <c r="G29" i="9" l="1"/>
  <c r="I29" i="9" s="1"/>
  <c r="BN24" i="7"/>
  <c r="F30" i="9" s="1"/>
  <c r="H30" i="9" s="1"/>
  <c r="BT24" i="7"/>
  <c r="L27" i="9"/>
  <c r="M27" i="9" s="1"/>
  <c r="N27" i="9" s="1"/>
  <c r="K28" i="9"/>
  <c r="J28" i="9"/>
  <c r="CN23" i="7"/>
  <c r="E29" i="10" s="1"/>
  <c r="CC24" i="7"/>
  <c r="C30" i="10" s="1"/>
  <c r="CK24" i="7"/>
  <c r="CH24" i="7"/>
  <c r="CL24" i="7"/>
  <c r="CI24" i="7"/>
  <c r="CJ24" i="7"/>
  <c r="BU23" i="7"/>
  <c r="E29" i="9" s="1"/>
  <c r="BQ24" i="7"/>
  <c r="BR24" i="7"/>
  <c r="BO24" i="7"/>
  <c r="BP24" i="7"/>
  <c r="BS24" i="7"/>
  <c r="C30" i="11"/>
  <c r="BH25" i="7"/>
  <c r="BG26" i="7"/>
  <c r="K28" i="10"/>
  <c r="J28" i="10"/>
  <c r="BM24" i="7"/>
  <c r="BK24" i="7"/>
  <c r="D30" i="9" s="1"/>
  <c r="BJ24" i="7"/>
  <c r="C30" i="9" s="1"/>
  <c r="BL24" i="7"/>
  <c r="H29" i="10"/>
  <c r="G29" i="10"/>
  <c r="I29" i="10" s="1"/>
  <c r="CF24" i="7"/>
  <c r="CG24" i="7"/>
  <c r="F30" i="10" s="1"/>
  <c r="CD24" i="7"/>
  <c r="D30" i="10" s="1"/>
  <c r="CE24" i="7"/>
  <c r="CA25" i="7"/>
  <c r="CM25" i="7" s="1"/>
  <c r="BZ26" i="7"/>
  <c r="L27" i="10"/>
  <c r="M27" i="10" s="1"/>
  <c r="N27" i="10" s="1"/>
  <c r="I30" i="11" l="1"/>
  <c r="N30" i="11" s="1"/>
  <c r="G30" i="9"/>
  <c r="I30" i="9" s="1"/>
  <c r="BN25" i="7"/>
  <c r="F31" i="9" s="1"/>
  <c r="H31" i="9" s="1"/>
  <c r="BT25" i="7"/>
  <c r="L28" i="9"/>
  <c r="M28" i="9" s="1"/>
  <c r="N28" i="9" s="1"/>
  <c r="K29" i="9"/>
  <c r="J29" i="9"/>
  <c r="BU24" i="7"/>
  <c r="E30" i="9" s="1"/>
  <c r="CC25" i="7"/>
  <c r="C31" i="10" s="1"/>
  <c r="CH25" i="7"/>
  <c r="CL25" i="7"/>
  <c r="CI25" i="7"/>
  <c r="CJ25" i="7"/>
  <c r="CK25" i="7"/>
  <c r="CN24" i="7"/>
  <c r="E30" i="10" s="1"/>
  <c r="BO25" i="7"/>
  <c r="BS25" i="7"/>
  <c r="BP25" i="7"/>
  <c r="BQ25" i="7"/>
  <c r="BR25" i="7"/>
  <c r="H30" i="10"/>
  <c r="G30" i="10"/>
  <c r="I30" i="10" s="1"/>
  <c r="K29" i="10"/>
  <c r="J29" i="10"/>
  <c r="CA26" i="7"/>
  <c r="CM26" i="7" s="1"/>
  <c r="BZ27" i="7"/>
  <c r="CF25" i="7"/>
  <c r="CD25" i="7"/>
  <c r="D31" i="10" s="1"/>
  <c r="CG25" i="7"/>
  <c r="F31" i="10" s="1"/>
  <c r="CE25" i="7"/>
  <c r="L28" i="10"/>
  <c r="M28" i="10" s="1"/>
  <c r="N28" i="10" s="1"/>
  <c r="BH26" i="7"/>
  <c r="BG27" i="7"/>
  <c r="C31" i="11"/>
  <c r="BM25" i="7"/>
  <c r="BK25" i="7"/>
  <c r="D31" i="9" s="1"/>
  <c r="BJ25" i="7"/>
  <c r="C31" i="9" s="1"/>
  <c r="BL25" i="7"/>
  <c r="I31" i="11" l="1"/>
  <c r="N31" i="11" s="1"/>
  <c r="G31" i="9"/>
  <c r="I31" i="9" s="1"/>
  <c r="BN26" i="7"/>
  <c r="F32" i="9" s="1"/>
  <c r="G32" i="9" s="1"/>
  <c r="I32" i="9" s="1"/>
  <c r="BT26" i="7"/>
  <c r="L29" i="9"/>
  <c r="M29" i="9" s="1"/>
  <c r="N29" i="9" s="1"/>
  <c r="K30" i="9"/>
  <c r="J30" i="9"/>
  <c r="CC26" i="7"/>
  <c r="C32" i="10" s="1"/>
  <c r="CI26" i="7"/>
  <c r="CJ26" i="7"/>
  <c r="CH26" i="7"/>
  <c r="CK26" i="7"/>
  <c r="CL26" i="7"/>
  <c r="CN25" i="7"/>
  <c r="E31" i="10" s="1"/>
  <c r="BU25" i="7"/>
  <c r="E31" i="9" s="1"/>
  <c r="BQ26" i="7"/>
  <c r="BR26" i="7"/>
  <c r="BS26" i="7"/>
  <c r="BO26" i="7"/>
  <c r="BP26" i="7"/>
  <c r="K30" i="10"/>
  <c r="J30" i="10"/>
  <c r="L29" i="10"/>
  <c r="M29" i="10" s="1"/>
  <c r="N29" i="10" s="1"/>
  <c r="BM26" i="7"/>
  <c r="BJ26" i="7"/>
  <c r="C32" i="9" s="1"/>
  <c r="BK26" i="7"/>
  <c r="D32" i="9" s="1"/>
  <c r="BL26" i="7"/>
  <c r="G31" i="10"/>
  <c r="I31" i="10" s="1"/>
  <c r="H31" i="10"/>
  <c r="C32" i="11"/>
  <c r="I32" i="11"/>
  <c r="N32" i="11" s="1"/>
  <c r="CA27" i="7"/>
  <c r="CM27" i="7" s="1"/>
  <c r="BZ28" i="7"/>
  <c r="BH27" i="7"/>
  <c r="BG28" i="7"/>
  <c r="CG26" i="7"/>
  <c r="F32" i="10" s="1"/>
  <c r="CF26" i="7"/>
  <c r="CD26" i="7"/>
  <c r="D32" i="10" s="1"/>
  <c r="CE26" i="7"/>
  <c r="H32" i="9" l="1"/>
  <c r="BN27" i="7"/>
  <c r="F33" i="9" s="1"/>
  <c r="H33" i="9" s="1"/>
  <c r="BT27" i="7"/>
  <c r="L30" i="9"/>
  <c r="M30" i="9" s="1"/>
  <c r="N30" i="9" s="1"/>
  <c r="K31" i="9"/>
  <c r="J31" i="9"/>
  <c r="BU26" i="7"/>
  <c r="E32" i="9" s="1"/>
  <c r="CC27" i="7"/>
  <c r="C33" i="10" s="1"/>
  <c r="CJ27" i="7"/>
  <c r="CK27" i="7"/>
  <c r="CH27" i="7"/>
  <c r="CI27" i="7"/>
  <c r="CL27" i="7"/>
  <c r="CN26" i="7"/>
  <c r="E32" i="10" s="1"/>
  <c r="BO27" i="7"/>
  <c r="BS27" i="7"/>
  <c r="BP27" i="7"/>
  <c r="BQ27" i="7"/>
  <c r="BR27" i="7"/>
  <c r="J31" i="10"/>
  <c r="L30" i="10"/>
  <c r="M30" i="10" s="1"/>
  <c r="N30" i="10" s="1"/>
  <c r="K31" i="10"/>
  <c r="BH28" i="7"/>
  <c r="BG29" i="7"/>
  <c r="C33" i="11"/>
  <c r="I33" i="11"/>
  <c r="N33" i="11" s="1"/>
  <c r="BK27" i="7"/>
  <c r="D33" i="9" s="1"/>
  <c r="BJ27" i="7"/>
  <c r="C33" i="9" s="1"/>
  <c r="BL27" i="7"/>
  <c r="BM27" i="7"/>
  <c r="CA28" i="7"/>
  <c r="CM28" i="7" s="1"/>
  <c r="BZ29" i="7"/>
  <c r="G32" i="10"/>
  <c r="I32" i="10" s="1"/>
  <c r="H32" i="10"/>
  <c r="CF27" i="7"/>
  <c r="CG27" i="7"/>
  <c r="F33" i="10" s="1"/>
  <c r="CE27" i="7"/>
  <c r="CD27" i="7"/>
  <c r="D33" i="10" s="1"/>
  <c r="G33" i="9" l="1"/>
  <c r="I33" i="9" s="1"/>
  <c r="BN28" i="7"/>
  <c r="F34" i="9" s="1"/>
  <c r="G34" i="9" s="1"/>
  <c r="I34" i="9" s="1"/>
  <c r="BT28" i="7"/>
  <c r="L31" i="9"/>
  <c r="M31" i="9" s="1"/>
  <c r="N31" i="9" s="1"/>
  <c r="K32" i="9"/>
  <c r="J32" i="9"/>
  <c r="CC28" i="7"/>
  <c r="C34" i="10" s="1"/>
  <c r="CK28" i="7"/>
  <c r="CH28" i="7"/>
  <c r="CL28" i="7"/>
  <c r="CI28" i="7"/>
  <c r="CJ28" i="7"/>
  <c r="CN27" i="7"/>
  <c r="E33" i="10" s="1"/>
  <c r="BU27" i="7"/>
  <c r="E33" i="9" s="1"/>
  <c r="BQ28" i="7"/>
  <c r="BR28" i="7"/>
  <c r="BO28" i="7"/>
  <c r="BP28" i="7"/>
  <c r="BS28" i="7"/>
  <c r="L31" i="10"/>
  <c r="M31" i="10" s="1"/>
  <c r="N31" i="10" s="1"/>
  <c r="K32" i="10"/>
  <c r="J32" i="10"/>
  <c r="BH29" i="7"/>
  <c r="BG30" i="7"/>
  <c r="G33" i="10"/>
  <c r="I33" i="10" s="1"/>
  <c r="H33" i="10"/>
  <c r="CA29" i="7"/>
  <c r="CM29" i="7" s="1"/>
  <c r="BZ30" i="7"/>
  <c r="BK28" i="7"/>
  <c r="D34" i="9" s="1"/>
  <c r="BM28" i="7"/>
  <c r="BJ28" i="7"/>
  <c r="C34" i="9" s="1"/>
  <c r="BL28" i="7"/>
  <c r="C34" i="11"/>
  <c r="CD28" i="7"/>
  <c r="D34" i="10" s="1"/>
  <c r="CG28" i="7"/>
  <c r="F34" i="10" s="1"/>
  <c r="CF28" i="7"/>
  <c r="CE28" i="7"/>
  <c r="I34" i="11" l="1"/>
  <c r="N34" i="11" s="1"/>
  <c r="H34" i="9"/>
  <c r="BN29" i="7"/>
  <c r="F35" i="9" s="1"/>
  <c r="H35" i="9" s="1"/>
  <c r="BT29" i="7"/>
  <c r="L32" i="9"/>
  <c r="M32" i="9" s="1"/>
  <c r="N32" i="9" s="1"/>
  <c r="K33" i="9"/>
  <c r="J33" i="9"/>
  <c r="CN28" i="7"/>
  <c r="E34" i="10" s="1"/>
  <c r="CC29" i="7"/>
  <c r="C35" i="10" s="1"/>
  <c r="CH29" i="7"/>
  <c r="CL29" i="7"/>
  <c r="CI29" i="7"/>
  <c r="CJ29" i="7"/>
  <c r="CK29" i="7"/>
  <c r="BU28" i="7"/>
  <c r="E34" i="9" s="1"/>
  <c r="BO29" i="7"/>
  <c r="BS29" i="7"/>
  <c r="BP29" i="7"/>
  <c r="BQ29" i="7"/>
  <c r="BR29" i="7"/>
  <c r="K33" i="10"/>
  <c r="L32" i="10"/>
  <c r="M32" i="10" s="1"/>
  <c r="N32" i="10" s="1"/>
  <c r="J33" i="10"/>
  <c r="C35" i="11"/>
  <c r="G34" i="10"/>
  <c r="I34" i="10" s="1"/>
  <c r="H34" i="10"/>
  <c r="CA30" i="7"/>
  <c r="CM30" i="7" s="1"/>
  <c r="BZ31" i="7"/>
  <c r="BH30" i="7"/>
  <c r="BG31" i="7"/>
  <c r="CF29" i="7"/>
  <c r="CD29" i="7"/>
  <c r="D35" i="10" s="1"/>
  <c r="CG29" i="7"/>
  <c r="F35" i="10" s="1"/>
  <c r="CE29" i="7"/>
  <c r="BJ29" i="7"/>
  <c r="C35" i="9" s="1"/>
  <c r="BM29" i="7"/>
  <c r="BK29" i="7"/>
  <c r="D35" i="9" s="1"/>
  <c r="BL29" i="7"/>
  <c r="I35" i="11" l="1"/>
  <c r="N35" i="11" s="1"/>
  <c r="G35" i="9"/>
  <c r="I35" i="9" s="1"/>
  <c r="BN30" i="7"/>
  <c r="F36" i="9" s="1"/>
  <c r="H36" i="9" s="1"/>
  <c r="BT30" i="7"/>
  <c r="L33" i="9"/>
  <c r="M33" i="9" s="1"/>
  <c r="N33" i="9" s="1"/>
  <c r="K34" i="9"/>
  <c r="J34" i="9"/>
  <c r="CN29" i="7"/>
  <c r="E35" i="10" s="1"/>
  <c r="CC30" i="7"/>
  <c r="C36" i="10" s="1"/>
  <c r="CI30" i="7"/>
  <c r="CJ30" i="7"/>
  <c r="CK30" i="7"/>
  <c r="CL30" i="7"/>
  <c r="CH30" i="7"/>
  <c r="BU29" i="7"/>
  <c r="E35" i="9" s="1"/>
  <c r="BQ30" i="7"/>
  <c r="BR30" i="7"/>
  <c r="BS30" i="7"/>
  <c r="BO30" i="7"/>
  <c r="BP30" i="7"/>
  <c r="L33" i="10"/>
  <c r="M33" i="10" s="1"/>
  <c r="N33" i="10" s="1"/>
  <c r="K34" i="10"/>
  <c r="J34" i="10"/>
  <c r="G35" i="10"/>
  <c r="I35" i="10" s="1"/>
  <c r="H35" i="10"/>
  <c r="BH31" i="7"/>
  <c r="BG32" i="7"/>
  <c r="C36" i="11"/>
  <c r="BJ30" i="7"/>
  <c r="C36" i="9" s="1"/>
  <c r="BM30" i="7"/>
  <c r="BK30" i="7"/>
  <c r="D36" i="9" s="1"/>
  <c r="BL30" i="7"/>
  <c r="CA31" i="7"/>
  <c r="CM31" i="7" s="1"/>
  <c r="BZ32" i="7"/>
  <c r="CF30" i="7"/>
  <c r="CD30" i="7"/>
  <c r="D36" i="10" s="1"/>
  <c r="CE30" i="7"/>
  <c r="CG30" i="7"/>
  <c r="F36" i="10" s="1"/>
  <c r="I36" i="11" l="1"/>
  <c r="N36" i="11" s="1"/>
  <c r="G36" i="9"/>
  <c r="I36" i="9" s="1"/>
  <c r="BN31" i="7"/>
  <c r="F37" i="9" s="1"/>
  <c r="H37" i="9" s="1"/>
  <c r="BT31" i="7"/>
  <c r="L34" i="9"/>
  <c r="M34" i="9" s="1"/>
  <c r="N34" i="9" s="1"/>
  <c r="K35" i="9"/>
  <c r="J35" i="9"/>
  <c r="CN30" i="7"/>
  <c r="E36" i="10" s="1"/>
  <c r="CC31" i="7"/>
  <c r="C37" i="10" s="1"/>
  <c r="CJ31" i="7"/>
  <c r="CK31" i="7"/>
  <c r="CL31" i="7"/>
  <c r="CH31" i="7"/>
  <c r="CI31" i="7"/>
  <c r="BU30" i="7"/>
  <c r="E36" i="9" s="1"/>
  <c r="BO31" i="7"/>
  <c r="BS31" i="7"/>
  <c r="BP31" i="7"/>
  <c r="BQ31" i="7"/>
  <c r="BR31" i="7"/>
  <c r="L34" i="10"/>
  <c r="M34" i="10" s="1"/>
  <c r="N34" i="10" s="1"/>
  <c r="J35" i="10"/>
  <c r="K35" i="10"/>
  <c r="H36" i="10"/>
  <c r="G36" i="10"/>
  <c r="I36" i="10" s="1"/>
  <c r="BK31" i="7"/>
  <c r="D37" i="9" s="1"/>
  <c r="BM31" i="7"/>
  <c r="BJ31" i="7"/>
  <c r="C37" i="9" s="1"/>
  <c r="BL31" i="7"/>
  <c r="CA32" i="7"/>
  <c r="CM32" i="7" s="1"/>
  <c r="BZ33" i="7"/>
  <c r="CF31" i="7"/>
  <c r="CE31" i="7"/>
  <c r="CD31" i="7"/>
  <c r="D37" i="10" s="1"/>
  <c r="CG31" i="7"/>
  <c r="F37" i="10" s="1"/>
  <c r="C37" i="11"/>
  <c r="I37" i="11"/>
  <c r="N37" i="11" s="1"/>
  <c r="BH32" i="7"/>
  <c r="BG33" i="7"/>
  <c r="G37" i="9" l="1"/>
  <c r="I37" i="9" s="1"/>
  <c r="BN32" i="7"/>
  <c r="F38" i="9" s="1"/>
  <c r="G38" i="9" s="1"/>
  <c r="I38" i="9" s="1"/>
  <c r="BT32" i="7"/>
  <c r="L35" i="9"/>
  <c r="M35" i="9" s="1"/>
  <c r="N35" i="9" s="1"/>
  <c r="K36" i="9"/>
  <c r="J36" i="9"/>
  <c r="CN31" i="7"/>
  <c r="E37" i="10" s="1"/>
  <c r="CC32" i="7"/>
  <c r="C38" i="10" s="1"/>
  <c r="CK32" i="7"/>
  <c r="CH32" i="7"/>
  <c r="CL32" i="7"/>
  <c r="CI32" i="7"/>
  <c r="CJ32" i="7"/>
  <c r="BU31" i="7"/>
  <c r="E37" i="9" s="1"/>
  <c r="BQ32" i="7"/>
  <c r="BR32" i="7"/>
  <c r="BO32" i="7"/>
  <c r="BP32" i="7"/>
  <c r="BS32" i="7"/>
  <c r="L35" i="10"/>
  <c r="M35" i="10" s="1"/>
  <c r="N35" i="10" s="1"/>
  <c r="J36" i="10"/>
  <c r="K36" i="10"/>
  <c r="BH33" i="7"/>
  <c r="BG34" i="7"/>
  <c r="H37" i="10"/>
  <c r="G37" i="10"/>
  <c r="I37" i="10" s="1"/>
  <c r="CA33" i="7"/>
  <c r="CM33" i="7" s="1"/>
  <c r="BZ34" i="7"/>
  <c r="BM32" i="7"/>
  <c r="BJ32" i="7"/>
  <c r="C38" i="9" s="1"/>
  <c r="BK32" i="7"/>
  <c r="D38" i="9" s="1"/>
  <c r="BL32" i="7"/>
  <c r="C38" i="11"/>
  <c r="CF32" i="7"/>
  <c r="CG32" i="7"/>
  <c r="F38" i="10" s="1"/>
  <c r="CD32" i="7"/>
  <c r="D38" i="10" s="1"/>
  <c r="CE32" i="7"/>
  <c r="I38" i="11" l="1"/>
  <c r="N38" i="11" s="1"/>
  <c r="H38" i="9"/>
  <c r="BN33" i="7"/>
  <c r="F39" i="9" s="1"/>
  <c r="G39" i="9" s="1"/>
  <c r="I39" i="9" s="1"/>
  <c r="BT33" i="7"/>
  <c r="K37" i="9"/>
  <c r="J37" i="9"/>
  <c r="L36" i="9"/>
  <c r="M36" i="9" s="1"/>
  <c r="N36" i="9" s="1"/>
  <c r="CN32" i="7"/>
  <c r="E38" i="10" s="1"/>
  <c r="CC33" i="7"/>
  <c r="C39" i="10" s="1"/>
  <c r="CH33" i="7"/>
  <c r="CL33" i="7"/>
  <c r="CI33" i="7"/>
  <c r="CJ33" i="7"/>
  <c r="CK33" i="7"/>
  <c r="BU32" i="7"/>
  <c r="E38" i="9" s="1"/>
  <c r="BO33" i="7"/>
  <c r="BS33" i="7"/>
  <c r="BP33" i="7"/>
  <c r="BQ33" i="7"/>
  <c r="BR33" i="7"/>
  <c r="L36" i="10"/>
  <c r="M36" i="10" s="1"/>
  <c r="N36" i="10" s="1"/>
  <c r="J37" i="10"/>
  <c r="K37" i="10"/>
  <c r="CA34" i="7"/>
  <c r="CM34" i="7" s="1"/>
  <c r="BZ35" i="7"/>
  <c r="BH34" i="7"/>
  <c r="BG35" i="7"/>
  <c r="G38" i="10"/>
  <c r="I38" i="10" s="1"/>
  <c r="H38" i="10"/>
  <c r="CF33" i="7"/>
  <c r="CG33" i="7"/>
  <c r="F39" i="10" s="1"/>
  <c r="CE33" i="7"/>
  <c r="CD33" i="7"/>
  <c r="D39" i="10" s="1"/>
  <c r="C39" i="11"/>
  <c r="BK33" i="7"/>
  <c r="D39" i="9" s="1"/>
  <c r="BM33" i="7"/>
  <c r="BL33" i="7"/>
  <c r="BJ33" i="7"/>
  <c r="C39" i="9" s="1"/>
  <c r="I39" i="11" l="1"/>
  <c r="N39" i="11" s="1"/>
  <c r="H39" i="9"/>
  <c r="BN34" i="7"/>
  <c r="F40" i="9" s="1"/>
  <c r="H40" i="9" s="1"/>
  <c r="BT34" i="7"/>
  <c r="L37" i="9"/>
  <c r="M37" i="9" s="1"/>
  <c r="N37" i="9" s="1"/>
  <c r="K38" i="9"/>
  <c r="J38" i="9"/>
  <c r="CN33" i="7"/>
  <c r="E39" i="10" s="1"/>
  <c r="CC34" i="7"/>
  <c r="C40" i="10" s="1"/>
  <c r="CI34" i="7"/>
  <c r="CJ34" i="7"/>
  <c r="CH34" i="7"/>
  <c r="CK34" i="7"/>
  <c r="CL34" i="7"/>
  <c r="BU33" i="7"/>
  <c r="E39" i="9" s="1"/>
  <c r="BQ34" i="7"/>
  <c r="BR34" i="7"/>
  <c r="BS34" i="7"/>
  <c r="BO34" i="7"/>
  <c r="BP34" i="7"/>
  <c r="L37" i="10"/>
  <c r="M37" i="10" s="1"/>
  <c r="N37" i="10" s="1"/>
  <c r="K38" i="10"/>
  <c r="J38" i="10"/>
  <c r="G39" i="10"/>
  <c r="I39" i="10" s="1"/>
  <c r="H39" i="10"/>
  <c r="C40" i="11"/>
  <c r="BH35" i="7"/>
  <c r="BG36" i="7"/>
  <c r="CA35" i="7"/>
  <c r="CM35" i="7" s="1"/>
  <c r="BZ36" i="7"/>
  <c r="BM34" i="7"/>
  <c r="BK34" i="7"/>
  <c r="D40" i="9" s="1"/>
  <c r="BJ34" i="7"/>
  <c r="C40" i="9" s="1"/>
  <c r="BL34" i="7"/>
  <c r="CF34" i="7"/>
  <c r="CG34" i="7"/>
  <c r="F40" i="10" s="1"/>
  <c r="CD34" i="7"/>
  <c r="D40" i="10" s="1"/>
  <c r="CE34" i="7"/>
  <c r="I40" i="11" l="1"/>
  <c r="N40" i="11" s="1"/>
  <c r="G40" i="9"/>
  <c r="I40" i="9" s="1"/>
  <c r="BN35" i="7"/>
  <c r="F41" i="9" s="1"/>
  <c r="G41" i="9" s="1"/>
  <c r="I41" i="9" s="1"/>
  <c r="BT35" i="7"/>
  <c r="J39" i="9"/>
  <c r="K39" i="9"/>
  <c r="L38" i="9"/>
  <c r="M38" i="9" s="1"/>
  <c r="N38" i="9" s="1"/>
  <c r="CN34" i="7"/>
  <c r="E40" i="10" s="1"/>
  <c r="CC35" i="7"/>
  <c r="C41" i="10" s="1"/>
  <c r="CJ35" i="7"/>
  <c r="CK35" i="7"/>
  <c r="CH35" i="7"/>
  <c r="CI35" i="7"/>
  <c r="CL35" i="7"/>
  <c r="BU34" i="7"/>
  <c r="E40" i="9" s="1"/>
  <c r="BO35" i="7"/>
  <c r="BS35" i="7"/>
  <c r="BP35" i="7"/>
  <c r="BQ35" i="7"/>
  <c r="BR35" i="7"/>
  <c r="L38" i="10"/>
  <c r="M38" i="10" s="1"/>
  <c r="N38" i="10" s="1"/>
  <c r="CA36" i="7"/>
  <c r="CM36" i="7" s="1"/>
  <c r="BZ37" i="7"/>
  <c r="C41" i="11"/>
  <c r="I41" i="11"/>
  <c r="N41" i="11" s="1"/>
  <c r="CF35" i="7"/>
  <c r="CD35" i="7"/>
  <c r="D41" i="10" s="1"/>
  <c r="CG35" i="7"/>
  <c r="F41" i="10" s="1"/>
  <c r="CE35" i="7"/>
  <c r="BH36" i="7"/>
  <c r="BG37" i="7"/>
  <c r="G40" i="10"/>
  <c r="I40" i="10" s="1"/>
  <c r="H40" i="10"/>
  <c r="J39" i="10"/>
  <c r="K39" i="10"/>
  <c r="BM35" i="7"/>
  <c r="BL35" i="7"/>
  <c r="BK35" i="7"/>
  <c r="D41" i="9" s="1"/>
  <c r="BJ35" i="7"/>
  <c r="C41" i="9" s="1"/>
  <c r="H41" i="9" l="1"/>
  <c r="BN36" i="7"/>
  <c r="F42" i="9" s="1"/>
  <c r="G42" i="9" s="1"/>
  <c r="I42" i="9" s="1"/>
  <c r="BT36" i="7"/>
  <c r="J40" i="9"/>
  <c r="K40" i="9"/>
  <c r="L39" i="9"/>
  <c r="M39" i="9" s="1"/>
  <c r="N39" i="9" s="1"/>
  <c r="CN35" i="7"/>
  <c r="E41" i="10" s="1"/>
  <c r="CC36" i="7"/>
  <c r="C42" i="10" s="1"/>
  <c r="CK36" i="7"/>
  <c r="CH36" i="7"/>
  <c r="CL36" i="7"/>
  <c r="CI36" i="7"/>
  <c r="CJ36" i="7"/>
  <c r="BU35" i="7"/>
  <c r="E41" i="9" s="1"/>
  <c r="BQ36" i="7"/>
  <c r="BR36" i="7"/>
  <c r="BO36" i="7"/>
  <c r="BP36" i="7"/>
  <c r="BS36" i="7"/>
  <c r="J40" i="10"/>
  <c r="K40" i="10"/>
  <c r="L39" i="10"/>
  <c r="M39" i="10" s="1"/>
  <c r="N39" i="10" s="1"/>
  <c r="C42" i="11"/>
  <c r="BH37" i="7"/>
  <c r="BG38" i="7"/>
  <c r="CA37" i="7"/>
  <c r="CM37" i="7" s="1"/>
  <c r="BZ38" i="7"/>
  <c r="BJ36" i="7"/>
  <c r="C42" i="9" s="1"/>
  <c r="BL36" i="7"/>
  <c r="BK36" i="7"/>
  <c r="D42" i="9" s="1"/>
  <c r="BM36" i="7"/>
  <c r="H41" i="10"/>
  <c r="G41" i="10"/>
  <c r="I41" i="10" s="1"/>
  <c r="CD36" i="7"/>
  <c r="D42" i="10" s="1"/>
  <c r="CG36" i="7"/>
  <c r="F42" i="10" s="1"/>
  <c r="CF36" i="7"/>
  <c r="CE36" i="7"/>
  <c r="I42" i="11" l="1"/>
  <c r="N42" i="11" s="1"/>
  <c r="H42" i="9"/>
  <c r="BN37" i="7"/>
  <c r="F43" i="9" s="1"/>
  <c r="G43" i="9" s="1"/>
  <c r="I43" i="9" s="1"/>
  <c r="BT37" i="7"/>
  <c r="J41" i="9"/>
  <c r="K41" i="9"/>
  <c r="L40" i="9"/>
  <c r="M40" i="9" s="1"/>
  <c r="N40" i="9" s="1"/>
  <c r="CN36" i="7"/>
  <c r="E42" i="10" s="1"/>
  <c r="CC37" i="7"/>
  <c r="C43" i="10" s="1"/>
  <c r="CH37" i="7"/>
  <c r="CL37" i="7"/>
  <c r="CI37" i="7"/>
  <c r="CJ37" i="7"/>
  <c r="CK37" i="7"/>
  <c r="BU36" i="7"/>
  <c r="E42" i="9" s="1"/>
  <c r="BO37" i="7"/>
  <c r="BS37" i="7"/>
  <c r="BP37" i="7"/>
  <c r="BQ37" i="7"/>
  <c r="BR37" i="7"/>
  <c r="K41" i="10"/>
  <c r="J41" i="10"/>
  <c r="L40" i="10"/>
  <c r="M40" i="10" s="1"/>
  <c r="N40" i="10" s="1"/>
  <c r="BH38" i="7"/>
  <c r="BG39" i="7"/>
  <c r="BK37" i="7"/>
  <c r="D43" i="9" s="1"/>
  <c r="BM37" i="7"/>
  <c r="BL37" i="7"/>
  <c r="BJ37" i="7"/>
  <c r="C43" i="9" s="1"/>
  <c r="H42" i="10"/>
  <c r="G42" i="10"/>
  <c r="I42" i="10" s="1"/>
  <c r="CA38" i="7"/>
  <c r="CM38" i="7" s="1"/>
  <c r="BZ39" i="7"/>
  <c r="C43" i="11"/>
  <c r="I43" i="11"/>
  <c r="N43" i="11" s="1"/>
  <c r="CG37" i="7"/>
  <c r="F43" i="10" s="1"/>
  <c r="CD37" i="7"/>
  <c r="D43" i="10" s="1"/>
  <c r="CF37" i="7"/>
  <c r="CE37" i="7"/>
  <c r="H43" i="9" l="1"/>
  <c r="BN38" i="7"/>
  <c r="F44" i="9" s="1"/>
  <c r="G44" i="9" s="1"/>
  <c r="I44" i="9" s="1"/>
  <c r="BT38" i="7"/>
  <c r="L41" i="9"/>
  <c r="M41" i="9" s="1"/>
  <c r="N41" i="9" s="1"/>
  <c r="J42" i="9"/>
  <c r="K42" i="9"/>
  <c r="CC38" i="7"/>
  <c r="C44" i="10" s="1"/>
  <c r="CI38" i="7"/>
  <c r="CJ38" i="7"/>
  <c r="CK38" i="7"/>
  <c r="CL38" i="7"/>
  <c r="CH38" i="7"/>
  <c r="CN37" i="7"/>
  <c r="E43" i="10" s="1"/>
  <c r="BU37" i="7"/>
  <c r="E43" i="9" s="1"/>
  <c r="BQ38" i="7"/>
  <c r="BR38" i="7"/>
  <c r="BS38" i="7"/>
  <c r="BO38" i="7"/>
  <c r="BP38" i="7"/>
  <c r="L41" i="10"/>
  <c r="M41" i="10" s="1"/>
  <c r="N41" i="10" s="1"/>
  <c r="CA39" i="7"/>
  <c r="CM39" i="7" s="1"/>
  <c r="BZ40" i="7"/>
  <c r="H43" i="10"/>
  <c r="G43" i="10"/>
  <c r="I43" i="10" s="1"/>
  <c r="CF38" i="7"/>
  <c r="CG38" i="7"/>
  <c r="F44" i="10" s="1"/>
  <c r="CE38" i="7"/>
  <c r="CD38" i="7"/>
  <c r="D44" i="10" s="1"/>
  <c r="BH39" i="7"/>
  <c r="BG40" i="7"/>
  <c r="K42" i="10"/>
  <c r="J42" i="10"/>
  <c r="C44" i="11"/>
  <c r="BM38" i="7"/>
  <c r="BK38" i="7"/>
  <c r="D44" i="9" s="1"/>
  <c r="BJ38" i="7"/>
  <c r="C44" i="9" s="1"/>
  <c r="BL38" i="7"/>
  <c r="I44" i="11" l="1"/>
  <c r="N44" i="11" s="1"/>
  <c r="H44" i="9"/>
  <c r="BN39" i="7"/>
  <c r="F45" i="9" s="1"/>
  <c r="H45" i="9" s="1"/>
  <c r="BT39" i="7"/>
  <c r="L42" i="9"/>
  <c r="M42" i="9" s="1"/>
  <c r="N42" i="9" s="1"/>
  <c r="J43" i="9"/>
  <c r="K43" i="9"/>
  <c r="CN38" i="7"/>
  <c r="E44" i="10" s="1"/>
  <c r="CC39" i="7"/>
  <c r="C45" i="10" s="1"/>
  <c r="CJ39" i="7"/>
  <c r="CK39" i="7"/>
  <c r="CL39" i="7"/>
  <c r="CH39" i="7"/>
  <c r="CI39" i="7"/>
  <c r="BU38" i="7"/>
  <c r="E44" i="9" s="1"/>
  <c r="BO39" i="7"/>
  <c r="BS39" i="7"/>
  <c r="BP39" i="7"/>
  <c r="BQ39" i="7"/>
  <c r="BR39" i="7"/>
  <c r="J43" i="10"/>
  <c r="K43" i="10"/>
  <c r="L42" i="10"/>
  <c r="M42" i="10" s="1"/>
  <c r="N42" i="10" s="1"/>
  <c r="BH40" i="7"/>
  <c r="BG41" i="7"/>
  <c r="H44" i="10"/>
  <c r="G44" i="10"/>
  <c r="I44" i="10" s="1"/>
  <c r="BM39" i="7"/>
  <c r="BK39" i="7"/>
  <c r="D45" i="9" s="1"/>
  <c r="BL39" i="7"/>
  <c r="BJ39" i="7"/>
  <c r="C45" i="9" s="1"/>
  <c r="C45" i="11"/>
  <c r="CA40" i="7"/>
  <c r="CM40" i="7" s="1"/>
  <c r="BZ41" i="7"/>
  <c r="CF39" i="7"/>
  <c r="CG39" i="7"/>
  <c r="F45" i="10" s="1"/>
  <c r="CE39" i="7"/>
  <c r="CD39" i="7"/>
  <c r="D45" i="10" s="1"/>
  <c r="I45" i="11" l="1"/>
  <c r="N45" i="11" s="1"/>
  <c r="G45" i="9"/>
  <c r="I45" i="9" s="1"/>
  <c r="BN40" i="7"/>
  <c r="F46" i="9" s="1"/>
  <c r="H46" i="9" s="1"/>
  <c r="BT40" i="7"/>
  <c r="J44" i="9"/>
  <c r="K44" i="9"/>
  <c r="L43" i="9"/>
  <c r="M43" i="9" s="1"/>
  <c r="N43" i="9" s="1"/>
  <c r="CN39" i="7"/>
  <c r="E45" i="10" s="1"/>
  <c r="CC40" i="7"/>
  <c r="C46" i="10" s="1"/>
  <c r="CK40" i="7"/>
  <c r="CH40" i="7"/>
  <c r="CL40" i="7"/>
  <c r="CI40" i="7"/>
  <c r="CJ40" i="7"/>
  <c r="BU39" i="7"/>
  <c r="E45" i="9" s="1"/>
  <c r="BQ40" i="7"/>
  <c r="BR40" i="7"/>
  <c r="BO40" i="7"/>
  <c r="BP40" i="7"/>
  <c r="BS40" i="7"/>
  <c r="L43" i="10"/>
  <c r="M43" i="10" s="1"/>
  <c r="N43" i="10" s="1"/>
  <c r="E7" i="11"/>
  <c r="K44" i="10"/>
  <c r="J44" i="10"/>
  <c r="BK40" i="7"/>
  <c r="D46" i="9" s="1"/>
  <c r="BM40" i="7"/>
  <c r="BJ40" i="7"/>
  <c r="C46" i="9" s="1"/>
  <c r="BL40" i="7"/>
  <c r="CA41" i="7"/>
  <c r="CM41" i="7" s="1"/>
  <c r="BZ42" i="7"/>
  <c r="G45" i="10"/>
  <c r="I45" i="10" s="1"/>
  <c r="H45" i="10"/>
  <c r="CD40" i="7"/>
  <c r="D46" i="10" s="1"/>
  <c r="CE40" i="7"/>
  <c r="CF40" i="7"/>
  <c r="CG40" i="7"/>
  <c r="F46" i="10" s="1"/>
  <c r="BH41" i="7"/>
  <c r="BG42" i="7"/>
  <c r="G46" i="9" l="1"/>
  <c r="I46" i="9" s="1"/>
  <c r="BN41" i="7"/>
  <c r="F47" i="9" s="1"/>
  <c r="H47" i="9" s="1"/>
  <c r="BT41" i="7"/>
  <c r="L44" i="9"/>
  <c r="M44" i="9" s="1"/>
  <c r="N44" i="9" s="1"/>
  <c r="J45" i="9"/>
  <c r="K45" i="9"/>
  <c r="CN40" i="7"/>
  <c r="E46" i="10" s="1"/>
  <c r="CC41" i="7"/>
  <c r="C47" i="10" s="1"/>
  <c r="CH41" i="7"/>
  <c r="CL41" i="7"/>
  <c r="CI41" i="7"/>
  <c r="CJ41" i="7"/>
  <c r="CK41" i="7"/>
  <c r="BU40" i="7"/>
  <c r="E46" i="9" s="1"/>
  <c r="BO41" i="7"/>
  <c r="BS41" i="7"/>
  <c r="BP41" i="7"/>
  <c r="BQ41" i="7"/>
  <c r="BR41" i="7"/>
  <c r="J45" i="10"/>
  <c r="K45" i="10"/>
  <c r="BH42" i="7"/>
  <c r="BG43" i="7"/>
  <c r="BM41" i="7"/>
  <c r="BJ41" i="7"/>
  <c r="C47" i="9" s="1"/>
  <c r="BK41" i="7"/>
  <c r="D47" i="9" s="1"/>
  <c r="BL41" i="7"/>
  <c r="CA42" i="7"/>
  <c r="CM42" i="7" s="1"/>
  <c r="BZ43" i="7"/>
  <c r="CD41" i="7"/>
  <c r="D47" i="10" s="1"/>
  <c r="CF41" i="7"/>
  <c r="CG41" i="7"/>
  <c r="F47" i="10" s="1"/>
  <c r="CE41" i="7"/>
  <c r="L44" i="10"/>
  <c r="M44" i="10" s="1"/>
  <c r="N44" i="10" s="1"/>
  <c r="H46" i="10"/>
  <c r="G46" i="10"/>
  <c r="I46" i="10" s="1"/>
  <c r="G47" i="9" l="1"/>
  <c r="I47" i="9" s="1"/>
  <c r="BN42" i="7"/>
  <c r="F48" i="9" s="1"/>
  <c r="H48" i="9" s="1"/>
  <c r="BT42" i="7"/>
  <c r="L45" i="9"/>
  <c r="M45" i="9" s="1"/>
  <c r="N45" i="9" s="1"/>
  <c r="J46" i="9"/>
  <c r="K46" i="9"/>
  <c r="BU41" i="7"/>
  <c r="E47" i="9" s="1"/>
  <c r="CN41" i="7"/>
  <c r="E47" i="10" s="1"/>
  <c r="CC42" i="7"/>
  <c r="C48" i="10" s="1"/>
  <c r="CI42" i="7"/>
  <c r="CJ42" i="7"/>
  <c r="CH42" i="7"/>
  <c r="CK42" i="7"/>
  <c r="CL42" i="7"/>
  <c r="BQ42" i="7"/>
  <c r="BR42" i="7"/>
  <c r="BS42" i="7"/>
  <c r="BO42" i="7"/>
  <c r="BP42" i="7"/>
  <c r="C15" i="2"/>
  <c r="FW15" i="17" s="1"/>
  <c r="L45" i="10"/>
  <c r="M45" i="10" s="1"/>
  <c r="N45" i="10" s="1"/>
  <c r="CF42" i="7"/>
  <c r="CD42" i="7"/>
  <c r="D48" i="10" s="1"/>
  <c r="CG42" i="7"/>
  <c r="F48" i="10" s="1"/>
  <c r="CE42" i="7"/>
  <c r="BH43" i="7"/>
  <c r="BG44" i="7"/>
  <c r="H47" i="10"/>
  <c r="G47" i="10"/>
  <c r="I47" i="10" s="1"/>
  <c r="K46" i="10"/>
  <c r="J46" i="10"/>
  <c r="CA43" i="7"/>
  <c r="CM43" i="7" s="1"/>
  <c r="BZ44" i="7"/>
  <c r="BJ42" i="7"/>
  <c r="C48" i="9" s="1"/>
  <c r="BM42" i="7"/>
  <c r="BK42" i="7"/>
  <c r="D48" i="9" s="1"/>
  <c r="BL42" i="7"/>
  <c r="G48" i="9" l="1"/>
  <c r="I48" i="9" s="1"/>
  <c r="BN43" i="7"/>
  <c r="F49" i="9" s="1"/>
  <c r="G49" i="9" s="1"/>
  <c r="I49" i="9" s="1"/>
  <c r="BT43" i="7"/>
  <c r="L46" i="9"/>
  <c r="M46" i="9" s="1"/>
  <c r="N46" i="9" s="1"/>
  <c r="J47" i="9"/>
  <c r="K47" i="9"/>
  <c r="CN42" i="7"/>
  <c r="E48" i="10" s="1"/>
  <c r="CC43" i="7"/>
  <c r="C49" i="10" s="1"/>
  <c r="CJ43" i="7"/>
  <c r="CK43" i="7"/>
  <c r="CH43" i="7"/>
  <c r="CI43" i="7"/>
  <c r="CL43" i="7"/>
  <c r="BU42" i="7"/>
  <c r="E48" i="9" s="1"/>
  <c r="BO43" i="7"/>
  <c r="BS43" i="7"/>
  <c r="BP43" i="7"/>
  <c r="BQ43" i="7"/>
  <c r="BR43" i="7"/>
  <c r="J47" i="10"/>
  <c r="K47" i="10"/>
  <c r="L46" i="10"/>
  <c r="M46" i="10" s="1"/>
  <c r="N46" i="10" s="1"/>
  <c r="CD43" i="7"/>
  <c r="D49" i="10" s="1"/>
  <c r="CF43" i="7"/>
  <c r="CE43" i="7"/>
  <c r="CG43" i="7"/>
  <c r="F49" i="10" s="1"/>
  <c r="BH44" i="7"/>
  <c r="BG45" i="7"/>
  <c r="BM43" i="7"/>
  <c r="BK43" i="7"/>
  <c r="D49" i="9" s="1"/>
  <c r="BL43" i="7"/>
  <c r="BJ43" i="7"/>
  <c r="C49" i="9" s="1"/>
  <c r="H48" i="10"/>
  <c r="G48" i="10"/>
  <c r="I48" i="10" s="1"/>
  <c r="CA44" i="7"/>
  <c r="CM44" i="7" s="1"/>
  <c r="BZ45" i="7"/>
  <c r="H49" i="9" l="1"/>
  <c r="BN44" i="7"/>
  <c r="F50" i="9" s="1"/>
  <c r="G50" i="9" s="1"/>
  <c r="I50" i="9" s="1"/>
  <c r="BT44" i="7"/>
  <c r="J48" i="9"/>
  <c r="K48" i="9"/>
  <c r="L47" i="9"/>
  <c r="M47" i="9" s="1"/>
  <c r="N47" i="9" s="1"/>
  <c r="CN43" i="7"/>
  <c r="E49" i="10" s="1"/>
  <c r="CC44" i="7"/>
  <c r="C50" i="10" s="1"/>
  <c r="CK44" i="7"/>
  <c r="CH44" i="7"/>
  <c r="CL44" i="7"/>
  <c r="CI44" i="7"/>
  <c r="CJ44" i="7"/>
  <c r="BU43" i="7"/>
  <c r="E49" i="9" s="1"/>
  <c r="BQ44" i="7"/>
  <c r="BR44" i="7"/>
  <c r="BO44" i="7"/>
  <c r="BP44" i="7"/>
  <c r="BS44" i="7"/>
  <c r="L47" i="10"/>
  <c r="M47" i="10" s="1"/>
  <c r="N47" i="10" s="1"/>
  <c r="K48" i="10"/>
  <c r="J48" i="10"/>
  <c r="CA45" i="7"/>
  <c r="CM45" i="7" s="1"/>
  <c r="BZ46" i="7"/>
  <c r="CF44" i="7"/>
  <c r="CD44" i="7"/>
  <c r="D50" i="10" s="1"/>
  <c r="CE44" i="7"/>
  <c r="CG44" i="7"/>
  <c r="F50" i="10" s="1"/>
  <c r="BH45" i="7"/>
  <c r="BG46" i="7"/>
  <c r="BM44" i="7"/>
  <c r="BK44" i="7"/>
  <c r="D50" i="9" s="1"/>
  <c r="BJ44" i="7"/>
  <c r="C50" i="9" s="1"/>
  <c r="BL44" i="7"/>
  <c r="H49" i="10"/>
  <c r="G49" i="10"/>
  <c r="I49" i="10" s="1"/>
  <c r="H50" i="9" l="1"/>
  <c r="BN45" i="7"/>
  <c r="F51" i="9" s="1"/>
  <c r="G51" i="9" s="1"/>
  <c r="I51" i="9" s="1"/>
  <c r="BT45" i="7"/>
  <c r="L48" i="9"/>
  <c r="M48" i="9" s="1"/>
  <c r="N48" i="9" s="1"/>
  <c r="J49" i="9"/>
  <c r="K49" i="9"/>
  <c r="CN44" i="7"/>
  <c r="E50" i="10" s="1"/>
  <c r="CC45" i="7"/>
  <c r="C51" i="10" s="1"/>
  <c r="CH45" i="7"/>
  <c r="CL45" i="7"/>
  <c r="CI45" i="7"/>
  <c r="CJ45" i="7"/>
  <c r="CK45" i="7"/>
  <c r="BU44" i="7"/>
  <c r="E50" i="9" s="1"/>
  <c r="BO45" i="7"/>
  <c r="BS45" i="7"/>
  <c r="BP45" i="7"/>
  <c r="BQ45" i="7"/>
  <c r="BR45" i="7"/>
  <c r="J49" i="10"/>
  <c r="L48" i="10"/>
  <c r="M48" i="10" s="1"/>
  <c r="N48" i="10" s="1"/>
  <c r="K49" i="10"/>
  <c r="BM45" i="7"/>
  <c r="BJ45" i="7"/>
  <c r="C51" i="9" s="1"/>
  <c r="BK45" i="7"/>
  <c r="D51" i="9" s="1"/>
  <c r="BL45" i="7"/>
  <c r="CF45" i="7"/>
  <c r="CG45" i="7"/>
  <c r="F51" i="10" s="1"/>
  <c r="CD45" i="7"/>
  <c r="D51" i="10" s="1"/>
  <c r="CE45" i="7"/>
  <c r="BH46" i="7"/>
  <c r="BG47" i="7"/>
  <c r="G50" i="10"/>
  <c r="I50" i="10" s="1"/>
  <c r="H50" i="10"/>
  <c r="CA46" i="7"/>
  <c r="CM46" i="7" s="1"/>
  <c r="BZ47" i="7"/>
  <c r="H51" i="9" l="1"/>
  <c r="BN46" i="7"/>
  <c r="F52" i="9" s="1"/>
  <c r="H52" i="9" s="1"/>
  <c r="BT46" i="7"/>
  <c r="L49" i="9"/>
  <c r="M49" i="9" s="1"/>
  <c r="N49" i="9" s="1"/>
  <c r="J50" i="9"/>
  <c r="K50" i="9"/>
  <c r="BU45" i="7"/>
  <c r="E51" i="9" s="1"/>
  <c r="CC46" i="7"/>
  <c r="C52" i="10" s="1"/>
  <c r="CI46" i="7"/>
  <c r="CJ46" i="7"/>
  <c r="CK46" i="7"/>
  <c r="CL46" i="7"/>
  <c r="CH46" i="7"/>
  <c r="CN45" i="7"/>
  <c r="E51" i="10" s="1"/>
  <c r="BQ46" i="7"/>
  <c r="BR46" i="7"/>
  <c r="BS46" i="7"/>
  <c r="BO46" i="7"/>
  <c r="BP46" i="7"/>
  <c r="L49" i="10"/>
  <c r="M49" i="10" s="1"/>
  <c r="N49" i="10" s="1"/>
  <c r="K50" i="10"/>
  <c r="J50" i="10"/>
  <c r="G51" i="10"/>
  <c r="I51" i="10" s="1"/>
  <c r="H51" i="10"/>
  <c r="CA47" i="7"/>
  <c r="CM47" i="7" s="1"/>
  <c r="BZ48" i="7"/>
  <c r="BH47" i="7"/>
  <c r="BG48" i="7"/>
  <c r="CF46" i="7"/>
  <c r="CD46" i="7"/>
  <c r="D52" i="10" s="1"/>
  <c r="CG46" i="7"/>
  <c r="F52" i="10" s="1"/>
  <c r="CE46" i="7"/>
  <c r="BM46" i="7"/>
  <c r="BK46" i="7"/>
  <c r="D52" i="9" s="1"/>
  <c r="BJ46" i="7"/>
  <c r="C52" i="9" s="1"/>
  <c r="BL46" i="7"/>
  <c r="G52" i="9" l="1"/>
  <c r="I52" i="9" s="1"/>
  <c r="BN47" i="7"/>
  <c r="F53" i="9" s="1"/>
  <c r="H53" i="9" s="1"/>
  <c r="BT47" i="7"/>
  <c r="L50" i="9"/>
  <c r="M50" i="9" s="1"/>
  <c r="N50" i="9" s="1"/>
  <c r="J51" i="9"/>
  <c r="K51" i="9"/>
  <c r="CN46" i="7"/>
  <c r="E52" i="10" s="1"/>
  <c r="CC47" i="7"/>
  <c r="C53" i="10" s="1"/>
  <c r="CJ47" i="7"/>
  <c r="CK47" i="7"/>
  <c r="CL47" i="7"/>
  <c r="CH47" i="7"/>
  <c r="CI47" i="7"/>
  <c r="BU46" i="7"/>
  <c r="E52" i="9" s="1"/>
  <c r="BO47" i="7"/>
  <c r="BS47" i="7"/>
  <c r="BP47" i="7"/>
  <c r="BQ47" i="7"/>
  <c r="BR47" i="7"/>
  <c r="L50" i="10"/>
  <c r="M50" i="10" s="1"/>
  <c r="N50" i="10" s="1"/>
  <c r="BM47" i="7"/>
  <c r="BJ47" i="7"/>
  <c r="C53" i="9" s="1"/>
  <c r="BL47" i="7"/>
  <c r="BK47" i="7"/>
  <c r="D53" i="9" s="1"/>
  <c r="CA48" i="7"/>
  <c r="CM48" i="7" s="1"/>
  <c r="BZ49" i="7"/>
  <c r="H52" i="10"/>
  <c r="G52" i="10"/>
  <c r="I52" i="10" s="1"/>
  <c r="CF47" i="7"/>
  <c r="CD47" i="7"/>
  <c r="D53" i="10" s="1"/>
  <c r="CG47" i="7"/>
  <c r="F53" i="10" s="1"/>
  <c r="CE47" i="7"/>
  <c r="K51" i="10"/>
  <c r="J51" i="10"/>
  <c r="BH48" i="7"/>
  <c r="BG49" i="7"/>
  <c r="G53" i="9" l="1"/>
  <c r="I53" i="9" s="1"/>
  <c r="BN48" i="7"/>
  <c r="F54" i="9" s="1"/>
  <c r="G54" i="9" s="1"/>
  <c r="I54" i="9" s="1"/>
  <c r="BT48" i="7"/>
  <c r="L51" i="9"/>
  <c r="M51" i="9" s="1"/>
  <c r="N51" i="9" s="1"/>
  <c r="J52" i="9"/>
  <c r="K52" i="9"/>
  <c r="CN47" i="7"/>
  <c r="E53" i="10" s="1"/>
  <c r="CC48" i="7"/>
  <c r="C54" i="10" s="1"/>
  <c r="CK48" i="7"/>
  <c r="CH48" i="7"/>
  <c r="CL48" i="7"/>
  <c r="CI48" i="7"/>
  <c r="CJ48" i="7"/>
  <c r="BU47" i="7"/>
  <c r="E53" i="9" s="1"/>
  <c r="BQ48" i="7"/>
  <c r="BR48" i="7"/>
  <c r="BO48" i="7"/>
  <c r="BP48" i="7"/>
  <c r="BS48" i="7"/>
  <c r="K52" i="10"/>
  <c r="J52" i="10"/>
  <c r="BM48" i="7"/>
  <c r="BJ48" i="7"/>
  <c r="C54" i="9" s="1"/>
  <c r="BL48" i="7"/>
  <c r="BK48" i="7"/>
  <c r="D54" i="9" s="1"/>
  <c r="BH49" i="7"/>
  <c r="BG50" i="7"/>
  <c r="CA49" i="7"/>
  <c r="CM49" i="7" s="1"/>
  <c r="BZ50" i="7"/>
  <c r="CD48" i="7"/>
  <c r="D54" i="10" s="1"/>
  <c r="CG48" i="7"/>
  <c r="F54" i="10" s="1"/>
  <c r="CF48" i="7"/>
  <c r="CE48" i="7"/>
  <c r="L51" i="10"/>
  <c r="M51" i="10" s="1"/>
  <c r="N51" i="10" s="1"/>
  <c r="G53" i="10"/>
  <c r="I53" i="10" s="1"/>
  <c r="H53" i="10"/>
  <c r="H54" i="9" l="1"/>
  <c r="BN49" i="7"/>
  <c r="F55" i="9" s="1"/>
  <c r="G55" i="9" s="1"/>
  <c r="I55" i="9" s="1"/>
  <c r="BT49" i="7"/>
  <c r="L52" i="9"/>
  <c r="M52" i="9" s="1"/>
  <c r="N52" i="9" s="1"/>
  <c r="J53" i="9"/>
  <c r="K53" i="9"/>
  <c r="CN48" i="7"/>
  <c r="E54" i="10" s="1"/>
  <c r="CC49" i="7"/>
  <c r="C55" i="10" s="1"/>
  <c r="CH49" i="7"/>
  <c r="CL49" i="7"/>
  <c r="CI49" i="7"/>
  <c r="CJ49" i="7"/>
  <c r="CK49" i="7"/>
  <c r="BU48" i="7"/>
  <c r="E54" i="9" s="1"/>
  <c r="BO49" i="7"/>
  <c r="BS49" i="7"/>
  <c r="BP49" i="7"/>
  <c r="BQ49" i="7"/>
  <c r="BR49" i="7"/>
  <c r="L52" i="10"/>
  <c r="M52" i="10" s="1"/>
  <c r="N52" i="10" s="1"/>
  <c r="J53" i="10"/>
  <c r="K53" i="10"/>
  <c r="H54" i="10"/>
  <c r="G54" i="10"/>
  <c r="I54" i="10" s="1"/>
  <c r="BH50" i="7"/>
  <c r="BG51" i="7"/>
  <c r="BK49" i="7"/>
  <c r="D55" i="9" s="1"/>
  <c r="BM49" i="7"/>
  <c r="BJ49" i="7"/>
  <c r="C55" i="9" s="1"/>
  <c r="BL49" i="7"/>
  <c r="CA50" i="7"/>
  <c r="CM50" i="7" s="1"/>
  <c r="BZ51" i="7"/>
  <c r="CF49" i="7"/>
  <c r="CG49" i="7"/>
  <c r="F55" i="10" s="1"/>
  <c r="CD49" i="7"/>
  <c r="D55" i="10" s="1"/>
  <c r="CE49" i="7"/>
  <c r="H55" i="9" l="1"/>
  <c r="BN50" i="7"/>
  <c r="F56" i="9" s="1"/>
  <c r="G56" i="9" s="1"/>
  <c r="I56" i="9" s="1"/>
  <c r="BT50" i="7"/>
  <c r="L53" i="9"/>
  <c r="M53" i="9" s="1"/>
  <c r="N53" i="9" s="1"/>
  <c r="K54" i="9"/>
  <c r="J54" i="9"/>
  <c r="CC50" i="7"/>
  <c r="C56" i="10" s="1"/>
  <c r="CI50" i="7"/>
  <c r="CJ50" i="7"/>
  <c r="CH50" i="7"/>
  <c r="CK50" i="7"/>
  <c r="CL50" i="7"/>
  <c r="CN49" i="7"/>
  <c r="E55" i="10" s="1"/>
  <c r="BU49" i="7"/>
  <c r="E55" i="9" s="1"/>
  <c r="BQ50" i="7"/>
  <c r="BR50" i="7"/>
  <c r="BS50" i="7"/>
  <c r="BO50" i="7"/>
  <c r="BP50" i="7"/>
  <c r="L53" i="10"/>
  <c r="M53" i="10" s="1"/>
  <c r="N53" i="10" s="1"/>
  <c r="G55" i="10"/>
  <c r="I55" i="10" s="1"/>
  <c r="H55" i="10"/>
  <c r="K54" i="10"/>
  <c r="J54" i="10"/>
  <c r="BH51" i="7"/>
  <c r="BG52" i="7"/>
  <c r="BK50" i="7"/>
  <c r="D56" i="9" s="1"/>
  <c r="BL50" i="7"/>
  <c r="BJ50" i="7"/>
  <c r="C56" i="9" s="1"/>
  <c r="BM50" i="7"/>
  <c r="CA51" i="7"/>
  <c r="CM51" i="7" s="1"/>
  <c r="BZ52" i="7"/>
  <c r="CF50" i="7"/>
  <c r="CD50" i="7"/>
  <c r="D56" i="10" s="1"/>
  <c r="CG50" i="7"/>
  <c r="F56" i="10" s="1"/>
  <c r="CE50" i="7"/>
  <c r="H56" i="9" l="1"/>
  <c r="BN51" i="7"/>
  <c r="F57" i="9" s="1"/>
  <c r="G57" i="9" s="1"/>
  <c r="I57" i="9" s="1"/>
  <c r="BT51" i="7"/>
  <c r="L54" i="9"/>
  <c r="M54" i="9" s="1"/>
  <c r="N54" i="9" s="1"/>
  <c r="K55" i="9"/>
  <c r="J55" i="9"/>
  <c r="CC51" i="7"/>
  <c r="C57" i="10" s="1"/>
  <c r="CJ51" i="7"/>
  <c r="CK51" i="7"/>
  <c r="CH51" i="7"/>
  <c r="CI51" i="7"/>
  <c r="CL51" i="7"/>
  <c r="CN50" i="7"/>
  <c r="E56" i="10" s="1"/>
  <c r="BU50" i="7"/>
  <c r="E56" i="9" s="1"/>
  <c r="BO51" i="7"/>
  <c r="BS51" i="7"/>
  <c r="BP51" i="7"/>
  <c r="BQ51" i="7"/>
  <c r="BR51" i="7"/>
  <c r="J55" i="10"/>
  <c r="K55" i="10"/>
  <c r="CA52" i="7"/>
  <c r="CM52" i="7" s="1"/>
  <c r="BZ53" i="7"/>
  <c r="BM51" i="7"/>
  <c r="BK51" i="7"/>
  <c r="D57" i="9" s="1"/>
  <c r="BJ51" i="7"/>
  <c r="C57" i="9" s="1"/>
  <c r="BL51" i="7"/>
  <c r="L54" i="10"/>
  <c r="M54" i="10" s="1"/>
  <c r="N54" i="10" s="1"/>
  <c r="CF51" i="7"/>
  <c r="CD51" i="7"/>
  <c r="D57" i="10" s="1"/>
  <c r="CE51" i="7"/>
  <c r="CG51" i="7"/>
  <c r="F57" i="10" s="1"/>
  <c r="H56" i="10"/>
  <c r="G56" i="10"/>
  <c r="I56" i="10" s="1"/>
  <c r="BH52" i="7"/>
  <c r="BG53" i="7"/>
  <c r="H57" i="9" l="1"/>
  <c r="BN52" i="7"/>
  <c r="F58" i="9" s="1"/>
  <c r="G58" i="9" s="1"/>
  <c r="I58" i="9" s="1"/>
  <c r="BT52" i="7"/>
  <c r="L55" i="9"/>
  <c r="M55" i="9" s="1"/>
  <c r="N55" i="9" s="1"/>
  <c r="J56" i="9"/>
  <c r="K56" i="9"/>
  <c r="BU51" i="7"/>
  <c r="E57" i="9" s="1"/>
  <c r="CC52" i="7"/>
  <c r="C58" i="10" s="1"/>
  <c r="CK52" i="7"/>
  <c r="CH52" i="7"/>
  <c r="CL52" i="7"/>
  <c r="CI52" i="7"/>
  <c r="CJ52" i="7"/>
  <c r="CN51" i="7"/>
  <c r="E57" i="10" s="1"/>
  <c r="BQ52" i="7"/>
  <c r="BR52" i="7"/>
  <c r="BO52" i="7"/>
  <c r="BP52" i="7"/>
  <c r="BS52" i="7"/>
  <c r="J56" i="10"/>
  <c r="L55" i="10"/>
  <c r="M55" i="10" s="1"/>
  <c r="N55" i="10" s="1"/>
  <c r="K56" i="10"/>
  <c r="BH53" i="7"/>
  <c r="BG54" i="7"/>
  <c r="CA53" i="7"/>
  <c r="CM53" i="7" s="1"/>
  <c r="BZ54" i="7"/>
  <c r="G57" i="10"/>
  <c r="I57" i="10" s="1"/>
  <c r="H57" i="10"/>
  <c r="CG52" i="7"/>
  <c r="F58" i="10" s="1"/>
  <c r="CF52" i="7"/>
  <c r="CD52" i="7"/>
  <c r="D58" i="10" s="1"/>
  <c r="CE52" i="7"/>
  <c r="BM52" i="7"/>
  <c r="BK52" i="7"/>
  <c r="D58" i="9" s="1"/>
  <c r="BJ52" i="7"/>
  <c r="C58" i="9" s="1"/>
  <c r="BL52" i="7"/>
  <c r="H58" i="9" l="1"/>
  <c r="BN53" i="7"/>
  <c r="F59" i="9" s="1"/>
  <c r="G59" i="9" s="1"/>
  <c r="I59" i="9" s="1"/>
  <c r="BT53" i="7"/>
  <c r="L56" i="9"/>
  <c r="M56" i="9" s="1"/>
  <c r="N56" i="9" s="1"/>
  <c r="J57" i="9"/>
  <c r="K57" i="9"/>
  <c r="CN52" i="7"/>
  <c r="E58" i="10" s="1"/>
  <c r="CC53" i="7"/>
  <c r="C59" i="10" s="1"/>
  <c r="CH53" i="7"/>
  <c r="CI53" i="7"/>
  <c r="CJ53" i="7"/>
  <c r="CK53" i="7"/>
  <c r="CL53" i="7"/>
  <c r="BU52" i="7"/>
  <c r="E58" i="9" s="1"/>
  <c r="BO53" i="7"/>
  <c r="BS53" i="7"/>
  <c r="BP53" i="7"/>
  <c r="BQ53" i="7"/>
  <c r="BR53" i="7"/>
  <c r="L56" i="10"/>
  <c r="M56" i="10" s="1"/>
  <c r="N56" i="10" s="1"/>
  <c r="H58" i="10"/>
  <c r="G58" i="10"/>
  <c r="I58" i="10" s="1"/>
  <c r="K57" i="10"/>
  <c r="J57" i="10"/>
  <c r="CA54" i="7"/>
  <c r="CM54" i="7" s="1"/>
  <c r="BZ55" i="7"/>
  <c r="BH54" i="7"/>
  <c r="BG55" i="7"/>
  <c r="CG53" i="7"/>
  <c r="F59" i="10" s="1"/>
  <c r="CF53" i="7"/>
  <c r="CD53" i="7"/>
  <c r="D59" i="10" s="1"/>
  <c r="CE53" i="7"/>
  <c r="BM53" i="7"/>
  <c r="BK53" i="7"/>
  <c r="D59" i="9" s="1"/>
  <c r="BL53" i="7"/>
  <c r="BJ53" i="7"/>
  <c r="C59" i="9" s="1"/>
  <c r="H59" i="9" l="1"/>
  <c r="BN54" i="7"/>
  <c r="F60" i="9" s="1"/>
  <c r="G60" i="9" s="1"/>
  <c r="I60" i="9" s="1"/>
  <c r="BT54" i="7"/>
  <c r="L57" i="9"/>
  <c r="M57" i="9" s="1"/>
  <c r="N57" i="9" s="1"/>
  <c r="J58" i="9"/>
  <c r="K58" i="9"/>
  <c r="CN53" i="7"/>
  <c r="E59" i="10" s="1"/>
  <c r="CC54" i="7"/>
  <c r="C60" i="10" s="1"/>
  <c r="CK54" i="7"/>
  <c r="CH54" i="7"/>
  <c r="CL54" i="7"/>
  <c r="CI54" i="7"/>
  <c r="CJ54" i="7"/>
  <c r="BU53" i="7"/>
  <c r="E59" i="9" s="1"/>
  <c r="BQ54" i="7"/>
  <c r="BR54" i="7"/>
  <c r="BS54" i="7"/>
  <c r="BO54" i="7"/>
  <c r="BP54" i="7"/>
  <c r="K58" i="10"/>
  <c r="J58" i="10"/>
  <c r="BJ54" i="7"/>
  <c r="C60" i="9" s="1"/>
  <c r="BM54" i="7"/>
  <c r="BL54" i="7"/>
  <c r="BK54" i="7"/>
  <c r="D60" i="9" s="1"/>
  <c r="CA55" i="7"/>
  <c r="CM55" i="7" s="1"/>
  <c r="BZ56" i="7"/>
  <c r="CF54" i="7"/>
  <c r="CD54" i="7"/>
  <c r="D60" i="10" s="1"/>
  <c r="CG54" i="7"/>
  <c r="F60" i="10" s="1"/>
  <c r="CE54" i="7"/>
  <c r="G59" i="10"/>
  <c r="I59" i="10" s="1"/>
  <c r="H59" i="10"/>
  <c r="BH55" i="7"/>
  <c r="BG56" i="7"/>
  <c r="L57" i="10"/>
  <c r="M57" i="10" s="1"/>
  <c r="N57" i="10" s="1"/>
  <c r="H60" i="9" l="1"/>
  <c r="BN55" i="7"/>
  <c r="F61" i="9" s="1"/>
  <c r="G61" i="9" s="1"/>
  <c r="I61" i="9" s="1"/>
  <c r="BT55" i="7"/>
  <c r="L58" i="9"/>
  <c r="M58" i="9" s="1"/>
  <c r="N58" i="9" s="1"/>
  <c r="J59" i="9"/>
  <c r="K59" i="9"/>
  <c r="CN54" i="7"/>
  <c r="E60" i="10" s="1"/>
  <c r="CC55" i="7"/>
  <c r="C61" i="10" s="1"/>
  <c r="CH55" i="7"/>
  <c r="CL55" i="7"/>
  <c r="CI55" i="7"/>
  <c r="CJ55" i="7"/>
  <c r="CK55" i="7"/>
  <c r="BU54" i="7"/>
  <c r="E60" i="9" s="1"/>
  <c r="BO55" i="7"/>
  <c r="BS55" i="7"/>
  <c r="BP55" i="7"/>
  <c r="BQ55" i="7"/>
  <c r="BR55" i="7"/>
  <c r="L58" i="10"/>
  <c r="M58" i="10" s="1"/>
  <c r="N58" i="10" s="1"/>
  <c r="J59" i="10"/>
  <c r="K59" i="10"/>
  <c r="BK55" i="7"/>
  <c r="D61" i="9" s="1"/>
  <c r="BJ55" i="7"/>
  <c r="C61" i="9" s="1"/>
  <c r="BL55" i="7"/>
  <c r="BM55" i="7"/>
  <c r="H60" i="10"/>
  <c r="G60" i="10"/>
  <c r="I60" i="10" s="1"/>
  <c r="CA56" i="7"/>
  <c r="CM56" i="7" s="1"/>
  <c r="BZ57" i="7"/>
  <c r="CF55" i="7"/>
  <c r="CE55" i="7"/>
  <c r="CD55" i="7"/>
  <c r="D61" i="10" s="1"/>
  <c r="CG55" i="7"/>
  <c r="F61" i="10" s="1"/>
  <c r="BH56" i="7"/>
  <c r="BG57" i="7"/>
  <c r="H61" i="9" l="1"/>
  <c r="BN56" i="7"/>
  <c r="F62" i="9" s="1"/>
  <c r="H62" i="9" s="1"/>
  <c r="BT56" i="7"/>
  <c r="G61" i="10"/>
  <c r="I61" i="10" s="1"/>
  <c r="H61" i="10"/>
  <c r="L59" i="9"/>
  <c r="M59" i="9" s="1"/>
  <c r="N59" i="9" s="1"/>
  <c r="J60" i="9"/>
  <c r="K60" i="9"/>
  <c r="CN55" i="7"/>
  <c r="E61" i="10" s="1"/>
  <c r="CC56" i="7"/>
  <c r="C62" i="10" s="1"/>
  <c r="CI56" i="7"/>
  <c r="CJ56" i="7"/>
  <c r="CH56" i="7"/>
  <c r="CK56" i="7"/>
  <c r="CL56" i="7"/>
  <c r="BU55" i="7"/>
  <c r="E61" i="9" s="1"/>
  <c r="BQ56" i="7"/>
  <c r="BR56" i="7"/>
  <c r="BO56" i="7"/>
  <c r="BP56" i="7"/>
  <c r="BS56" i="7"/>
  <c r="L59" i="10"/>
  <c r="M59" i="10" s="1"/>
  <c r="N59" i="10" s="1"/>
  <c r="K60" i="10"/>
  <c r="J60" i="10"/>
  <c r="BH57" i="7"/>
  <c r="BG58" i="7"/>
  <c r="BK56" i="7"/>
  <c r="D62" i="9" s="1"/>
  <c r="BM56" i="7"/>
  <c r="BL56" i="7"/>
  <c r="BJ56" i="7"/>
  <c r="C62" i="9" s="1"/>
  <c r="CA57" i="7"/>
  <c r="CM57" i="7" s="1"/>
  <c r="BZ58" i="7"/>
  <c r="CF56" i="7"/>
  <c r="CD56" i="7"/>
  <c r="D62" i="10" s="1"/>
  <c r="CG56" i="7"/>
  <c r="F62" i="10" s="1"/>
  <c r="CE56" i="7"/>
  <c r="G62" i="9" l="1"/>
  <c r="I62" i="9" s="1"/>
  <c r="BN57" i="7"/>
  <c r="F63" i="9" s="1"/>
  <c r="G63" i="9" s="1"/>
  <c r="I63" i="9" s="1"/>
  <c r="BT57" i="7"/>
  <c r="K61" i="10"/>
  <c r="J61" i="10"/>
  <c r="G62" i="10"/>
  <c r="I62" i="10" s="1"/>
  <c r="H62" i="10"/>
  <c r="L60" i="9"/>
  <c r="M60" i="9" s="1"/>
  <c r="N60" i="9" s="1"/>
  <c r="K61" i="9"/>
  <c r="J61" i="9"/>
  <c r="CN56" i="7"/>
  <c r="E62" i="10" s="1"/>
  <c r="CC57" i="7"/>
  <c r="C63" i="10" s="1"/>
  <c r="CJ57" i="7"/>
  <c r="CK57" i="7"/>
  <c r="CH57" i="7"/>
  <c r="CI57" i="7"/>
  <c r="CL57" i="7"/>
  <c r="BU56" i="7"/>
  <c r="E62" i="9" s="1"/>
  <c r="BO57" i="7"/>
  <c r="BS57" i="7"/>
  <c r="BP57" i="7"/>
  <c r="BQ57" i="7"/>
  <c r="BR57" i="7"/>
  <c r="L60" i="10"/>
  <c r="M60" i="10" s="1"/>
  <c r="N60" i="10" s="1"/>
  <c r="CA58" i="7"/>
  <c r="CM58" i="7" s="1"/>
  <c r="BZ59" i="7"/>
  <c r="BH58" i="7"/>
  <c r="BG59" i="7"/>
  <c r="CF57" i="7"/>
  <c r="CG57" i="7"/>
  <c r="F63" i="10" s="1"/>
  <c r="CE57" i="7"/>
  <c r="CD57" i="7"/>
  <c r="D63" i="10" s="1"/>
  <c r="BM57" i="7"/>
  <c r="BJ57" i="7"/>
  <c r="C63" i="9" s="1"/>
  <c r="BK57" i="7"/>
  <c r="D63" i="9" s="1"/>
  <c r="BL57" i="7"/>
  <c r="H63" i="9" l="1"/>
  <c r="BN58" i="7"/>
  <c r="F64" i="9" s="1"/>
  <c r="H64" i="9" s="1"/>
  <c r="BT58" i="7"/>
  <c r="L61" i="10"/>
  <c r="M61" i="10" s="1"/>
  <c r="N61" i="10" s="1"/>
  <c r="K62" i="10"/>
  <c r="J62" i="10"/>
  <c r="G63" i="10"/>
  <c r="I63" i="10" s="1"/>
  <c r="H63" i="10"/>
  <c r="L61" i="9"/>
  <c r="M61" i="9" s="1"/>
  <c r="N61" i="9" s="1"/>
  <c r="J62" i="9"/>
  <c r="K62" i="9"/>
  <c r="CN57" i="7"/>
  <c r="E63" i="10" s="1"/>
  <c r="CC58" i="7"/>
  <c r="CK58" i="7"/>
  <c r="CH58" i="7"/>
  <c r="CL58" i="7"/>
  <c r="CI58" i="7"/>
  <c r="CJ58" i="7"/>
  <c r="BU57" i="7"/>
  <c r="BQ58" i="7"/>
  <c r="BR58" i="7"/>
  <c r="BS58" i="7"/>
  <c r="BO58" i="7"/>
  <c r="BP58" i="7"/>
  <c r="BH59" i="7"/>
  <c r="BG60" i="7"/>
  <c r="BM58" i="7"/>
  <c r="BJ58" i="7"/>
  <c r="C64" i="9" s="1"/>
  <c r="BK58" i="7"/>
  <c r="D64" i="9" s="1"/>
  <c r="BL58" i="7"/>
  <c r="CA59" i="7"/>
  <c r="CM59" i="7" s="1"/>
  <c r="BZ60" i="7"/>
  <c r="CF58" i="7"/>
  <c r="CD58" i="7"/>
  <c r="CE58" i="7"/>
  <c r="CG58" i="7"/>
  <c r="G64" i="9" l="1"/>
  <c r="I64" i="9" s="1"/>
  <c r="BN59" i="7"/>
  <c r="F65" i="9" s="1"/>
  <c r="H65" i="9" s="1"/>
  <c r="BT59" i="7"/>
  <c r="L62" i="10"/>
  <c r="M62" i="10" s="1"/>
  <c r="N62" i="10" s="1"/>
  <c r="F64" i="10"/>
  <c r="D64" i="10"/>
  <c r="C64" i="10"/>
  <c r="K63" i="10"/>
  <c r="J63" i="10"/>
  <c r="E63" i="9"/>
  <c r="K63" i="9" s="1"/>
  <c r="L62" i="9"/>
  <c r="M62" i="9" s="1"/>
  <c r="N62" i="9" s="1"/>
  <c r="BU58" i="7"/>
  <c r="E64" i="9" s="1"/>
  <c r="CN58" i="7"/>
  <c r="CC59" i="7"/>
  <c r="CH59" i="7"/>
  <c r="CL59" i="7"/>
  <c r="CI59" i="7"/>
  <c r="CJ59" i="7"/>
  <c r="CK59" i="7"/>
  <c r="BO59" i="7"/>
  <c r="BS59" i="7"/>
  <c r="BP59" i="7"/>
  <c r="BQ59" i="7"/>
  <c r="BR59" i="7"/>
  <c r="CA60" i="7"/>
  <c r="CM60" i="7" s="1"/>
  <c r="BZ61" i="7"/>
  <c r="BH60" i="7"/>
  <c r="BG61" i="7"/>
  <c r="CF59" i="7"/>
  <c r="CG59" i="7"/>
  <c r="CD59" i="7"/>
  <c r="CE59" i="7"/>
  <c r="BJ59" i="7"/>
  <c r="C65" i="9" s="1"/>
  <c r="BM59" i="7"/>
  <c r="BL59" i="7"/>
  <c r="BK59" i="7"/>
  <c r="D65" i="9" s="1"/>
  <c r="G65" i="9" l="1"/>
  <c r="I65" i="9" s="1"/>
  <c r="BN60" i="7"/>
  <c r="F66" i="9" s="1"/>
  <c r="H66" i="9" s="1"/>
  <c r="BT60" i="7"/>
  <c r="J63" i="9"/>
  <c r="L63" i="9" s="1"/>
  <c r="M63" i="9" s="1"/>
  <c r="N63" i="9" s="1"/>
  <c r="L63" i="10"/>
  <c r="M63" i="10" s="1"/>
  <c r="N63" i="10" s="1"/>
  <c r="D65" i="10"/>
  <c r="E64" i="10"/>
  <c r="F65" i="10"/>
  <c r="G64" i="10"/>
  <c r="I64" i="10" s="1"/>
  <c r="H64" i="10"/>
  <c r="C65" i="10"/>
  <c r="J64" i="9"/>
  <c r="K64" i="9"/>
  <c r="CN59" i="7"/>
  <c r="CC60" i="7"/>
  <c r="CI60" i="7"/>
  <c r="CJ60" i="7"/>
  <c r="CK60" i="7"/>
  <c r="CL60" i="7"/>
  <c r="CH60" i="7"/>
  <c r="BU59" i="7"/>
  <c r="E65" i="9" s="1"/>
  <c r="BQ60" i="7"/>
  <c r="BR60" i="7"/>
  <c r="BO60" i="7"/>
  <c r="BP60" i="7"/>
  <c r="BS60" i="7"/>
  <c r="CA61" i="7"/>
  <c r="CM61" i="7" s="1"/>
  <c r="BZ62" i="7"/>
  <c r="CF60" i="7"/>
  <c r="CD60" i="7"/>
  <c r="CG60" i="7"/>
  <c r="CE60" i="7"/>
  <c r="BH61" i="7"/>
  <c r="BG62" i="7"/>
  <c r="BJ60" i="7"/>
  <c r="C66" i="9" s="1"/>
  <c r="BL60" i="7"/>
  <c r="BM60" i="7"/>
  <c r="BK60" i="7"/>
  <c r="D66" i="9" s="1"/>
  <c r="G66" i="9" l="1"/>
  <c r="I66" i="9" s="1"/>
  <c r="BN61" i="7"/>
  <c r="F67" i="9" s="1"/>
  <c r="H67" i="9" s="1"/>
  <c r="BT61" i="7"/>
  <c r="E65" i="10"/>
  <c r="K64" i="10"/>
  <c r="J64" i="10"/>
  <c r="F66" i="10"/>
  <c r="D66" i="10"/>
  <c r="G65" i="10"/>
  <c r="I65" i="10" s="1"/>
  <c r="H65" i="10"/>
  <c r="C66" i="10"/>
  <c r="L64" i="9"/>
  <c r="M64" i="9" s="1"/>
  <c r="N64" i="9" s="1"/>
  <c r="K65" i="9"/>
  <c r="J65" i="9"/>
  <c r="CN60" i="7"/>
  <c r="CC61" i="7"/>
  <c r="CJ61" i="7"/>
  <c r="CK61" i="7"/>
  <c r="CL61" i="7"/>
  <c r="CH61" i="7"/>
  <c r="CI61" i="7"/>
  <c r="BU60" i="7"/>
  <c r="E66" i="9" s="1"/>
  <c r="BO61" i="7"/>
  <c r="BP61" i="7"/>
  <c r="BQ61" i="7"/>
  <c r="BR61" i="7"/>
  <c r="BS61" i="7"/>
  <c r="BJ61" i="7"/>
  <c r="C67" i="9" s="1"/>
  <c r="BL61" i="7"/>
  <c r="BK61" i="7"/>
  <c r="D67" i="9" s="1"/>
  <c r="BM61" i="7"/>
  <c r="CA62" i="7"/>
  <c r="CM62" i="7" s="1"/>
  <c r="BZ63" i="7"/>
  <c r="CG61" i="7"/>
  <c r="CF61" i="7"/>
  <c r="CE61" i="7"/>
  <c r="CD61" i="7"/>
  <c r="BH62" i="7"/>
  <c r="BG63" i="7"/>
  <c r="G67" i="9" l="1"/>
  <c r="I67" i="9" s="1"/>
  <c r="BN62" i="7"/>
  <c r="F78" i="9" s="1"/>
  <c r="G78" i="9" s="1"/>
  <c r="I78" i="9" s="1"/>
  <c r="BT62" i="7"/>
  <c r="L64" i="10"/>
  <c r="M64" i="10" s="1"/>
  <c r="N64" i="10" s="1"/>
  <c r="F67" i="10"/>
  <c r="D67" i="10"/>
  <c r="C67" i="10"/>
  <c r="E66" i="10"/>
  <c r="G66" i="10"/>
  <c r="I66" i="10" s="1"/>
  <c r="H66" i="10"/>
  <c r="K65" i="10"/>
  <c r="J65" i="10"/>
  <c r="L65" i="9"/>
  <c r="M65" i="9" s="1"/>
  <c r="N65" i="9" s="1"/>
  <c r="J66" i="9"/>
  <c r="K66" i="9"/>
  <c r="CN61" i="7"/>
  <c r="CC62" i="7"/>
  <c r="CK62" i="7"/>
  <c r="CH62" i="7"/>
  <c r="CL62" i="7"/>
  <c r="CI62" i="7"/>
  <c r="CJ62" i="7"/>
  <c r="BU61" i="7"/>
  <c r="E67" i="9" s="1"/>
  <c r="BO62" i="7"/>
  <c r="BS62" i="7"/>
  <c r="BP62" i="7"/>
  <c r="BQ62" i="7"/>
  <c r="BR62" i="7"/>
  <c r="BH63" i="7"/>
  <c r="BG64" i="7"/>
  <c r="CA63" i="7"/>
  <c r="CM63" i="7" s="1"/>
  <c r="BZ64" i="7"/>
  <c r="BK62" i="7"/>
  <c r="BL62" i="7"/>
  <c r="BM62" i="7"/>
  <c r="BJ62" i="7"/>
  <c r="CF62" i="7"/>
  <c r="CG62" i="7"/>
  <c r="CE62" i="7"/>
  <c r="CD62" i="7"/>
  <c r="H78" i="9" l="1"/>
  <c r="BN63" i="7"/>
  <c r="F79" i="9" s="1"/>
  <c r="G79" i="9" s="1"/>
  <c r="I79" i="9" s="1"/>
  <c r="BT63" i="7"/>
  <c r="F78" i="10"/>
  <c r="D78" i="10"/>
  <c r="C78" i="10"/>
  <c r="L65" i="10"/>
  <c r="M65" i="10" s="1"/>
  <c r="N65" i="10" s="1"/>
  <c r="K66" i="10"/>
  <c r="J66" i="10"/>
  <c r="E67" i="10"/>
  <c r="G67" i="10"/>
  <c r="I67" i="10" s="1"/>
  <c r="H67" i="10"/>
  <c r="D78" i="9"/>
  <c r="C78" i="9"/>
  <c r="J67" i="9"/>
  <c r="K67" i="9"/>
  <c r="L66" i="9"/>
  <c r="M66" i="9" s="1"/>
  <c r="N66" i="9" s="1"/>
  <c r="H78" i="14"/>
  <c r="I78" i="14" s="1"/>
  <c r="CN62" i="7"/>
  <c r="E78" i="10" s="1"/>
  <c r="CC63" i="7"/>
  <c r="C79" i="10" s="1"/>
  <c r="CH63" i="7"/>
  <c r="CL63" i="7"/>
  <c r="CI63" i="7"/>
  <c r="CJ63" i="7"/>
  <c r="CK63" i="7"/>
  <c r="BU62" i="7"/>
  <c r="E78" i="9" s="1"/>
  <c r="BQ63" i="7"/>
  <c r="BR63" i="7"/>
  <c r="BO63" i="7"/>
  <c r="BP63" i="7"/>
  <c r="BS63" i="7"/>
  <c r="CD63" i="7"/>
  <c r="D79" i="10" s="1"/>
  <c r="CF63" i="7"/>
  <c r="CG63" i="7"/>
  <c r="F79" i="10" s="1"/>
  <c r="CE63" i="7"/>
  <c r="BH64" i="7"/>
  <c r="BG65" i="7"/>
  <c r="BM63" i="7"/>
  <c r="BJ63" i="7"/>
  <c r="C79" i="9" s="1"/>
  <c r="BL63" i="7"/>
  <c r="BK63" i="7"/>
  <c r="D79" i="9" s="1"/>
  <c r="CA64" i="7"/>
  <c r="CM64" i="7" s="1"/>
  <c r="BZ65" i="7"/>
  <c r="H79" i="9" l="1"/>
  <c r="BN64" i="7"/>
  <c r="F80" i="9" s="1"/>
  <c r="H80" i="9" s="1"/>
  <c r="BT64" i="7"/>
  <c r="G79" i="10"/>
  <c r="I79" i="10" s="1"/>
  <c r="H79" i="10"/>
  <c r="H78" i="10"/>
  <c r="G78" i="10"/>
  <c r="I78" i="10" s="1"/>
  <c r="L66" i="10"/>
  <c r="M66" i="10" s="1"/>
  <c r="N66" i="10" s="1"/>
  <c r="K67" i="10"/>
  <c r="J67" i="10"/>
  <c r="L67" i="9"/>
  <c r="M67" i="9" s="1"/>
  <c r="N67" i="9" s="1"/>
  <c r="H79" i="14"/>
  <c r="CN63" i="7"/>
  <c r="E79" i="10" s="1"/>
  <c r="CC64" i="7"/>
  <c r="C80" i="10" s="1"/>
  <c r="CI64" i="7"/>
  <c r="CJ64" i="7"/>
  <c r="CH64" i="7"/>
  <c r="CK64" i="7"/>
  <c r="CL64" i="7"/>
  <c r="BU63" i="7"/>
  <c r="E79" i="9" s="1"/>
  <c r="BO64" i="7"/>
  <c r="BS64" i="7"/>
  <c r="BP64" i="7"/>
  <c r="BQ64" i="7"/>
  <c r="BR64" i="7"/>
  <c r="BH65" i="7"/>
  <c r="BG66" i="7"/>
  <c r="BM64" i="7"/>
  <c r="BK64" i="7"/>
  <c r="D80" i="9" s="1"/>
  <c r="BJ64" i="7"/>
  <c r="C80" i="9" s="1"/>
  <c r="BL64" i="7"/>
  <c r="CA65" i="7"/>
  <c r="CM65" i="7" s="1"/>
  <c r="BZ66" i="7"/>
  <c r="CG64" i="7"/>
  <c r="F80" i="10" s="1"/>
  <c r="CF64" i="7"/>
  <c r="CE64" i="7"/>
  <c r="CD64" i="7"/>
  <c r="D80" i="10" s="1"/>
  <c r="G80" i="9" l="1"/>
  <c r="I80" i="9" s="1"/>
  <c r="BN65" i="7"/>
  <c r="F81" i="9" s="1"/>
  <c r="G81" i="9" s="1"/>
  <c r="I81" i="9" s="1"/>
  <c r="BT65" i="7"/>
  <c r="G80" i="10"/>
  <c r="I80" i="10" s="1"/>
  <c r="H80" i="10"/>
  <c r="K79" i="10"/>
  <c r="J79" i="10"/>
  <c r="K78" i="10"/>
  <c r="J78" i="10"/>
  <c r="L67" i="10"/>
  <c r="M67" i="10" s="1"/>
  <c r="N67" i="10" s="1"/>
  <c r="K79" i="9"/>
  <c r="J79" i="9"/>
  <c r="J78" i="9"/>
  <c r="K78" i="9"/>
  <c r="H80" i="14"/>
  <c r="CN64" i="7"/>
  <c r="E80" i="10" s="1"/>
  <c r="CC65" i="7"/>
  <c r="C81" i="10" s="1"/>
  <c r="CJ65" i="7"/>
  <c r="CK65" i="7"/>
  <c r="CH65" i="7"/>
  <c r="CI65" i="7"/>
  <c r="CL65" i="7"/>
  <c r="BU64" i="7"/>
  <c r="E80" i="9" s="1"/>
  <c r="BQ65" i="7"/>
  <c r="BR65" i="7"/>
  <c r="BS65" i="7"/>
  <c r="BP65" i="7"/>
  <c r="BO65" i="7"/>
  <c r="CA66" i="7"/>
  <c r="CM66" i="7" s="1"/>
  <c r="BZ67" i="7"/>
  <c r="CF65" i="7"/>
  <c r="CG65" i="7"/>
  <c r="F81" i="10" s="1"/>
  <c r="CE65" i="7"/>
  <c r="CD65" i="7"/>
  <c r="D81" i="10" s="1"/>
  <c r="BH66" i="7"/>
  <c r="BG67" i="7"/>
  <c r="BM65" i="7"/>
  <c r="BK65" i="7"/>
  <c r="D81" i="9" s="1"/>
  <c r="BJ65" i="7"/>
  <c r="C81" i="9" s="1"/>
  <c r="BL65" i="7"/>
  <c r="H81" i="9" l="1"/>
  <c r="BN66" i="7"/>
  <c r="F82" i="9" s="1"/>
  <c r="H82" i="9" s="1"/>
  <c r="BT66" i="7"/>
  <c r="L79" i="10"/>
  <c r="M79" i="10" s="1"/>
  <c r="N79" i="10" s="1"/>
  <c r="K80" i="10"/>
  <c r="J80" i="10"/>
  <c r="L78" i="10"/>
  <c r="M78" i="10" s="1"/>
  <c r="N78" i="10" s="1"/>
  <c r="G81" i="10"/>
  <c r="I81" i="10" s="1"/>
  <c r="H81" i="10"/>
  <c r="K80" i="9"/>
  <c r="J80" i="9"/>
  <c r="L79" i="9"/>
  <c r="M79" i="9" s="1"/>
  <c r="N79" i="9" s="1"/>
  <c r="L78" i="9"/>
  <c r="M78" i="9" s="1"/>
  <c r="N78" i="9" s="1"/>
  <c r="H81" i="14"/>
  <c r="BU65" i="7"/>
  <c r="E81" i="9" s="1"/>
  <c r="CN65" i="7"/>
  <c r="E81" i="10" s="1"/>
  <c r="CC66" i="7"/>
  <c r="C82" i="10" s="1"/>
  <c r="CK66" i="7"/>
  <c r="CH66" i="7"/>
  <c r="CL66" i="7"/>
  <c r="CI66" i="7"/>
  <c r="CJ66" i="7"/>
  <c r="BO66" i="7"/>
  <c r="BS66" i="7"/>
  <c r="BP66" i="7"/>
  <c r="BQ66" i="7"/>
  <c r="BR66" i="7"/>
  <c r="BJ66" i="7"/>
  <c r="C82" i="9" s="1"/>
  <c r="BL66" i="7"/>
  <c r="BM66" i="7"/>
  <c r="BK66" i="7"/>
  <c r="D82" i="9" s="1"/>
  <c r="CA67" i="7"/>
  <c r="CM67" i="7" s="1"/>
  <c r="BZ68" i="7"/>
  <c r="CG66" i="7"/>
  <c r="F82" i="10" s="1"/>
  <c r="CF66" i="7"/>
  <c r="CE66" i="7"/>
  <c r="CD66" i="7"/>
  <c r="D82" i="10" s="1"/>
  <c r="BH67" i="7"/>
  <c r="BG68" i="7"/>
  <c r="G82" i="9" l="1"/>
  <c r="I82" i="9" s="1"/>
  <c r="BN67" i="7"/>
  <c r="F83" i="9" s="1"/>
  <c r="G83" i="9" s="1"/>
  <c r="I83" i="9" s="1"/>
  <c r="BT67" i="7"/>
  <c r="L80" i="10"/>
  <c r="M80" i="10" s="1"/>
  <c r="N80" i="10" s="1"/>
  <c r="L80" i="9"/>
  <c r="M80" i="9" s="1"/>
  <c r="N80" i="9" s="1"/>
  <c r="G82" i="10"/>
  <c r="I82" i="10" s="1"/>
  <c r="H82" i="10"/>
  <c r="K81" i="10"/>
  <c r="J81" i="10"/>
  <c r="K81" i="9"/>
  <c r="J81" i="9"/>
  <c r="H82" i="14"/>
  <c r="CN66" i="7"/>
  <c r="E82" i="10" s="1"/>
  <c r="CC67" i="7"/>
  <c r="C83" i="10" s="1"/>
  <c r="CH67" i="7"/>
  <c r="CL67" i="7"/>
  <c r="CI67" i="7"/>
  <c r="CJ67" i="7"/>
  <c r="CK67" i="7"/>
  <c r="BU66" i="7"/>
  <c r="E82" i="9" s="1"/>
  <c r="BQ67" i="7"/>
  <c r="BR67" i="7"/>
  <c r="BO67" i="7"/>
  <c r="BP67" i="7"/>
  <c r="BS67" i="7"/>
  <c r="BL67" i="7"/>
  <c r="BM67" i="7"/>
  <c r="BK67" i="7"/>
  <c r="D83" i="9" s="1"/>
  <c r="BJ67" i="7"/>
  <c r="C83" i="9" s="1"/>
  <c r="CA68" i="7"/>
  <c r="CM68" i="7" s="1"/>
  <c r="BZ69" i="7"/>
  <c r="BH68" i="7"/>
  <c r="BG69" i="7"/>
  <c r="CF67" i="7"/>
  <c r="CD67" i="7"/>
  <c r="D83" i="10" s="1"/>
  <c r="CG67" i="7"/>
  <c r="F83" i="10" s="1"/>
  <c r="CE67" i="7"/>
  <c r="H83" i="9" l="1"/>
  <c r="BN68" i="7"/>
  <c r="F84" i="9" s="1"/>
  <c r="G84" i="9" s="1"/>
  <c r="I84" i="9" s="1"/>
  <c r="BT68" i="7"/>
  <c r="L81" i="10"/>
  <c r="M81" i="10" s="1"/>
  <c r="N81" i="10" s="1"/>
  <c r="K82" i="10"/>
  <c r="J82" i="10"/>
  <c r="G83" i="10"/>
  <c r="I83" i="10" s="1"/>
  <c r="H83" i="10"/>
  <c r="L81" i="9"/>
  <c r="M81" i="9" s="1"/>
  <c r="N81" i="9" s="1"/>
  <c r="K82" i="9"/>
  <c r="J82" i="9"/>
  <c r="H83" i="14"/>
  <c r="CN67" i="7"/>
  <c r="E83" i="10" s="1"/>
  <c r="CC68" i="7"/>
  <c r="C84" i="10" s="1"/>
  <c r="CI68" i="7"/>
  <c r="CJ68" i="7"/>
  <c r="CK68" i="7"/>
  <c r="CL68" i="7"/>
  <c r="CH68" i="7"/>
  <c r="BU67" i="7"/>
  <c r="E83" i="9" s="1"/>
  <c r="BO68" i="7"/>
  <c r="BS68" i="7"/>
  <c r="BP68" i="7"/>
  <c r="BQ68" i="7"/>
  <c r="BR68" i="7"/>
  <c r="BH69" i="7"/>
  <c r="BG70" i="7"/>
  <c r="CA69" i="7"/>
  <c r="CM69" i="7" s="1"/>
  <c r="BZ70" i="7"/>
  <c r="BJ68" i="7"/>
  <c r="C84" i="9" s="1"/>
  <c r="BL68" i="7"/>
  <c r="BM68" i="7"/>
  <c r="BK68" i="7"/>
  <c r="D84" i="9" s="1"/>
  <c r="CF68" i="7"/>
  <c r="CD68" i="7"/>
  <c r="D84" i="10" s="1"/>
  <c r="CG68" i="7"/>
  <c r="F84" i="10" s="1"/>
  <c r="CE68" i="7"/>
  <c r="H84" i="9" l="1"/>
  <c r="BN69" i="7"/>
  <c r="F85" i="9" s="1"/>
  <c r="G85" i="9" s="1"/>
  <c r="I85" i="9" s="1"/>
  <c r="BT69" i="7"/>
  <c r="K83" i="10"/>
  <c r="J83" i="10"/>
  <c r="L82" i="10"/>
  <c r="M82" i="10" s="1"/>
  <c r="N82" i="10" s="1"/>
  <c r="G84" i="10"/>
  <c r="I84" i="10" s="1"/>
  <c r="H84" i="10"/>
  <c r="K83" i="9"/>
  <c r="J83" i="9"/>
  <c r="L82" i="9"/>
  <c r="M82" i="9" s="1"/>
  <c r="N82" i="9" s="1"/>
  <c r="H84" i="14"/>
  <c r="CC69" i="7"/>
  <c r="C85" i="10" s="1"/>
  <c r="CJ69" i="7"/>
  <c r="CK69" i="7"/>
  <c r="CL69" i="7"/>
  <c r="CH69" i="7"/>
  <c r="CI69" i="7"/>
  <c r="CN68" i="7"/>
  <c r="E84" i="10" s="1"/>
  <c r="BU68" i="7"/>
  <c r="E84" i="9" s="1"/>
  <c r="BQ69" i="7"/>
  <c r="BR69" i="7"/>
  <c r="BS69" i="7"/>
  <c r="BO69" i="7"/>
  <c r="BP69" i="7"/>
  <c r="BM69" i="7"/>
  <c r="BK69" i="7"/>
  <c r="D85" i="9" s="1"/>
  <c r="BL69" i="7"/>
  <c r="BJ69" i="7"/>
  <c r="C85" i="9" s="1"/>
  <c r="CA70" i="7"/>
  <c r="CM70" i="7" s="1"/>
  <c r="BZ71" i="7"/>
  <c r="CD69" i="7"/>
  <c r="D85" i="10" s="1"/>
  <c r="CE69" i="7"/>
  <c r="CG69" i="7"/>
  <c r="F85" i="10" s="1"/>
  <c r="CF69" i="7"/>
  <c r="BH70" i="7"/>
  <c r="BG71" i="7"/>
  <c r="H85" i="9" l="1"/>
  <c r="BN70" i="7"/>
  <c r="F86" i="9" s="1"/>
  <c r="H86" i="9" s="1"/>
  <c r="BT70" i="7"/>
  <c r="L83" i="10"/>
  <c r="M83" i="10" s="1"/>
  <c r="N83" i="10" s="1"/>
  <c r="G85" i="10"/>
  <c r="I85" i="10" s="1"/>
  <c r="H85" i="10"/>
  <c r="K84" i="10"/>
  <c r="J84" i="10"/>
  <c r="L83" i="9"/>
  <c r="M83" i="9" s="1"/>
  <c r="N83" i="9" s="1"/>
  <c r="K84" i="9"/>
  <c r="J84" i="9"/>
  <c r="H85" i="14"/>
  <c r="CN69" i="7"/>
  <c r="E85" i="10" s="1"/>
  <c r="CC70" i="7"/>
  <c r="C86" i="10" s="1"/>
  <c r="CK70" i="7"/>
  <c r="CH70" i="7"/>
  <c r="CL70" i="7"/>
  <c r="CI70" i="7"/>
  <c r="CJ70" i="7"/>
  <c r="BU69" i="7"/>
  <c r="E85" i="9" s="1"/>
  <c r="BO70" i="7"/>
  <c r="BS70" i="7"/>
  <c r="BP70" i="7"/>
  <c r="BQ70" i="7"/>
  <c r="BR70" i="7"/>
  <c r="BH71" i="7"/>
  <c r="BG72" i="7"/>
  <c r="BL70" i="7"/>
  <c r="BM70" i="7"/>
  <c r="BJ70" i="7"/>
  <c r="C86" i="9" s="1"/>
  <c r="BK70" i="7"/>
  <c r="D86" i="9" s="1"/>
  <c r="CA71" i="7"/>
  <c r="CM71" i="7" s="1"/>
  <c r="BZ72" i="7"/>
  <c r="CF70" i="7"/>
  <c r="CG70" i="7"/>
  <c r="F86" i="10" s="1"/>
  <c r="CE70" i="7"/>
  <c r="CD70" i="7"/>
  <c r="D86" i="10" s="1"/>
  <c r="G86" i="9" l="1"/>
  <c r="I86" i="9" s="1"/>
  <c r="BN71" i="7"/>
  <c r="F87" i="9" s="1"/>
  <c r="H87" i="9" s="1"/>
  <c r="BT71" i="7"/>
  <c r="L84" i="10"/>
  <c r="M84" i="10" s="1"/>
  <c r="N84" i="10" s="1"/>
  <c r="G86" i="10"/>
  <c r="I86" i="10" s="1"/>
  <c r="H86" i="10"/>
  <c r="K85" i="10"/>
  <c r="J85" i="10"/>
  <c r="L84" i="9"/>
  <c r="M84" i="9" s="1"/>
  <c r="N84" i="9" s="1"/>
  <c r="K85" i="9"/>
  <c r="J85" i="9"/>
  <c r="H86" i="14"/>
  <c r="CN70" i="7"/>
  <c r="E86" i="10" s="1"/>
  <c r="CC71" i="7"/>
  <c r="C87" i="10" s="1"/>
  <c r="CH71" i="7"/>
  <c r="CL71" i="7"/>
  <c r="CI71" i="7"/>
  <c r="CJ71" i="7"/>
  <c r="CK71" i="7"/>
  <c r="BU70" i="7"/>
  <c r="E86" i="9" s="1"/>
  <c r="BQ71" i="7"/>
  <c r="BR71" i="7"/>
  <c r="BO71" i="7"/>
  <c r="BP71" i="7"/>
  <c r="BS71" i="7"/>
  <c r="CA72" i="7"/>
  <c r="CM72" i="7" s="1"/>
  <c r="BZ73" i="7"/>
  <c r="CD71" i="7"/>
  <c r="D87" i="10" s="1"/>
  <c r="CF71" i="7"/>
  <c r="CG71" i="7"/>
  <c r="F87" i="10" s="1"/>
  <c r="CE71" i="7"/>
  <c r="BH72" i="7"/>
  <c r="BG73" i="7"/>
  <c r="BL71" i="7"/>
  <c r="BM71" i="7"/>
  <c r="BJ71" i="7"/>
  <c r="C87" i="9" s="1"/>
  <c r="BK71" i="7"/>
  <c r="D87" i="9" s="1"/>
  <c r="G87" i="9" l="1"/>
  <c r="I87" i="9" s="1"/>
  <c r="BN72" i="7"/>
  <c r="F88" i="9" s="1"/>
  <c r="G88" i="9" s="1"/>
  <c r="I88" i="9" s="1"/>
  <c r="BT72" i="7"/>
  <c r="L85" i="9"/>
  <c r="M85" i="9" s="1"/>
  <c r="N85" i="9" s="1"/>
  <c r="L85" i="10"/>
  <c r="M85" i="10" s="1"/>
  <c r="N85" i="10" s="1"/>
  <c r="G87" i="10"/>
  <c r="I87" i="10" s="1"/>
  <c r="H87" i="10"/>
  <c r="K86" i="10"/>
  <c r="J86" i="10"/>
  <c r="K86" i="9"/>
  <c r="J86" i="9"/>
  <c r="H87" i="14"/>
  <c r="CN71" i="7"/>
  <c r="E87" i="10" s="1"/>
  <c r="CC72" i="7"/>
  <c r="C88" i="10" s="1"/>
  <c r="CI72" i="7"/>
  <c r="CJ72" i="7"/>
  <c r="CH72" i="7"/>
  <c r="CK72" i="7"/>
  <c r="CL72" i="7"/>
  <c r="BU71" i="7"/>
  <c r="E87" i="9" s="1"/>
  <c r="BO72" i="7"/>
  <c r="BS72" i="7"/>
  <c r="BP72" i="7"/>
  <c r="BQ72" i="7"/>
  <c r="BR72" i="7"/>
  <c r="BH73" i="7"/>
  <c r="BG74" i="7"/>
  <c r="CA73" i="7"/>
  <c r="CM73" i="7" s="1"/>
  <c r="BZ74" i="7"/>
  <c r="BJ72" i="7"/>
  <c r="C88" i="9" s="1"/>
  <c r="BL72" i="7"/>
  <c r="BM72" i="7"/>
  <c r="BK72" i="7"/>
  <c r="D88" i="9" s="1"/>
  <c r="CD72" i="7"/>
  <c r="D88" i="10" s="1"/>
  <c r="CF72" i="7"/>
  <c r="CG72" i="7"/>
  <c r="F88" i="10" s="1"/>
  <c r="CE72" i="7"/>
  <c r="H88" i="9" l="1"/>
  <c r="BN73" i="7"/>
  <c r="F89" i="9" s="1"/>
  <c r="H89" i="9" s="1"/>
  <c r="BT73" i="7"/>
  <c r="K87" i="10"/>
  <c r="J87" i="10"/>
  <c r="G88" i="10"/>
  <c r="I88" i="10" s="1"/>
  <c r="H88" i="10"/>
  <c r="L86" i="10"/>
  <c r="M86" i="10" s="1"/>
  <c r="N86" i="10" s="1"/>
  <c r="L86" i="9"/>
  <c r="M86" i="9" s="1"/>
  <c r="N86" i="9" s="1"/>
  <c r="K87" i="9"/>
  <c r="J87" i="9"/>
  <c r="H88" i="14"/>
  <c r="CC73" i="7"/>
  <c r="C89" i="10" s="1"/>
  <c r="CJ73" i="7"/>
  <c r="CK73" i="7"/>
  <c r="CH73" i="7"/>
  <c r="CI73" i="7"/>
  <c r="CL73" i="7"/>
  <c r="CN72" i="7"/>
  <c r="E88" i="10" s="1"/>
  <c r="BU72" i="7"/>
  <c r="E88" i="9" s="1"/>
  <c r="BQ73" i="7"/>
  <c r="BR73" i="7"/>
  <c r="BS73" i="7"/>
  <c r="BO73" i="7"/>
  <c r="BP73" i="7"/>
  <c r="CA74" i="7"/>
  <c r="CM74" i="7" s="1"/>
  <c r="BZ75" i="7"/>
  <c r="BH74" i="7"/>
  <c r="BG75" i="7"/>
  <c r="CF73" i="7"/>
  <c r="CD73" i="7"/>
  <c r="D89" i="10" s="1"/>
  <c r="CG73" i="7"/>
  <c r="F89" i="10" s="1"/>
  <c r="CE73" i="7"/>
  <c r="BM73" i="7"/>
  <c r="BK73" i="7"/>
  <c r="D89" i="9" s="1"/>
  <c r="BL73" i="7"/>
  <c r="BJ73" i="7"/>
  <c r="C89" i="9" s="1"/>
  <c r="G89" i="9" l="1"/>
  <c r="I89" i="9" s="1"/>
  <c r="BN74" i="7"/>
  <c r="F90" i="9" s="1"/>
  <c r="G90" i="9" s="1"/>
  <c r="I90" i="9" s="1"/>
  <c r="BT74" i="7"/>
  <c r="L87" i="10"/>
  <c r="M87" i="10" s="1"/>
  <c r="N87" i="10" s="1"/>
  <c r="G89" i="10"/>
  <c r="I89" i="10" s="1"/>
  <c r="H89" i="10"/>
  <c r="K88" i="10"/>
  <c r="J88" i="10"/>
  <c r="L87" i="9"/>
  <c r="M87" i="9" s="1"/>
  <c r="N87" i="9" s="1"/>
  <c r="K88" i="9"/>
  <c r="J88" i="9"/>
  <c r="H89" i="14"/>
  <c r="CC74" i="7"/>
  <c r="C90" i="10" s="1"/>
  <c r="CK74" i="7"/>
  <c r="CH74" i="7"/>
  <c r="CL74" i="7"/>
  <c r="CI74" i="7"/>
  <c r="CJ74" i="7"/>
  <c r="CN73" i="7"/>
  <c r="E89" i="10" s="1"/>
  <c r="BU73" i="7"/>
  <c r="E89" i="9" s="1"/>
  <c r="BO74" i="7"/>
  <c r="BS74" i="7"/>
  <c r="BP74" i="7"/>
  <c r="BQ74" i="7"/>
  <c r="BR74" i="7"/>
  <c r="BH75" i="7"/>
  <c r="BG76" i="7"/>
  <c r="BK74" i="7"/>
  <c r="D90" i="9" s="1"/>
  <c r="BM74" i="7"/>
  <c r="BJ74" i="7"/>
  <c r="C90" i="9" s="1"/>
  <c r="BL74" i="7"/>
  <c r="CA75" i="7"/>
  <c r="CM75" i="7" s="1"/>
  <c r="BZ76" i="7"/>
  <c r="CG74" i="7"/>
  <c r="F90" i="10" s="1"/>
  <c r="CF74" i="7"/>
  <c r="CD74" i="7"/>
  <c r="D90" i="10" s="1"/>
  <c r="CE74" i="7"/>
  <c r="H90" i="9" l="1"/>
  <c r="BN75" i="7"/>
  <c r="F91" i="9" s="1"/>
  <c r="G91" i="9" s="1"/>
  <c r="I91" i="9" s="1"/>
  <c r="BT75" i="7"/>
  <c r="L88" i="10"/>
  <c r="M88" i="10" s="1"/>
  <c r="N88" i="10" s="1"/>
  <c r="G90" i="10"/>
  <c r="I90" i="10" s="1"/>
  <c r="H90" i="10"/>
  <c r="K89" i="10"/>
  <c r="J89" i="10"/>
  <c r="K89" i="9"/>
  <c r="J89" i="9"/>
  <c r="L88" i="9"/>
  <c r="M88" i="9" s="1"/>
  <c r="N88" i="9" s="1"/>
  <c r="H90" i="14"/>
  <c r="CN74" i="7"/>
  <c r="E90" i="10" s="1"/>
  <c r="CC75" i="7"/>
  <c r="C91" i="10" s="1"/>
  <c r="CH75" i="7"/>
  <c r="CL75" i="7"/>
  <c r="CI75" i="7"/>
  <c r="CJ75" i="7"/>
  <c r="CK75" i="7"/>
  <c r="BU74" i="7"/>
  <c r="E90" i="9" s="1"/>
  <c r="BQ75" i="7"/>
  <c r="BR75" i="7"/>
  <c r="BO75" i="7"/>
  <c r="BP75" i="7"/>
  <c r="BS75" i="7"/>
  <c r="CA76" i="7"/>
  <c r="CM76" i="7" s="1"/>
  <c r="BZ77" i="7"/>
  <c r="CF75" i="7"/>
  <c r="CE75" i="7"/>
  <c r="CG75" i="7"/>
  <c r="F91" i="10" s="1"/>
  <c r="CD75" i="7"/>
  <c r="D91" i="10" s="1"/>
  <c r="BH76" i="7"/>
  <c r="BG77" i="7"/>
  <c r="BK75" i="7"/>
  <c r="D91" i="9" s="1"/>
  <c r="BM75" i="7"/>
  <c r="BJ75" i="7"/>
  <c r="C91" i="9" s="1"/>
  <c r="BL75" i="7"/>
  <c r="H91" i="9" l="1"/>
  <c r="BN76" i="7"/>
  <c r="F92" i="9" s="1"/>
  <c r="H92" i="9" s="1"/>
  <c r="BT76" i="7"/>
  <c r="L89" i="10"/>
  <c r="M89" i="10" s="1"/>
  <c r="N89" i="10" s="1"/>
  <c r="G91" i="10"/>
  <c r="I91" i="10" s="1"/>
  <c r="H91" i="10"/>
  <c r="K90" i="10"/>
  <c r="J90" i="10"/>
  <c r="L89" i="9"/>
  <c r="M89" i="9" s="1"/>
  <c r="N89" i="9" s="1"/>
  <c r="K90" i="9"/>
  <c r="J90" i="9"/>
  <c r="H91" i="14"/>
  <c r="CN75" i="7"/>
  <c r="E91" i="10" s="1"/>
  <c r="CC76" i="7"/>
  <c r="C92" i="10" s="1"/>
  <c r="CI76" i="7"/>
  <c r="CJ76" i="7"/>
  <c r="CK76" i="7"/>
  <c r="CL76" i="7"/>
  <c r="CH76" i="7"/>
  <c r="BU75" i="7"/>
  <c r="E91" i="9" s="1"/>
  <c r="BO76" i="7"/>
  <c r="BS76" i="7"/>
  <c r="BP76" i="7"/>
  <c r="BQ76" i="7"/>
  <c r="BR76" i="7"/>
  <c r="BJ76" i="7"/>
  <c r="C92" i="9" s="1"/>
  <c r="BM76" i="7"/>
  <c r="BL76" i="7"/>
  <c r="BK76" i="7"/>
  <c r="D92" i="9" s="1"/>
  <c r="CA77" i="7"/>
  <c r="CM77" i="7" s="1"/>
  <c r="BZ78" i="7"/>
  <c r="CF76" i="7"/>
  <c r="CG76" i="7"/>
  <c r="F92" i="10" s="1"/>
  <c r="CD76" i="7"/>
  <c r="D92" i="10" s="1"/>
  <c r="CE76" i="7"/>
  <c r="I79" i="14"/>
  <c r="BH77" i="7"/>
  <c r="BG78" i="7"/>
  <c r="G92" i="9" l="1"/>
  <c r="I92" i="9" s="1"/>
  <c r="BN77" i="7"/>
  <c r="F93" i="9" s="1"/>
  <c r="H93" i="9" s="1"/>
  <c r="BT77" i="7"/>
  <c r="L90" i="10"/>
  <c r="M90" i="10" s="1"/>
  <c r="N90" i="10" s="1"/>
  <c r="G92" i="10"/>
  <c r="I92" i="10" s="1"/>
  <c r="H92" i="10"/>
  <c r="K91" i="10"/>
  <c r="J91" i="10"/>
  <c r="L90" i="9"/>
  <c r="M90" i="9" s="1"/>
  <c r="N90" i="9" s="1"/>
  <c r="K91" i="9"/>
  <c r="J91" i="9"/>
  <c r="H92" i="14"/>
  <c r="CN76" i="7"/>
  <c r="E92" i="10" s="1"/>
  <c r="CC77" i="7"/>
  <c r="C93" i="10" s="1"/>
  <c r="CJ77" i="7"/>
  <c r="CK77" i="7"/>
  <c r="CL77" i="7"/>
  <c r="CH77" i="7"/>
  <c r="CI77" i="7"/>
  <c r="BU76" i="7"/>
  <c r="E92" i="9" s="1"/>
  <c r="BQ77" i="7"/>
  <c r="BR77" i="7"/>
  <c r="BS77" i="7"/>
  <c r="BO77" i="7"/>
  <c r="BP77" i="7"/>
  <c r="BJ77" i="7"/>
  <c r="C93" i="9" s="1"/>
  <c r="BM77" i="7"/>
  <c r="BK77" i="7"/>
  <c r="D93" i="9" s="1"/>
  <c r="BL77" i="7"/>
  <c r="I80" i="14"/>
  <c r="CA78" i="7"/>
  <c r="CM78" i="7" s="1"/>
  <c r="BZ79" i="7"/>
  <c r="BH78" i="7"/>
  <c r="BG79" i="7"/>
  <c r="CF77" i="7"/>
  <c r="CE77" i="7"/>
  <c r="CD77" i="7"/>
  <c r="D93" i="10" s="1"/>
  <c r="CG77" i="7"/>
  <c r="F93" i="10" s="1"/>
  <c r="G93" i="9" l="1"/>
  <c r="I93" i="9" s="1"/>
  <c r="BN78" i="7"/>
  <c r="F94" i="9" s="1"/>
  <c r="G94" i="9" s="1"/>
  <c r="I94" i="9" s="1"/>
  <c r="BT78" i="7"/>
  <c r="L91" i="9"/>
  <c r="M91" i="9" s="1"/>
  <c r="N91" i="9" s="1"/>
  <c r="L91" i="10"/>
  <c r="M91" i="10" s="1"/>
  <c r="N91" i="10" s="1"/>
  <c r="G93" i="10"/>
  <c r="I93" i="10" s="1"/>
  <c r="H93" i="10"/>
  <c r="K92" i="10"/>
  <c r="J92" i="10"/>
  <c r="K92" i="9"/>
  <c r="J92" i="9"/>
  <c r="H93" i="14"/>
  <c r="CC78" i="7"/>
  <c r="C94" i="10" s="1"/>
  <c r="CK78" i="7"/>
  <c r="CH78" i="7"/>
  <c r="CL78" i="7"/>
  <c r="CI78" i="7"/>
  <c r="CJ78" i="7"/>
  <c r="CN77" i="7"/>
  <c r="E93" i="10" s="1"/>
  <c r="BU77" i="7"/>
  <c r="E93" i="9" s="1"/>
  <c r="BO78" i="7"/>
  <c r="BS78" i="7"/>
  <c r="BP78" i="7"/>
  <c r="BQ78" i="7"/>
  <c r="BR78" i="7"/>
  <c r="I81" i="14"/>
  <c r="BH79" i="7"/>
  <c r="BG80" i="7"/>
  <c r="CA79" i="7"/>
  <c r="CM79" i="7" s="1"/>
  <c r="BZ80" i="7"/>
  <c r="BM78" i="7"/>
  <c r="BJ78" i="7"/>
  <c r="C94" i="9" s="1"/>
  <c r="BL78" i="7"/>
  <c r="BK78" i="7"/>
  <c r="D94" i="9" s="1"/>
  <c r="CD78" i="7"/>
  <c r="D94" i="10" s="1"/>
  <c r="CE78" i="7"/>
  <c r="CG78" i="7"/>
  <c r="F94" i="10" s="1"/>
  <c r="CF78" i="7"/>
  <c r="H94" i="9" l="1"/>
  <c r="BN79" i="7"/>
  <c r="F95" i="9" s="1"/>
  <c r="H95" i="9" s="1"/>
  <c r="BT79" i="7"/>
  <c r="L92" i="10"/>
  <c r="M92" i="10" s="1"/>
  <c r="N92" i="10" s="1"/>
  <c r="G94" i="10"/>
  <c r="I94" i="10" s="1"/>
  <c r="H94" i="10"/>
  <c r="K93" i="10"/>
  <c r="J93" i="10"/>
  <c r="L92" i="9"/>
  <c r="M92" i="9" s="1"/>
  <c r="N92" i="9" s="1"/>
  <c r="K93" i="9"/>
  <c r="J93" i="9"/>
  <c r="H94" i="14"/>
  <c r="CN78" i="7"/>
  <c r="E94" i="10" s="1"/>
  <c r="CC79" i="7"/>
  <c r="C95" i="10" s="1"/>
  <c r="CH79" i="7"/>
  <c r="CL79" i="7"/>
  <c r="CI79" i="7"/>
  <c r="CJ79" i="7"/>
  <c r="CK79" i="7"/>
  <c r="BU78" i="7"/>
  <c r="E94" i="9" s="1"/>
  <c r="BQ79" i="7"/>
  <c r="BR79" i="7"/>
  <c r="BO79" i="7"/>
  <c r="BP79" i="7"/>
  <c r="BS79" i="7"/>
  <c r="I82" i="14"/>
  <c r="CA80" i="7"/>
  <c r="CM80" i="7" s="1"/>
  <c r="BZ81" i="7"/>
  <c r="BH80" i="7"/>
  <c r="BG81" i="7"/>
  <c r="CE79" i="7"/>
  <c r="CD79" i="7"/>
  <c r="D95" i="10" s="1"/>
  <c r="CF79" i="7"/>
  <c r="CG79" i="7"/>
  <c r="F95" i="10" s="1"/>
  <c r="BM79" i="7"/>
  <c r="BK79" i="7"/>
  <c r="D95" i="9" s="1"/>
  <c r="BL79" i="7"/>
  <c r="BJ79" i="7"/>
  <c r="C95" i="9" s="1"/>
  <c r="G95" i="9" l="1"/>
  <c r="I95" i="9" s="1"/>
  <c r="BN80" i="7"/>
  <c r="F96" i="9" s="1"/>
  <c r="H96" i="9" s="1"/>
  <c r="BT80" i="7"/>
  <c r="L93" i="10"/>
  <c r="M93" i="10" s="1"/>
  <c r="N93" i="10" s="1"/>
  <c r="K94" i="10"/>
  <c r="J94" i="10"/>
  <c r="G95" i="10"/>
  <c r="I95" i="10" s="1"/>
  <c r="H95" i="10"/>
  <c r="L93" i="9"/>
  <c r="M93" i="9" s="1"/>
  <c r="N93" i="9" s="1"/>
  <c r="K94" i="9"/>
  <c r="J94" i="9"/>
  <c r="H95" i="14"/>
  <c r="BU79" i="7"/>
  <c r="E95" i="9" s="1"/>
  <c r="CC80" i="7"/>
  <c r="C96" i="10" s="1"/>
  <c r="CI80" i="7"/>
  <c r="CJ80" i="7"/>
  <c r="CH80" i="7"/>
  <c r="CK80" i="7"/>
  <c r="CL80" i="7"/>
  <c r="CN79" i="7"/>
  <c r="E95" i="10" s="1"/>
  <c r="BO80" i="7"/>
  <c r="BS80" i="7"/>
  <c r="BP80" i="7"/>
  <c r="BQ80" i="7"/>
  <c r="BR80" i="7"/>
  <c r="BM80" i="7"/>
  <c r="BJ80" i="7"/>
  <c r="C96" i="9" s="1"/>
  <c r="BL80" i="7"/>
  <c r="BK80" i="7"/>
  <c r="D96" i="9" s="1"/>
  <c r="CA81" i="7"/>
  <c r="CM81" i="7" s="1"/>
  <c r="BZ82" i="7"/>
  <c r="CF80" i="7"/>
  <c r="CD80" i="7"/>
  <c r="D96" i="10" s="1"/>
  <c r="CG80" i="7"/>
  <c r="F96" i="10" s="1"/>
  <c r="CE80" i="7"/>
  <c r="I83" i="14"/>
  <c r="BH81" i="7"/>
  <c r="BG82" i="7"/>
  <c r="G96" i="9" l="1"/>
  <c r="I96" i="9" s="1"/>
  <c r="BN81" i="7"/>
  <c r="F97" i="9" s="1"/>
  <c r="H97" i="9" s="1"/>
  <c r="BT81" i="7"/>
  <c r="L94" i="10"/>
  <c r="M94" i="10" s="1"/>
  <c r="N94" i="10" s="1"/>
  <c r="G96" i="10"/>
  <c r="I96" i="10" s="1"/>
  <c r="H96" i="10"/>
  <c r="K95" i="10"/>
  <c r="J95" i="10"/>
  <c r="L94" i="9"/>
  <c r="M94" i="9" s="1"/>
  <c r="N94" i="9" s="1"/>
  <c r="K95" i="9"/>
  <c r="J95" i="9"/>
  <c r="H96" i="14"/>
  <c r="CN80" i="7"/>
  <c r="E96" i="10" s="1"/>
  <c r="CC81" i="7"/>
  <c r="C97" i="10" s="1"/>
  <c r="CJ81" i="7"/>
  <c r="CK81" i="7"/>
  <c r="CH81" i="7"/>
  <c r="CI81" i="7"/>
  <c r="CL81" i="7"/>
  <c r="BU80" i="7"/>
  <c r="E96" i="9" s="1"/>
  <c r="BQ81" i="7"/>
  <c r="BR81" i="7"/>
  <c r="BS81" i="7"/>
  <c r="BO81" i="7"/>
  <c r="BP81" i="7"/>
  <c r="BM81" i="7"/>
  <c r="BK81" i="7"/>
  <c r="D97" i="9" s="1"/>
  <c r="BJ81" i="7"/>
  <c r="C97" i="9" s="1"/>
  <c r="BL81" i="7"/>
  <c r="CF81" i="7"/>
  <c r="CE81" i="7"/>
  <c r="CD81" i="7"/>
  <c r="D97" i="10" s="1"/>
  <c r="CG81" i="7"/>
  <c r="F97" i="10" s="1"/>
  <c r="BH82" i="7"/>
  <c r="BG83" i="7"/>
  <c r="I84" i="14"/>
  <c r="CA82" i="7"/>
  <c r="CM82" i="7" s="1"/>
  <c r="BZ83" i="7"/>
  <c r="G97" i="9" l="1"/>
  <c r="I97" i="9" s="1"/>
  <c r="BN82" i="7"/>
  <c r="F98" i="9" s="1"/>
  <c r="H98" i="9" s="1"/>
  <c r="BT82" i="7"/>
  <c r="L95" i="10"/>
  <c r="M95" i="10" s="1"/>
  <c r="N95" i="10" s="1"/>
  <c r="G97" i="10"/>
  <c r="I97" i="10" s="1"/>
  <c r="H97" i="10"/>
  <c r="K96" i="10"/>
  <c r="J96" i="10"/>
  <c r="L95" i="9"/>
  <c r="M95" i="9" s="1"/>
  <c r="N95" i="9" s="1"/>
  <c r="K96" i="9"/>
  <c r="J96" i="9"/>
  <c r="H97" i="14"/>
  <c r="CN81" i="7"/>
  <c r="E97" i="10" s="1"/>
  <c r="CC82" i="7"/>
  <c r="C98" i="10" s="1"/>
  <c r="CK82" i="7"/>
  <c r="CH82" i="7"/>
  <c r="CL82" i="7"/>
  <c r="CI82" i="7"/>
  <c r="CJ82" i="7"/>
  <c r="BU81" i="7"/>
  <c r="E97" i="9" s="1"/>
  <c r="BO82" i="7"/>
  <c r="BS82" i="7"/>
  <c r="BP82" i="7"/>
  <c r="BQ82" i="7"/>
  <c r="BR82" i="7"/>
  <c r="BH83" i="7"/>
  <c r="BG84" i="7"/>
  <c r="I85" i="14"/>
  <c r="BM82" i="7"/>
  <c r="BJ82" i="7"/>
  <c r="C98" i="9" s="1"/>
  <c r="BL82" i="7"/>
  <c r="BK82" i="7"/>
  <c r="D98" i="9" s="1"/>
  <c r="CA83" i="7"/>
  <c r="CM83" i="7" s="1"/>
  <c r="BZ84" i="7"/>
  <c r="CF82" i="7"/>
  <c r="CE82" i="7"/>
  <c r="CD82" i="7"/>
  <c r="D98" i="10" s="1"/>
  <c r="CG82" i="7"/>
  <c r="F98" i="10" s="1"/>
  <c r="G98" i="9" l="1"/>
  <c r="I98" i="9" s="1"/>
  <c r="BN83" i="7"/>
  <c r="F99" i="9" s="1"/>
  <c r="G99" i="9" s="1"/>
  <c r="I99" i="9" s="1"/>
  <c r="BT83" i="7"/>
  <c r="G98" i="10"/>
  <c r="I98" i="10" s="1"/>
  <c r="H98" i="10"/>
  <c r="L96" i="10"/>
  <c r="M96" i="10" s="1"/>
  <c r="N96" i="10" s="1"/>
  <c r="K97" i="10"/>
  <c r="J97" i="10"/>
  <c r="L96" i="9"/>
  <c r="M96" i="9" s="1"/>
  <c r="N96" i="9" s="1"/>
  <c r="K97" i="9"/>
  <c r="J97" i="9"/>
  <c r="H98" i="14"/>
  <c r="CN82" i="7"/>
  <c r="E98" i="10" s="1"/>
  <c r="CC83" i="7"/>
  <c r="C99" i="10" s="1"/>
  <c r="CH83" i="7"/>
  <c r="CL83" i="7"/>
  <c r="CI83" i="7"/>
  <c r="CJ83" i="7"/>
  <c r="CK83" i="7"/>
  <c r="BU82" i="7"/>
  <c r="E98" i="9" s="1"/>
  <c r="BQ83" i="7"/>
  <c r="BR83" i="7"/>
  <c r="BO83" i="7"/>
  <c r="BP83" i="7"/>
  <c r="BS83" i="7"/>
  <c r="CA84" i="7"/>
  <c r="CM84" i="7" s="1"/>
  <c r="BZ85" i="7"/>
  <c r="BH84" i="7"/>
  <c r="BG85" i="7"/>
  <c r="I86" i="14"/>
  <c r="CE83" i="7"/>
  <c r="CF83" i="7"/>
  <c r="CD83" i="7"/>
  <c r="D99" i="10" s="1"/>
  <c r="CG83" i="7"/>
  <c r="F99" i="10" s="1"/>
  <c r="BM83" i="7"/>
  <c r="BJ83" i="7"/>
  <c r="C99" i="9" s="1"/>
  <c r="BK83" i="7"/>
  <c r="D99" i="9" s="1"/>
  <c r="BL83" i="7"/>
  <c r="H99" i="9" l="1"/>
  <c r="BN84" i="7"/>
  <c r="F100" i="9" s="1"/>
  <c r="G100" i="9" s="1"/>
  <c r="I100" i="9" s="1"/>
  <c r="BT84" i="7"/>
  <c r="L97" i="10"/>
  <c r="M97" i="10" s="1"/>
  <c r="N97" i="10" s="1"/>
  <c r="K98" i="10"/>
  <c r="J98" i="10"/>
  <c r="G99" i="10"/>
  <c r="I99" i="10" s="1"/>
  <c r="H99" i="10"/>
  <c r="L97" i="9"/>
  <c r="M97" i="9" s="1"/>
  <c r="N97" i="9" s="1"/>
  <c r="K98" i="9"/>
  <c r="J98" i="9"/>
  <c r="H99" i="14"/>
  <c r="CN83" i="7"/>
  <c r="E99" i="10" s="1"/>
  <c r="CC84" i="7"/>
  <c r="C100" i="10" s="1"/>
  <c r="CI84" i="7"/>
  <c r="CJ84" i="7"/>
  <c r="CK84" i="7"/>
  <c r="CL84" i="7"/>
  <c r="CH84" i="7"/>
  <c r="BU83" i="7"/>
  <c r="E99" i="9" s="1"/>
  <c r="BO84" i="7"/>
  <c r="BS84" i="7"/>
  <c r="BP84" i="7"/>
  <c r="BQ84" i="7"/>
  <c r="BR84" i="7"/>
  <c r="CE84" i="7"/>
  <c r="CF84" i="7"/>
  <c r="CD84" i="7"/>
  <c r="D100" i="10" s="1"/>
  <c r="CG84" i="7"/>
  <c r="F100" i="10" s="1"/>
  <c r="I87" i="14"/>
  <c r="BH85" i="7"/>
  <c r="BG86" i="7"/>
  <c r="BM84" i="7"/>
  <c r="BJ84" i="7"/>
  <c r="C100" i="9" s="1"/>
  <c r="BL84" i="7"/>
  <c r="BK84" i="7"/>
  <c r="D100" i="9" s="1"/>
  <c r="CA85" i="7"/>
  <c r="CM85" i="7" s="1"/>
  <c r="BZ86" i="7"/>
  <c r="H100" i="9" l="1"/>
  <c r="BN85" i="7"/>
  <c r="F101" i="9" s="1"/>
  <c r="H101" i="9" s="1"/>
  <c r="BT85" i="7"/>
  <c r="L98" i="10"/>
  <c r="M98" i="10" s="1"/>
  <c r="N98" i="10" s="1"/>
  <c r="G100" i="10"/>
  <c r="I100" i="10" s="1"/>
  <c r="H100" i="10"/>
  <c r="K99" i="10"/>
  <c r="J99" i="10"/>
  <c r="L98" i="9"/>
  <c r="M98" i="9" s="1"/>
  <c r="N98" i="9" s="1"/>
  <c r="K99" i="9"/>
  <c r="J99" i="9"/>
  <c r="H100" i="14"/>
  <c r="CN84" i="7"/>
  <c r="E100" i="10" s="1"/>
  <c r="CC85" i="7"/>
  <c r="C101" i="10" s="1"/>
  <c r="CJ85" i="7"/>
  <c r="CK85" i="7"/>
  <c r="CL85" i="7"/>
  <c r="CH85" i="7"/>
  <c r="CI85" i="7"/>
  <c r="BU84" i="7"/>
  <c r="E100" i="9" s="1"/>
  <c r="BQ85" i="7"/>
  <c r="BR85" i="7"/>
  <c r="BS85" i="7"/>
  <c r="BO85" i="7"/>
  <c r="BP85" i="7"/>
  <c r="CA86" i="7"/>
  <c r="CM86" i="7" s="1"/>
  <c r="BZ87" i="7"/>
  <c r="BH86" i="7"/>
  <c r="BG87" i="7"/>
  <c r="I88" i="14"/>
  <c r="CD85" i="7"/>
  <c r="D101" i="10" s="1"/>
  <c r="CE85" i="7"/>
  <c r="CG85" i="7"/>
  <c r="F101" i="10" s="1"/>
  <c r="CF85" i="7"/>
  <c r="BM85" i="7"/>
  <c r="BL85" i="7"/>
  <c r="BK85" i="7"/>
  <c r="D101" i="9" s="1"/>
  <c r="BJ85" i="7"/>
  <c r="C101" i="9" s="1"/>
  <c r="G101" i="9" l="1"/>
  <c r="I101" i="9" s="1"/>
  <c r="BN86" i="7"/>
  <c r="F102" i="9" s="1"/>
  <c r="H102" i="9" s="1"/>
  <c r="BT86" i="7"/>
  <c r="G101" i="10"/>
  <c r="I101" i="10" s="1"/>
  <c r="H101" i="10"/>
  <c r="L99" i="10"/>
  <c r="M99" i="10" s="1"/>
  <c r="N99" i="10" s="1"/>
  <c r="K100" i="10"/>
  <c r="J100" i="10"/>
  <c r="L99" i="9"/>
  <c r="M99" i="9" s="1"/>
  <c r="N99" i="9" s="1"/>
  <c r="K100" i="9"/>
  <c r="J100" i="9"/>
  <c r="H101" i="14"/>
  <c r="CN85" i="7"/>
  <c r="E101" i="10" s="1"/>
  <c r="CC86" i="7"/>
  <c r="C102" i="10" s="1"/>
  <c r="CK86" i="7"/>
  <c r="CH86" i="7"/>
  <c r="CL86" i="7"/>
  <c r="CI86" i="7"/>
  <c r="CJ86" i="7"/>
  <c r="BU85" i="7"/>
  <c r="E101" i="9" s="1"/>
  <c r="BO86" i="7"/>
  <c r="BS86" i="7"/>
  <c r="BP86" i="7"/>
  <c r="BR86" i="7"/>
  <c r="BQ86" i="7"/>
  <c r="BH87" i="7"/>
  <c r="BG88" i="7"/>
  <c r="BM86" i="7"/>
  <c r="BK86" i="7"/>
  <c r="D102" i="9" s="1"/>
  <c r="BL86" i="7"/>
  <c r="BJ86" i="7"/>
  <c r="C102" i="9" s="1"/>
  <c r="CA87" i="7"/>
  <c r="CM87" i="7" s="1"/>
  <c r="BZ88" i="7"/>
  <c r="CD86" i="7"/>
  <c r="D102" i="10" s="1"/>
  <c r="CG86" i="7"/>
  <c r="F102" i="10" s="1"/>
  <c r="CF86" i="7"/>
  <c r="CE86" i="7"/>
  <c r="I89" i="14"/>
  <c r="G102" i="9" l="1"/>
  <c r="I102" i="9" s="1"/>
  <c r="BN87" i="7"/>
  <c r="F103" i="9" s="1"/>
  <c r="G103" i="9" s="1"/>
  <c r="I103" i="9" s="1"/>
  <c r="BT87" i="7"/>
  <c r="L100" i="10"/>
  <c r="M100" i="10" s="1"/>
  <c r="N100" i="10" s="1"/>
  <c r="K101" i="10"/>
  <c r="J101" i="10"/>
  <c r="G102" i="10"/>
  <c r="I102" i="10" s="1"/>
  <c r="H102" i="10"/>
  <c r="L100" i="9"/>
  <c r="M100" i="9" s="1"/>
  <c r="N100" i="9" s="1"/>
  <c r="K101" i="9"/>
  <c r="J101" i="9"/>
  <c r="H102" i="14"/>
  <c r="CN86" i="7"/>
  <c r="E102" i="10" s="1"/>
  <c r="CC87" i="7"/>
  <c r="C103" i="10" s="1"/>
  <c r="CH87" i="7"/>
  <c r="CL87" i="7"/>
  <c r="CI87" i="7"/>
  <c r="CJ87" i="7"/>
  <c r="CK87" i="7"/>
  <c r="BU86" i="7"/>
  <c r="E102" i="9" s="1"/>
  <c r="BQ87" i="7"/>
  <c r="BR87" i="7"/>
  <c r="BO87" i="7"/>
  <c r="BP87" i="7"/>
  <c r="BS87" i="7"/>
  <c r="BH88" i="7"/>
  <c r="BG89" i="7"/>
  <c r="I90" i="14"/>
  <c r="CA88" i="7"/>
  <c r="CM88" i="7" s="1"/>
  <c r="BZ89" i="7"/>
  <c r="BM87" i="7"/>
  <c r="BJ87" i="7"/>
  <c r="C103" i="9" s="1"/>
  <c r="BL87" i="7"/>
  <c r="BK87" i="7"/>
  <c r="D103" i="9" s="1"/>
  <c r="CG87" i="7"/>
  <c r="F103" i="10" s="1"/>
  <c r="CE87" i="7"/>
  <c r="CD87" i="7"/>
  <c r="D103" i="10" s="1"/>
  <c r="CF87" i="7"/>
  <c r="H103" i="9" l="1"/>
  <c r="BN88" i="7"/>
  <c r="F104" i="9" s="1"/>
  <c r="H104" i="9" s="1"/>
  <c r="BT88" i="7"/>
  <c r="L101" i="10"/>
  <c r="M101" i="10" s="1"/>
  <c r="N101" i="10" s="1"/>
  <c r="G103" i="10"/>
  <c r="I103" i="10" s="1"/>
  <c r="H103" i="10"/>
  <c r="K102" i="10"/>
  <c r="J102" i="10"/>
  <c r="L101" i="9"/>
  <c r="M101" i="9" s="1"/>
  <c r="N101" i="9" s="1"/>
  <c r="K102" i="9"/>
  <c r="J102" i="9"/>
  <c r="H103" i="14"/>
  <c r="CN87" i="7"/>
  <c r="E103" i="10" s="1"/>
  <c r="CC88" i="7"/>
  <c r="C104" i="10" s="1"/>
  <c r="CI88" i="7"/>
  <c r="CJ88" i="7"/>
  <c r="CH88" i="7"/>
  <c r="CK88" i="7"/>
  <c r="CL88" i="7"/>
  <c r="BU87" i="7"/>
  <c r="E103" i="9" s="1"/>
  <c r="BO88" i="7"/>
  <c r="BS88" i="7"/>
  <c r="BP88" i="7"/>
  <c r="BQ88" i="7"/>
  <c r="BR88" i="7"/>
  <c r="BH89" i="7"/>
  <c r="BG90" i="7"/>
  <c r="CA89" i="7"/>
  <c r="CM89" i="7" s="1"/>
  <c r="BZ90" i="7"/>
  <c r="BM88" i="7"/>
  <c r="BJ88" i="7"/>
  <c r="C104" i="9" s="1"/>
  <c r="BL88" i="7"/>
  <c r="BK88" i="7"/>
  <c r="D104" i="9" s="1"/>
  <c r="CF88" i="7"/>
  <c r="CD88" i="7"/>
  <c r="D104" i="10" s="1"/>
  <c r="CG88" i="7"/>
  <c r="F104" i="10" s="1"/>
  <c r="CE88" i="7"/>
  <c r="I91" i="14"/>
  <c r="G104" i="9" l="1"/>
  <c r="I104" i="9" s="1"/>
  <c r="BN89" i="7"/>
  <c r="F105" i="9" s="1"/>
  <c r="G105" i="9" s="1"/>
  <c r="I105" i="9" s="1"/>
  <c r="BT89" i="7"/>
  <c r="L102" i="10"/>
  <c r="M102" i="10" s="1"/>
  <c r="N102" i="10" s="1"/>
  <c r="K103" i="10"/>
  <c r="J103" i="10"/>
  <c r="G104" i="10"/>
  <c r="I104" i="10" s="1"/>
  <c r="H104" i="10"/>
  <c r="L102" i="9"/>
  <c r="M102" i="9" s="1"/>
  <c r="N102" i="9" s="1"/>
  <c r="K103" i="9"/>
  <c r="J103" i="9"/>
  <c r="H104" i="14"/>
  <c r="CN88" i="7"/>
  <c r="E104" i="10" s="1"/>
  <c r="CC89" i="7"/>
  <c r="C105" i="10" s="1"/>
  <c r="CJ89" i="7"/>
  <c r="CK89" i="7"/>
  <c r="CH89" i="7"/>
  <c r="CI89" i="7"/>
  <c r="CL89" i="7"/>
  <c r="BU88" i="7"/>
  <c r="E104" i="9" s="1"/>
  <c r="BQ89" i="7"/>
  <c r="BR89" i="7"/>
  <c r="BS89" i="7"/>
  <c r="BO89" i="7"/>
  <c r="BP89" i="7"/>
  <c r="CA90" i="7"/>
  <c r="CM90" i="7" s="1"/>
  <c r="BZ91" i="7"/>
  <c r="CF89" i="7"/>
  <c r="CE89" i="7"/>
  <c r="CD89" i="7"/>
  <c r="D105" i="10" s="1"/>
  <c r="CG89" i="7"/>
  <c r="F105" i="10" s="1"/>
  <c r="BH90" i="7"/>
  <c r="BG91" i="7"/>
  <c r="I92" i="14"/>
  <c r="BM89" i="7"/>
  <c r="BJ89" i="7"/>
  <c r="C105" i="9" s="1"/>
  <c r="BL89" i="7"/>
  <c r="BK89" i="7"/>
  <c r="D105" i="9" s="1"/>
  <c r="H105" i="9" l="1"/>
  <c r="BN90" i="7"/>
  <c r="F106" i="9" s="1"/>
  <c r="H106" i="9" s="1"/>
  <c r="BT90" i="7"/>
  <c r="L103" i="10"/>
  <c r="M103" i="10" s="1"/>
  <c r="N103" i="10" s="1"/>
  <c r="G105" i="10"/>
  <c r="I105" i="10" s="1"/>
  <c r="H105" i="10"/>
  <c r="K104" i="10"/>
  <c r="J104" i="10"/>
  <c r="L103" i="9"/>
  <c r="M103" i="9" s="1"/>
  <c r="N103" i="9" s="1"/>
  <c r="K104" i="9"/>
  <c r="J104" i="9"/>
  <c r="H105" i="14"/>
  <c r="BU89" i="7"/>
  <c r="E105" i="9" s="1"/>
  <c r="CN89" i="7"/>
  <c r="E105" i="10" s="1"/>
  <c r="CC90" i="7"/>
  <c r="C106" i="10" s="1"/>
  <c r="CK90" i="7"/>
  <c r="CH90" i="7"/>
  <c r="CL90" i="7"/>
  <c r="CI90" i="7"/>
  <c r="CJ90" i="7"/>
  <c r="BO90" i="7"/>
  <c r="BR90" i="7"/>
  <c r="BS90" i="7"/>
  <c r="BP90" i="7"/>
  <c r="BQ90" i="7"/>
  <c r="BM90" i="7"/>
  <c r="BK90" i="7"/>
  <c r="D106" i="9" s="1"/>
  <c r="BL90" i="7"/>
  <c r="BJ90" i="7"/>
  <c r="C106" i="9" s="1"/>
  <c r="I93" i="14"/>
  <c r="CG90" i="7"/>
  <c r="F106" i="10" s="1"/>
  <c r="CE90" i="7"/>
  <c r="CF90" i="7"/>
  <c r="CD90" i="7"/>
  <c r="D106" i="10" s="1"/>
  <c r="BH91" i="7"/>
  <c r="BG92" i="7"/>
  <c r="CA91" i="7"/>
  <c r="CM91" i="7" s="1"/>
  <c r="BZ92" i="7"/>
  <c r="G106" i="9" l="1"/>
  <c r="I106" i="9" s="1"/>
  <c r="BN91" i="7"/>
  <c r="F107" i="9" s="1"/>
  <c r="G107" i="9" s="1"/>
  <c r="I107" i="9" s="1"/>
  <c r="BT91" i="7"/>
  <c r="L104" i="10"/>
  <c r="M104" i="10" s="1"/>
  <c r="N104" i="10" s="1"/>
  <c r="K105" i="10"/>
  <c r="J105" i="10"/>
  <c r="G106" i="10"/>
  <c r="I106" i="10" s="1"/>
  <c r="H106" i="10"/>
  <c r="L104" i="9"/>
  <c r="M104" i="9" s="1"/>
  <c r="N104" i="9" s="1"/>
  <c r="K105" i="9"/>
  <c r="J105" i="9"/>
  <c r="H106" i="14"/>
  <c r="CC91" i="7"/>
  <c r="C107" i="10" s="1"/>
  <c r="CH91" i="7"/>
  <c r="CL91" i="7"/>
  <c r="CI91" i="7"/>
  <c r="CJ91" i="7"/>
  <c r="CK91" i="7"/>
  <c r="CN90" i="7"/>
  <c r="E106" i="10" s="1"/>
  <c r="BU90" i="7"/>
  <c r="E106" i="9" s="1"/>
  <c r="BP91" i="7"/>
  <c r="BQ91" i="7"/>
  <c r="BR91" i="7"/>
  <c r="BS91" i="7"/>
  <c r="BO91" i="7"/>
  <c r="CA92" i="7"/>
  <c r="CM92" i="7" s="1"/>
  <c r="BZ93" i="7"/>
  <c r="CE91" i="7"/>
  <c r="CF91" i="7"/>
  <c r="CG91" i="7"/>
  <c r="F107" i="10" s="1"/>
  <c r="CD91" i="7"/>
  <c r="D107" i="10" s="1"/>
  <c r="BH92" i="7"/>
  <c r="BG93" i="7"/>
  <c r="I94" i="14"/>
  <c r="BL91" i="7"/>
  <c r="BM91" i="7"/>
  <c r="BK91" i="7"/>
  <c r="D107" i="9" s="1"/>
  <c r="BJ91" i="7"/>
  <c r="C107" i="9" s="1"/>
  <c r="H107" i="9" l="1"/>
  <c r="BN92" i="7"/>
  <c r="F108" i="9" s="1"/>
  <c r="H108" i="9" s="1"/>
  <c r="BT92" i="7"/>
  <c r="L105" i="10"/>
  <c r="M105" i="10" s="1"/>
  <c r="N105" i="10" s="1"/>
  <c r="J106" i="10"/>
  <c r="K106" i="10"/>
  <c r="G107" i="10"/>
  <c r="I107" i="10" s="1"/>
  <c r="H107" i="10"/>
  <c r="L105" i="9"/>
  <c r="M105" i="9" s="1"/>
  <c r="N105" i="9" s="1"/>
  <c r="K106" i="9"/>
  <c r="J106" i="9"/>
  <c r="H107" i="14"/>
  <c r="CN91" i="7"/>
  <c r="E107" i="10" s="1"/>
  <c r="CC92" i="7"/>
  <c r="C108" i="10" s="1"/>
  <c r="CI92" i="7"/>
  <c r="CJ92" i="7"/>
  <c r="CK92" i="7"/>
  <c r="CL92" i="7"/>
  <c r="CH92" i="7"/>
  <c r="BU91" i="7"/>
  <c r="E107" i="9" s="1"/>
  <c r="BR92" i="7"/>
  <c r="BO92" i="7"/>
  <c r="BS92" i="7"/>
  <c r="BP92" i="7"/>
  <c r="BQ92" i="7"/>
  <c r="I95" i="14"/>
  <c r="BH93" i="7"/>
  <c r="BG94" i="7"/>
  <c r="CA93" i="7"/>
  <c r="CM93" i="7" s="1"/>
  <c r="BZ94" i="7"/>
  <c r="BM92" i="7"/>
  <c r="BK92" i="7"/>
  <c r="D108" i="9" s="1"/>
  <c r="BL92" i="7"/>
  <c r="BJ92" i="7"/>
  <c r="C108" i="9" s="1"/>
  <c r="CG92" i="7"/>
  <c r="F108" i="10" s="1"/>
  <c r="CD92" i="7"/>
  <c r="D108" i="10" s="1"/>
  <c r="CF92" i="7"/>
  <c r="CE92" i="7"/>
  <c r="G108" i="9" l="1"/>
  <c r="I108" i="9" s="1"/>
  <c r="BN93" i="7"/>
  <c r="F109" i="9" s="1"/>
  <c r="H109" i="9" s="1"/>
  <c r="BT93" i="7"/>
  <c r="G108" i="10"/>
  <c r="I108" i="10" s="1"/>
  <c r="H108" i="10"/>
  <c r="K107" i="10"/>
  <c r="J107" i="10"/>
  <c r="L106" i="10"/>
  <c r="M106" i="10" s="1"/>
  <c r="N106" i="10" s="1"/>
  <c r="L106" i="9"/>
  <c r="M106" i="9" s="1"/>
  <c r="N106" i="9" s="1"/>
  <c r="K107" i="9"/>
  <c r="J107" i="9"/>
  <c r="H108" i="14"/>
  <c r="CN92" i="7"/>
  <c r="E108" i="10" s="1"/>
  <c r="CC93" i="7"/>
  <c r="C109" i="10" s="1"/>
  <c r="CJ93" i="7"/>
  <c r="CK93" i="7"/>
  <c r="CL93" i="7"/>
  <c r="CH93" i="7"/>
  <c r="CI93" i="7"/>
  <c r="BU92" i="7"/>
  <c r="E108" i="9" s="1"/>
  <c r="BP93" i="7"/>
  <c r="BQ93" i="7"/>
  <c r="BO93" i="7"/>
  <c r="BS93" i="7"/>
  <c r="BR93" i="7"/>
  <c r="I96" i="14"/>
  <c r="CA94" i="7"/>
  <c r="CM94" i="7" s="1"/>
  <c r="BZ95" i="7"/>
  <c r="BH94" i="7"/>
  <c r="BG95" i="7"/>
  <c r="CF93" i="7"/>
  <c r="CE93" i="7"/>
  <c r="CD93" i="7"/>
  <c r="D109" i="10" s="1"/>
  <c r="CG93" i="7"/>
  <c r="F109" i="10" s="1"/>
  <c r="BL93" i="7"/>
  <c r="BK93" i="7"/>
  <c r="D109" i="9" s="1"/>
  <c r="BM93" i="7"/>
  <c r="BJ93" i="7"/>
  <c r="C109" i="9" s="1"/>
  <c r="G109" i="9" l="1"/>
  <c r="I109" i="9" s="1"/>
  <c r="BN94" i="7"/>
  <c r="F110" i="9" s="1"/>
  <c r="G110" i="9" s="1"/>
  <c r="I110" i="9" s="1"/>
  <c r="BT94" i="7"/>
  <c r="L107" i="10"/>
  <c r="M107" i="10" s="1"/>
  <c r="N107" i="10" s="1"/>
  <c r="K108" i="10"/>
  <c r="J108" i="10"/>
  <c r="G109" i="10"/>
  <c r="I109" i="10" s="1"/>
  <c r="H109" i="10"/>
  <c r="L107" i="9"/>
  <c r="M107" i="9" s="1"/>
  <c r="N107" i="9" s="1"/>
  <c r="J108" i="9"/>
  <c r="K108" i="9"/>
  <c r="H109" i="14"/>
  <c r="CN93" i="7"/>
  <c r="E109" i="10" s="1"/>
  <c r="CC94" i="7"/>
  <c r="C110" i="10" s="1"/>
  <c r="CK94" i="7"/>
  <c r="CH94" i="7"/>
  <c r="CL94" i="7"/>
  <c r="CI94" i="7"/>
  <c r="CJ94" i="7"/>
  <c r="BU93" i="7"/>
  <c r="E109" i="9" s="1"/>
  <c r="BR94" i="7"/>
  <c r="BO94" i="7"/>
  <c r="BS94" i="7"/>
  <c r="BP94" i="7"/>
  <c r="BQ94" i="7"/>
  <c r="CD94" i="7"/>
  <c r="D110" i="10" s="1"/>
  <c r="CE94" i="7"/>
  <c r="CF94" i="7"/>
  <c r="CG94" i="7"/>
  <c r="F110" i="10" s="1"/>
  <c r="BH95" i="7"/>
  <c r="BG96" i="7"/>
  <c r="I97" i="14"/>
  <c r="BM94" i="7"/>
  <c r="BJ94" i="7"/>
  <c r="C110" i="9" s="1"/>
  <c r="BL94" i="7"/>
  <c r="BK94" i="7"/>
  <c r="D110" i="9" s="1"/>
  <c r="CA95" i="7"/>
  <c r="CM95" i="7" s="1"/>
  <c r="BZ96" i="7"/>
  <c r="H110" i="9" l="1"/>
  <c r="BN95" i="7"/>
  <c r="F111" i="9" s="1"/>
  <c r="H111" i="9" s="1"/>
  <c r="BT95" i="7"/>
  <c r="L108" i="10"/>
  <c r="M108" i="10" s="1"/>
  <c r="N108" i="10" s="1"/>
  <c r="G110" i="10"/>
  <c r="I110" i="10" s="1"/>
  <c r="H110" i="10"/>
  <c r="K109" i="10"/>
  <c r="J109" i="10"/>
  <c r="L108" i="9"/>
  <c r="M108" i="9" s="1"/>
  <c r="N108" i="9" s="1"/>
  <c r="J109" i="9"/>
  <c r="K109" i="9"/>
  <c r="H110" i="14"/>
  <c r="CC95" i="7"/>
  <c r="C111" i="10" s="1"/>
  <c r="CH95" i="7"/>
  <c r="CL95" i="7"/>
  <c r="CI95" i="7"/>
  <c r="CJ95" i="7"/>
  <c r="CK95" i="7"/>
  <c r="CN94" i="7"/>
  <c r="E110" i="10" s="1"/>
  <c r="BU94" i="7"/>
  <c r="E110" i="9" s="1"/>
  <c r="BP95" i="7"/>
  <c r="BQ95" i="7"/>
  <c r="BR95" i="7"/>
  <c r="BS95" i="7"/>
  <c r="BO95" i="7"/>
  <c r="BK95" i="7"/>
  <c r="D111" i="9" s="1"/>
  <c r="BJ95" i="7"/>
  <c r="C111" i="9" s="1"/>
  <c r="BM95" i="7"/>
  <c r="BL95" i="7"/>
  <c r="CD95" i="7"/>
  <c r="D111" i="10" s="1"/>
  <c r="CG95" i="7"/>
  <c r="F111" i="10" s="1"/>
  <c r="CE95" i="7"/>
  <c r="CF95" i="7"/>
  <c r="CA96" i="7"/>
  <c r="CM96" i="7" s="1"/>
  <c r="BZ97" i="7"/>
  <c r="I98" i="14"/>
  <c r="BH96" i="7"/>
  <c r="BG97" i="7"/>
  <c r="G111" i="9" l="1"/>
  <c r="I111" i="9" s="1"/>
  <c r="BN96" i="7"/>
  <c r="F112" i="9" s="1"/>
  <c r="H112" i="9" s="1"/>
  <c r="BT96" i="7"/>
  <c r="L109" i="10"/>
  <c r="M109" i="10" s="1"/>
  <c r="N109" i="10" s="1"/>
  <c r="G111" i="10"/>
  <c r="I111" i="10" s="1"/>
  <c r="H111" i="10"/>
  <c r="K110" i="10"/>
  <c r="J110" i="10"/>
  <c r="L109" i="9"/>
  <c r="M109" i="9" s="1"/>
  <c r="N109" i="9" s="1"/>
  <c r="J110" i="9"/>
  <c r="K110" i="9"/>
  <c r="H111" i="14"/>
  <c r="CC96" i="7"/>
  <c r="C112" i="10" s="1"/>
  <c r="CI96" i="7"/>
  <c r="CL96" i="7"/>
  <c r="CH96" i="7"/>
  <c r="CJ96" i="7"/>
  <c r="CK96" i="7"/>
  <c r="CN95" i="7"/>
  <c r="E111" i="10" s="1"/>
  <c r="BU95" i="7"/>
  <c r="E111" i="9" s="1"/>
  <c r="BR96" i="7"/>
  <c r="BO96" i="7"/>
  <c r="BS96" i="7"/>
  <c r="BP96" i="7"/>
  <c r="BQ96" i="7"/>
  <c r="CF96" i="7"/>
  <c r="CD96" i="7"/>
  <c r="D112" i="10" s="1"/>
  <c r="CG96" i="7"/>
  <c r="F112" i="10" s="1"/>
  <c r="CE96" i="7"/>
  <c r="BH97" i="7"/>
  <c r="BG98" i="7"/>
  <c r="I99" i="14"/>
  <c r="BM96" i="7"/>
  <c r="BL96" i="7"/>
  <c r="BK96" i="7"/>
  <c r="D112" i="9" s="1"/>
  <c r="BJ96" i="7"/>
  <c r="C112" i="9" s="1"/>
  <c r="CA97" i="7"/>
  <c r="CM97" i="7" s="1"/>
  <c r="BZ98" i="7"/>
  <c r="G112" i="9" l="1"/>
  <c r="I112" i="9" s="1"/>
  <c r="BN97" i="7"/>
  <c r="F113" i="9" s="1"/>
  <c r="G113" i="9" s="1"/>
  <c r="I113" i="9" s="1"/>
  <c r="BT97" i="7"/>
  <c r="L110" i="10"/>
  <c r="M110" i="10" s="1"/>
  <c r="N110" i="10" s="1"/>
  <c r="G112" i="10"/>
  <c r="I112" i="10" s="1"/>
  <c r="H112" i="10"/>
  <c r="K111" i="10"/>
  <c r="J111" i="10"/>
  <c r="J111" i="9"/>
  <c r="K111" i="9"/>
  <c r="L110" i="9"/>
  <c r="M110" i="9" s="1"/>
  <c r="N110" i="9" s="1"/>
  <c r="H112" i="14"/>
  <c r="CN96" i="7"/>
  <c r="E112" i="10" s="1"/>
  <c r="CC97" i="7"/>
  <c r="C113" i="10" s="1"/>
  <c r="CJ97" i="7"/>
  <c r="CK97" i="7"/>
  <c r="CL97" i="7"/>
  <c r="CH97" i="7"/>
  <c r="CI97" i="7"/>
  <c r="BU96" i="7"/>
  <c r="E112" i="9" s="1"/>
  <c r="BP97" i="7"/>
  <c r="BQ97" i="7"/>
  <c r="BO97" i="7"/>
  <c r="BR97" i="7"/>
  <c r="BS97" i="7"/>
  <c r="BH98" i="7"/>
  <c r="BG99" i="7"/>
  <c r="CA98" i="7"/>
  <c r="CM98" i="7" s="1"/>
  <c r="BZ99" i="7"/>
  <c r="BM97" i="7"/>
  <c r="BK97" i="7"/>
  <c r="D113" i="9" s="1"/>
  <c r="BJ97" i="7"/>
  <c r="C113" i="9" s="1"/>
  <c r="BL97" i="7"/>
  <c r="I100" i="14"/>
  <c r="CG97" i="7"/>
  <c r="F113" i="10" s="1"/>
  <c r="CF97" i="7"/>
  <c r="CD97" i="7"/>
  <c r="D113" i="10" s="1"/>
  <c r="CE97" i="7"/>
  <c r="H113" i="9" l="1"/>
  <c r="BN98" i="7"/>
  <c r="F114" i="9" s="1"/>
  <c r="G114" i="9" s="1"/>
  <c r="I114" i="9" s="1"/>
  <c r="BT98" i="7"/>
  <c r="L111" i="10"/>
  <c r="M111" i="10" s="1"/>
  <c r="N111" i="10" s="1"/>
  <c r="K112" i="10"/>
  <c r="J112" i="10"/>
  <c r="G113" i="10"/>
  <c r="I113" i="10" s="1"/>
  <c r="H113" i="10"/>
  <c r="L111" i="9"/>
  <c r="M111" i="9" s="1"/>
  <c r="N111" i="9" s="1"/>
  <c r="J112" i="9"/>
  <c r="K112" i="9"/>
  <c r="H113" i="14"/>
  <c r="CC98" i="7"/>
  <c r="C114" i="10" s="1"/>
  <c r="CK98" i="7"/>
  <c r="CI98" i="7"/>
  <c r="CJ98" i="7"/>
  <c r="CL98" i="7"/>
  <c r="CH98" i="7"/>
  <c r="CN97" i="7"/>
  <c r="E113" i="10" s="1"/>
  <c r="BU97" i="7"/>
  <c r="E113" i="9" s="1"/>
  <c r="BR98" i="7"/>
  <c r="BO98" i="7"/>
  <c r="BS98" i="7"/>
  <c r="BP98" i="7"/>
  <c r="BQ98" i="7"/>
  <c r="CA99" i="7"/>
  <c r="CM99" i="7" s="1"/>
  <c r="BZ100" i="7"/>
  <c r="CD98" i="7"/>
  <c r="D114" i="10" s="1"/>
  <c r="CF98" i="7"/>
  <c r="CG98" i="7"/>
  <c r="F114" i="10" s="1"/>
  <c r="CE98" i="7"/>
  <c r="I101" i="14"/>
  <c r="BH99" i="7"/>
  <c r="BG100" i="7"/>
  <c r="BM98" i="7"/>
  <c r="BL98" i="7"/>
  <c r="BJ98" i="7"/>
  <c r="C114" i="9" s="1"/>
  <c r="BK98" i="7"/>
  <c r="D114" i="9" s="1"/>
  <c r="H114" i="9" l="1"/>
  <c r="BN99" i="7"/>
  <c r="F115" i="9" s="1"/>
  <c r="G115" i="9" s="1"/>
  <c r="I115" i="9" s="1"/>
  <c r="BT99" i="7"/>
  <c r="L112" i="10"/>
  <c r="M112" i="10" s="1"/>
  <c r="N112" i="10" s="1"/>
  <c r="G114" i="10"/>
  <c r="I114" i="10" s="1"/>
  <c r="H114" i="10"/>
  <c r="K113" i="10"/>
  <c r="J113" i="10"/>
  <c r="L112" i="9"/>
  <c r="M112" i="9" s="1"/>
  <c r="N112" i="9" s="1"/>
  <c r="J113" i="9"/>
  <c r="K113" i="9"/>
  <c r="H114" i="14"/>
  <c r="CN98" i="7"/>
  <c r="E114" i="10" s="1"/>
  <c r="CC99" i="7"/>
  <c r="C115" i="10" s="1"/>
  <c r="CH99" i="7"/>
  <c r="CL99" i="7"/>
  <c r="CI99" i="7"/>
  <c r="CJ99" i="7"/>
  <c r="CK99" i="7"/>
  <c r="BU98" i="7"/>
  <c r="E114" i="9" s="1"/>
  <c r="BP99" i="7"/>
  <c r="BQ99" i="7"/>
  <c r="BR99" i="7"/>
  <c r="BS99" i="7"/>
  <c r="BO99" i="7"/>
  <c r="CA100" i="7"/>
  <c r="CM100" i="7" s="1"/>
  <c r="BZ101" i="7"/>
  <c r="BH100" i="7"/>
  <c r="BG101" i="7"/>
  <c r="CD99" i="7"/>
  <c r="D115" i="10" s="1"/>
  <c r="CG99" i="7"/>
  <c r="F115" i="10" s="1"/>
  <c r="CF99" i="7"/>
  <c r="CE99" i="7"/>
  <c r="BK99" i="7"/>
  <c r="D115" i="9" s="1"/>
  <c r="BM99" i="7"/>
  <c r="BL99" i="7"/>
  <c r="BJ99" i="7"/>
  <c r="C115" i="9" s="1"/>
  <c r="I102" i="14"/>
  <c r="H115" i="9" l="1"/>
  <c r="BN100" i="7"/>
  <c r="F116" i="9" s="1"/>
  <c r="G116" i="9" s="1"/>
  <c r="I116" i="9" s="1"/>
  <c r="BT100" i="7"/>
  <c r="L113" i="10"/>
  <c r="M113" i="10" s="1"/>
  <c r="N113" i="10" s="1"/>
  <c r="G115" i="10"/>
  <c r="I115" i="10" s="1"/>
  <c r="H115" i="10"/>
  <c r="K114" i="10"/>
  <c r="J114" i="10"/>
  <c r="L113" i="9"/>
  <c r="M113" i="9" s="1"/>
  <c r="N113" i="9" s="1"/>
  <c r="J114" i="9"/>
  <c r="K114" i="9"/>
  <c r="H115" i="14"/>
  <c r="CN99" i="7"/>
  <c r="E115" i="10" s="1"/>
  <c r="CC100" i="7"/>
  <c r="C116" i="10" s="1"/>
  <c r="CI100" i="7"/>
  <c r="CK100" i="7"/>
  <c r="CL100" i="7"/>
  <c r="CH100" i="7"/>
  <c r="CJ100" i="7"/>
  <c r="BU99" i="7"/>
  <c r="E115" i="9" s="1"/>
  <c r="BR100" i="7"/>
  <c r="BO100" i="7"/>
  <c r="BS100" i="7"/>
  <c r="BP100" i="7"/>
  <c r="BQ100" i="7"/>
  <c r="CA101" i="7"/>
  <c r="CM101" i="7" s="1"/>
  <c r="BZ102" i="7"/>
  <c r="CF100" i="7"/>
  <c r="CD100" i="7"/>
  <c r="D116" i="10" s="1"/>
  <c r="CG100" i="7"/>
  <c r="F116" i="10" s="1"/>
  <c r="CE100" i="7"/>
  <c r="I103" i="14"/>
  <c r="BH101" i="7"/>
  <c r="BG102" i="7"/>
  <c r="BM100" i="7"/>
  <c r="BJ100" i="7"/>
  <c r="C116" i="9" s="1"/>
  <c r="BL100" i="7"/>
  <c r="BK100" i="7"/>
  <c r="D116" i="9" s="1"/>
  <c r="H116" i="9" l="1"/>
  <c r="BN101" i="7"/>
  <c r="F117" i="9" s="1"/>
  <c r="H117" i="9" s="1"/>
  <c r="BT101" i="7"/>
  <c r="L114" i="10"/>
  <c r="M114" i="10" s="1"/>
  <c r="N114" i="10" s="1"/>
  <c r="L114" i="9"/>
  <c r="M114" i="9" s="1"/>
  <c r="N114" i="9" s="1"/>
  <c r="G116" i="10"/>
  <c r="I116" i="10" s="1"/>
  <c r="H116" i="10"/>
  <c r="K115" i="10"/>
  <c r="J115" i="10"/>
  <c r="J115" i="9"/>
  <c r="K115" i="9"/>
  <c r="H116" i="14"/>
  <c r="CN100" i="7"/>
  <c r="E116" i="10" s="1"/>
  <c r="CC101" i="7"/>
  <c r="C117" i="10" s="1"/>
  <c r="CJ101" i="7"/>
  <c r="CI101" i="7"/>
  <c r="CK101" i="7"/>
  <c r="CL101" i="7"/>
  <c r="CH101" i="7"/>
  <c r="BU100" i="7"/>
  <c r="E116" i="9" s="1"/>
  <c r="BP101" i="7"/>
  <c r="BQ101" i="7"/>
  <c r="BO101" i="7"/>
  <c r="BR101" i="7"/>
  <c r="BS101" i="7"/>
  <c r="BH102" i="7"/>
  <c r="BG103" i="7"/>
  <c r="I104" i="14"/>
  <c r="BM101" i="7"/>
  <c r="BJ101" i="7"/>
  <c r="C117" i="9" s="1"/>
  <c r="BK101" i="7"/>
  <c r="D117" i="9" s="1"/>
  <c r="BL101" i="7"/>
  <c r="CA102" i="7"/>
  <c r="CM102" i="7" s="1"/>
  <c r="BZ103" i="7"/>
  <c r="CF101" i="7"/>
  <c r="CE101" i="7"/>
  <c r="CG101" i="7"/>
  <c r="F117" i="10" s="1"/>
  <c r="CD101" i="7"/>
  <c r="D117" i="10" s="1"/>
  <c r="G117" i="9" l="1"/>
  <c r="I117" i="9" s="1"/>
  <c r="BN102" i="7"/>
  <c r="F118" i="9" s="1"/>
  <c r="H118" i="9" s="1"/>
  <c r="BT102" i="7"/>
  <c r="L115" i="10"/>
  <c r="M115" i="10" s="1"/>
  <c r="N115" i="10" s="1"/>
  <c r="G117" i="10"/>
  <c r="I117" i="10" s="1"/>
  <c r="H117" i="10"/>
  <c r="K116" i="10"/>
  <c r="J116" i="10"/>
  <c r="L115" i="9"/>
  <c r="M115" i="9" s="1"/>
  <c r="N115" i="9" s="1"/>
  <c r="J116" i="9"/>
  <c r="K116" i="9"/>
  <c r="H117" i="14"/>
  <c r="BU101" i="7"/>
  <c r="E117" i="9" s="1"/>
  <c r="CN101" i="7"/>
  <c r="E117" i="10" s="1"/>
  <c r="CC102" i="7"/>
  <c r="C118" i="10" s="1"/>
  <c r="CK102" i="7"/>
  <c r="CH102" i="7"/>
  <c r="CI102" i="7"/>
  <c r="CJ102" i="7"/>
  <c r="CL102" i="7"/>
  <c r="BR102" i="7"/>
  <c r="BO102" i="7"/>
  <c r="BS102" i="7"/>
  <c r="BP102" i="7"/>
  <c r="BQ102" i="7"/>
  <c r="I105" i="14"/>
  <c r="BH103" i="7"/>
  <c r="BG104" i="7"/>
  <c r="CA103" i="7"/>
  <c r="CM103" i="7" s="1"/>
  <c r="BZ104" i="7"/>
  <c r="BK102" i="7"/>
  <c r="D118" i="9" s="1"/>
  <c r="BM102" i="7"/>
  <c r="BL102" i="7"/>
  <c r="BJ102" i="7"/>
  <c r="C118" i="9" s="1"/>
  <c r="CF102" i="7"/>
  <c r="CE102" i="7"/>
  <c r="CD102" i="7"/>
  <c r="D118" i="10" s="1"/>
  <c r="CG102" i="7"/>
  <c r="F118" i="10" s="1"/>
  <c r="G118" i="9" l="1"/>
  <c r="I118" i="9" s="1"/>
  <c r="BN103" i="7"/>
  <c r="F119" i="9" s="1"/>
  <c r="H119" i="9" s="1"/>
  <c r="BT103" i="7"/>
  <c r="L116" i="10"/>
  <c r="M116" i="10" s="1"/>
  <c r="N116" i="10" s="1"/>
  <c r="K117" i="10"/>
  <c r="J117" i="10"/>
  <c r="G118" i="10"/>
  <c r="I118" i="10" s="1"/>
  <c r="H118" i="10"/>
  <c r="L116" i="9"/>
  <c r="M116" i="9" s="1"/>
  <c r="N116" i="9" s="1"/>
  <c r="J117" i="9"/>
  <c r="K117" i="9"/>
  <c r="H118" i="14"/>
  <c r="CN102" i="7"/>
  <c r="E118" i="10" s="1"/>
  <c r="CC103" i="7"/>
  <c r="C119" i="10" s="1"/>
  <c r="CH103" i="7"/>
  <c r="CL103" i="7"/>
  <c r="CK103" i="7"/>
  <c r="CI103" i="7"/>
  <c r="CJ103" i="7"/>
  <c r="BU102" i="7"/>
  <c r="E118" i="9" s="1"/>
  <c r="BP103" i="7"/>
  <c r="BQ103" i="7"/>
  <c r="BR103" i="7"/>
  <c r="BS103" i="7"/>
  <c r="BO103" i="7"/>
  <c r="I106" i="14"/>
  <c r="CA104" i="7"/>
  <c r="CM104" i="7" s="1"/>
  <c r="BZ105" i="7"/>
  <c r="BH104" i="7"/>
  <c r="BG105" i="7"/>
  <c r="CG103" i="7"/>
  <c r="F119" i="10" s="1"/>
  <c r="CE103" i="7"/>
  <c r="CD103" i="7"/>
  <c r="D119" i="10" s="1"/>
  <c r="CF103" i="7"/>
  <c r="BM103" i="7"/>
  <c r="BK103" i="7"/>
  <c r="D119" i="9" s="1"/>
  <c r="BJ103" i="7"/>
  <c r="C119" i="9" s="1"/>
  <c r="BL103" i="7"/>
  <c r="G119" i="9" l="1"/>
  <c r="I119" i="9" s="1"/>
  <c r="BN104" i="7"/>
  <c r="F120" i="9" s="1"/>
  <c r="H120" i="9" s="1"/>
  <c r="BT104" i="7"/>
  <c r="L117" i="10"/>
  <c r="M117" i="10" s="1"/>
  <c r="N117" i="10" s="1"/>
  <c r="K118" i="10"/>
  <c r="J118" i="10"/>
  <c r="G119" i="10"/>
  <c r="I119" i="10" s="1"/>
  <c r="H119" i="10"/>
  <c r="L117" i="9"/>
  <c r="M117" i="9" s="1"/>
  <c r="N117" i="9" s="1"/>
  <c r="J118" i="9"/>
  <c r="K118" i="9"/>
  <c r="H119" i="14"/>
  <c r="CC104" i="7"/>
  <c r="C120" i="10" s="1"/>
  <c r="CI104" i="7"/>
  <c r="CJ104" i="7"/>
  <c r="CK104" i="7"/>
  <c r="CH104" i="7"/>
  <c r="CL104" i="7"/>
  <c r="CN103" i="7"/>
  <c r="E119" i="10" s="1"/>
  <c r="BU103" i="7"/>
  <c r="E119" i="9" s="1"/>
  <c r="BR104" i="7"/>
  <c r="BO104" i="7"/>
  <c r="BS104" i="7"/>
  <c r="BP104" i="7"/>
  <c r="BQ104" i="7"/>
  <c r="CA105" i="7"/>
  <c r="CM105" i="7" s="1"/>
  <c r="BZ106" i="7"/>
  <c r="I107" i="14"/>
  <c r="CF104" i="7"/>
  <c r="CG104" i="7"/>
  <c r="F120" i="10" s="1"/>
  <c r="CE104" i="7"/>
  <c r="CD104" i="7"/>
  <c r="D120" i="10" s="1"/>
  <c r="BH105" i="7"/>
  <c r="BG106" i="7"/>
  <c r="BM104" i="7"/>
  <c r="BJ104" i="7"/>
  <c r="C120" i="9" s="1"/>
  <c r="BK104" i="7"/>
  <c r="D120" i="9" s="1"/>
  <c r="BL104" i="7"/>
  <c r="G120" i="9" l="1"/>
  <c r="I120" i="9" s="1"/>
  <c r="BN105" i="7"/>
  <c r="F121" i="9" s="1"/>
  <c r="G121" i="9" s="1"/>
  <c r="I121" i="9" s="1"/>
  <c r="BT105" i="7"/>
  <c r="L118" i="10"/>
  <c r="M118" i="10" s="1"/>
  <c r="N118" i="10" s="1"/>
  <c r="G120" i="10"/>
  <c r="I120" i="10" s="1"/>
  <c r="H120" i="10"/>
  <c r="K119" i="10"/>
  <c r="J119" i="10"/>
  <c r="L118" i="9"/>
  <c r="M118" i="9" s="1"/>
  <c r="N118" i="9" s="1"/>
  <c r="J119" i="9"/>
  <c r="K119" i="9"/>
  <c r="H120" i="14"/>
  <c r="CN104" i="7"/>
  <c r="E120" i="10" s="1"/>
  <c r="CC105" i="7"/>
  <c r="C121" i="10" s="1"/>
  <c r="CJ105" i="7"/>
  <c r="CH105" i="7"/>
  <c r="CI105" i="7"/>
  <c r="CK105" i="7"/>
  <c r="CL105" i="7"/>
  <c r="BU104" i="7"/>
  <c r="E120" i="9" s="1"/>
  <c r="BP105" i="7"/>
  <c r="BQ105" i="7"/>
  <c r="BO105" i="7"/>
  <c r="BR105" i="7"/>
  <c r="BS105" i="7"/>
  <c r="BJ105" i="7"/>
  <c r="C121" i="9" s="1"/>
  <c r="BM105" i="7"/>
  <c r="BK105" i="7"/>
  <c r="D121" i="9" s="1"/>
  <c r="BL105" i="7"/>
  <c r="CF105" i="7"/>
  <c r="CD105" i="7"/>
  <c r="D121" i="10" s="1"/>
  <c r="CE105" i="7"/>
  <c r="CG105" i="7"/>
  <c r="F121" i="10" s="1"/>
  <c r="I108" i="14"/>
  <c r="BH106" i="7"/>
  <c r="BG107" i="7"/>
  <c r="CA106" i="7"/>
  <c r="CM106" i="7" s="1"/>
  <c r="BZ107" i="7"/>
  <c r="H121" i="9" l="1"/>
  <c r="BN106" i="7"/>
  <c r="F122" i="9" s="1"/>
  <c r="G122" i="9" s="1"/>
  <c r="I122" i="9" s="1"/>
  <c r="BT106" i="7"/>
  <c r="L119" i="10"/>
  <c r="M119" i="10" s="1"/>
  <c r="N119" i="10" s="1"/>
  <c r="H121" i="10"/>
  <c r="G121" i="10"/>
  <c r="I121" i="10" s="1"/>
  <c r="K120" i="10"/>
  <c r="J120" i="10"/>
  <c r="L119" i="9"/>
  <c r="M119" i="9" s="1"/>
  <c r="N119" i="9" s="1"/>
  <c r="J120" i="9"/>
  <c r="K120" i="9"/>
  <c r="H121" i="14"/>
  <c r="CN105" i="7"/>
  <c r="E121" i="10" s="1"/>
  <c r="CC106" i="7"/>
  <c r="C122" i="10" s="1"/>
  <c r="CK106" i="7"/>
  <c r="CL106" i="7"/>
  <c r="CH106" i="7"/>
  <c r="CI106" i="7"/>
  <c r="CJ106" i="7"/>
  <c r="BU105" i="7"/>
  <c r="E121" i="9" s="1"/>
  <c r="BR106" i="7"/>
  <c r="BO106" i="7"/>
  <c r="BS106" i="7"/>
  <c r="BP106" i="7"/>
  <c r="BQ106" i="7"/>
  <c r="I109" i="14"/>
  <c r="CF106" i="7"/>
  <c r="CD106" i="7"/>
  <c r="D122" i="10" s="1"/>
  <c r="CG106" i="7"/>
  <c r="F122" i="10" s="1"/>
  <c r="CE106" i="7"/>
  <c r="BH107" i="7"/>
  <c r="BG108" i="7"/>
  <c r="BJ106" i="7"/>
  <c r="C122" i="9" s="1"/>
  <c r="BL106" i="7"/>
  <c r="BM106" i="7"/>
  <c r="BK106" i="7"/>
  <c r="D122" i="9" s="1"/>
  <c r="CA107" i="7"/>
  <c r="CM107" i="7" s="1"/>
  <c r="BZ108" i="7"/>
  <c r="H122" i="9" l="1"/>
  <c r="BN107" i="7"/>
  <c r="F123" i="9" s="1"/>
  <c r="H123" i="9" s="1"/>
  <c r="BT107" i="7"/>
  <c r="G122" i="10"/>
  <c r="I122" i="10" s="1"/>
  <c r="H122" i="10"/>
  <c r="L120" i="10"/>
  <c r="M120" i="10" s="1"/>
  <c r="N120" i="10" s="1"/>
  <c r="J121" i="10"/>
  <c r="K121" i="10"/>
  <c r="L120" i="9"/>
  <c r="M120" i="9" s="1"/>
  <c r="N120" i="9" s="1"/>
  <c r="J121" i="9"/>
  <c r="K121" i="9"/>
  <c r="H122" i="14"/>
  <c r="CN106" i="7"/>
  <c r="E122" i="10" s="1"/>
  <c r="CC107" i="7"/>
  <c r="C123" i="10" s="1"/>
  <c r="CH107" i="7"/>
  <c r="CL107" i="7"/>
  <c r="CJ107" i="7"/>
  <c r="CK107" i="7"/>
  <c r="CI107" i="7"/>
  <c r="BU106" i="7"/>
  <c r="E122" i="9" s="1"/>
  <c r="BP107" i="7"/>
  <c r="BQ107" i="7"/>
  <c r="BR107" i="7"/>
  <c r="BS107" i="7"/>
  <c r="BO107" i="7"/>
  <c r="BH108" i="7"/>
  <c r="BG109" i="7"/>
  <c r="BK107" i="7"/>
  <c r="D123" i="9" s="1"/>
  <c r="BM107" i="7"/>
  <c r="BJ107" i="7"/>
  <c r="C123" i="9" s="1"/>
  <c r="BL107" i="7"/>
  <c r="CA108" i="7"/>
  <c r="CM108" i="7" s="1"/>
  <c r="BZ109" i="7"/>
  <c r="I110" i="14"/>
  <c r="CF107" i="7"/>
  <c r="CE107" i="7"/>
  <c r="CD107" i="7"/>
  <c r="D123" i="10" s="1"/>
  <c r="CG107" i="7"/>
  <c r="F123" i="10" s="1"/>
  <c r="G123" i="9" l="1"/>
  <c r="I123" i="9" s="1"/>
  <c r="BN108" i="7"/>
  <c r="F124" i="9" s="1"/>
  <c r="G124" i="9" s="1"/>
  <c r="I124" i="9" s="1"/>
  <c r="BT108" i="7"/>
  <c r="L121" i="10"/>
  <c r="M121" i="10" s="1"/>
  <c r="N121" i="10" s="1"/>
  <c r="J122" i="10"/>
  <c r="K122" i="10"/>
  <c r="H123" i="10"/>
  <c r="G123" i="10"/>
  <c r="I123" i="10" s="1"/>
  <c r="L121" i="9"/>
  <c r="M121" i="9" s="1"/>
  <c r="N121" i="9" s="1"/>
  <c r="K122" i="9"/>
  <c r="J122" i="9"/>
  <c r="H123" i="14"/>
  <c r="CN107" i="7"/>
  <c r="E123" i="10" s="1"/>
  <c r="CC108" i="7"/>
  <c r="C124" i="10" s="1"/>
  <c r="CI108" i="7"/>
  <c r="CH108" i="7"/>
  <c r="CJ108" i="7"/>
  <c r="CK108" i="7"/>
  <c r="CL108" i="7"/>
  <c r="BU107" i="7"/>
  <c r="E123" i="9" s="1"/>
  <c r="BR108" i="7"/>
  <c r="BO108" i="7"/>
  <c r="BS108" i="7"/>
  <c r="BP108" i="7"/>
  <c r="BQ108" i="7"/>
  <c r="CA109" i="7"/>
  <c r="CM109" i="7" s="1"/>
  <c r="BZ110" i="7"/>
  <c r="BH109" i="7"/>
  <c r="BG110" i="7"/>
  <c r="CF108" i="7"/>
  <c r="CE108" i="7"/>
  <c r="CD108" i="7"/>
  <c r="D124" i="10" s="1"/>
  <c r="CG108" i="7"/>
  <c r="F124" i="10" s="1"/>
  <c r="I111" i="14"/>
  <c r="BM108" i="7"/>
  <c r="BK108" i="7"/>
  <c r="D124" i="9" s="1"/>
  <c r="BJ108" i="7"/>
  <c r="C124" i="9" s="1"/>
  <c r="BL108" i="7"/>
  <c r="H124" i="9" l="1"/>
  <c r="BN109" i="7"/>
  <c r="F125" i="9" s="1"/>
  <c r="G125" i="9" s="1"/>
  <c r="I125" i="9" s="1"/>
  <c r="BT109" i="7"/>
  <c r="G124" i="10"/>
  <c r="I124" i="10" s="1"/>
  <c r="H124" i="10"/>
  <c r="J123" i="10"/>
  <c r="K123" i="10"/>
  <c r="L122" i="10"/>
  <c r="M122" i="10" s="1"/>
  <c r="N122" i="10" s="1"/>
  <c r="K123" i="9"/>
  <c r="J123" i="9"/>
  <c r="L122" i="9"/>
  <c r="M122" i="9" s="1"/>
  <c r="N122" i="9" s="1"/>
  <c r="H124" i="14"/>
  <c r="BU108" i="7"/>
  <c r="E124" i="9" s="1"/>
  <c r="CN108" i="7"/>
  <c r="E124" i="10" s="1"/>
  <c r="CC109" i="7"/>
  <c r="C125" i="10" s="1"/>
  <c r="CJ109" i="7"/>
  <c r="CL109" i="7"/>
  <c r="CH109" i="7"/>
  <c r="CI109" i="7"/>
  <c r="CK109" i="7"/>
  <c r="BP109" i="7"/>
  <c r="BQ109" i="7"/>
  <c r="BO109" i="7"/>
  <c r="BR109" i="7"/>
  <c r="BS109" i="7"/>
  <c r="I112" i="14"/>
  <c r="BH110" i="7"/>
  <c r="BG111" i="7"/>
  <c r="CA110" i="7"/>
  <c r="CM110" i="7" s="1"/>
  <c r="BZ111" i="7"/>
  <c r="BM109" i="7"/>
  <c r="BJ109" i="7"/>
  <c r="C125" i="9" s="1"/>
  <c r="BK109" i="7"/>
  <c r="D125" i="9" s="1"/>
  <c r="BL109" i="7"/>
  <c r="CF109" i="7"/>
  <c r="CD109" i="7"/>
  <c r="D125" i="10" s="1"/>
  <c r="CE109" i="7"/>
  <c r="CG109" i="7"/>
  <c r="F125" i="10" s="1"/>
  <c r="H125" i="9" l="1"/>
  <c r="BN110" i="7"/>
  <c r="F126" i="9" s="1"/>
  <c r="G126" i="9" s="1"/>
  <c r="I126" i="9" s="1"/>
  <c r="BT110" i="7"/>
  <c r="L123" i="10"/>
  <c r="M123" i="10" s="1"/>
  <c r="N123" i="10" s="1"/>
  <c r="J124" i="10"/>
  <c r="K124" i="10"/>
  <c r="H125" i="10"/>
  <c r="G125" i="10"/>
  <c r="I125" i="10" s="1"/>
  <c r="L123" i="9"/>
  <c r="M123" i="9" s="1"/>
  <c r="N123" i="9" s="1"/>
  <c r="K124" i="9"/>
  <c r="J124" i="9"/>
  <c r="H125" i="14"/>
  <c r="BU109" i="7"/>
  <c r="E125" i="9" s="1"/>
  <c r="CN109" i="7"/>
  <c r="E125" i="10" s="1"/>
  <c r="CC110" i="7"/>
  <c r="C126" i="10" s="1"/>
  <c r="CK110" i="7"/>
  <c r="CJ110" i="7"/>
  <c r="CL110" i="7"/>
  <c r="CH110" i="7"/>
  <c r="CI110" i="7"/>
  <c r="BR110" i="7"/>
  <c r="BO110" i="7"/>
  <c r="BS110" i="7"/>
  <c r="BP110" i="7"/>
  <c r="BQ110" i="7"/>
  <c r="BJ110" i="7"/>
  <c r="C126" i="9" s="1"/>
  <c r="BK110" i="7"/>
  <c r="D126" i="9" s="1"/>
  <c r="BL110" i="7"/>
  <c r="BM110" i="7"/>
  <c r="I113" i="14"/>
  <c r="CA111" i="7"/>
  <c r="CM111" i="7" s="1"/>
  <c r="BZ112" i="7"/>
  <c r="CF110" i="7"/>
  <c r="CD110" i="7"/>
  <c r="D126" i="10" s="1"/>
  <c r="CG110" i="7"/>
  <c r="F126" i="10" s="1"/>
  <c r="CE110" i="7"/>
  <c r="BH111" i="7"/>
  <c r="BG112" i="7"/>
  <c r="H126" i="9" l="1"/>
  <c r="BN111" i="7"/>
  <c r="F127" i="9" s="1"/>
  <c r="G127" i="9" s="1"/>
  <c r="I127" i="9" s="1"/>
  <c r="BT111" i="7"/>
  <c r="G126" i="10"/>
  <c r="I126" i="10" s="1"/>
  <c r="H126" i="10"/>
  <c r="J125" i="10"/>
  <c r="K125" i="10"/>
  <c r="L124" i="10"/>
  <c r="M124" i="10" s="1"/>
  <c r="N124" i="10" s="1"/>
  <c r="K125" i="9"/>
  <c r="J125" i="9"/>
  <c r="L124" i="9"/>
  <c r="M124" i="9" s="1"/>
  <c r="N124" i="9" s="1"/>
  <c r="H126" i="14"/>
  <c r="CN110" i="7"/>
  <c r="E126" i="10" s="1"/>
  <c r="CC111" i="7"/>
  <c r="C127" i="10" s="1"/>
  <c r="CH111" i="7"/>
  <c r="CL111" i="7"/>
  <c r="CI111" i="7"/>
  <c r="CJ111" i="7"/>
  <c r="CK111" i="7"/>
  <c r="BU110" i="7"/>
  <c r="E126" i="9" s="1"/>
  <c r="BP111" i="7"/>
  <c r="BQ111" i="7"/>
  <c r="BR111" i="7"/>
  <c r="BS111" i="7"/>
  <c r="BO111" i="7"/>
  <c r="BH112" i="7"/>
  <c r="BG113" i="7"/>
  <c r="CA112" i="7"/>
  <c r="CM112" i="7" s="1"/>
  <c r="BZ113" i="7"/>
  <c r="CF111" i="7"/>
  <c r="CD111" i="7"/>
  <c r="D127" i="10" s="1"/>
  <c r="CG111" i="7"/>
  <c r="F127" i="10" s="1"/>
  <c r="CE111" i="7"/>
  <c r="BM111" i="7"/>
  <c r="BJ111" i="7"/>
  <c r="C127" i="9" s="1"/>
  <c r="BL111" i="7"/>
  <c r="BK111" i="7"/>
  <c r="D127" i="9" s="1"/>
  <c r="I114" i="14"/>
  <c r="H127" i="9" l="1"/>
  <c r="BN112" i="7"/>
  <c r="F128" i="9" s="1"/>
  <c r="H128" i="9" s="1"/>
  <c r="BT112" i="7"/>
  <c r="L125" i="9"/>
  <c r="M125" i="9" s="1"/>
  <c r="N125" i="9" s="1"/>
  <c r="J126" i="10"/>
  <c r="K126" i="10"/>
  <c r="L125" i="10"/>
  <c r="M125" i="10" s="1"/>
  <c r="N125" i="10" s="1"/>
  <c r="G127" i="10"/>
  <c r="I127" i="10" s="1"/>
  <c r="H127" i="10"/>
  <c r="K126" i="9"/>
  <c r="J126" i="9"/>
  <c r="H127" i="14"/>
  <c r="CN111" i="7"/>
  <c r="E127" i="10" s="1"/>
  <c r="CC112" i="7"/>
  <c r="C128" i="10" s="1"/>
  <c r="CI112" i="7"/>
  <c r="CL112" i="7"/>
  <c r="CH112" i="7"/>
  <c r="CJ112" i="7"/>
  <c r="CK112" i="7"/>
  <c r="BU111" i="7"/>
  <c r="E127" i="9" s="1"/>
  <c r="BR112" i="7"/>
  <c r="BO112" i="7"/>
  <c r="BS112" i="7"/>
  <c r="BP112" i="7"/>
  <c r="BQ112" i="7"/>
  <c r="CA113" i="7"/>
  <c r="CM113" i="7" s="1"/>
  <c r="BZ114" i="7"/>
  <c r="BM112" i="7"/>
  <c r="BK112" i="7"/>
  <c r="D128" i="9" s="1"/>
  <c r="BL112" i="7"/>
  <c r="BJ112" i="7"/>
  <c r="C128" i="9" s="1"/>
  <c r="CF112" i="7"/>
  <c r="CD112" i="7"/>
  <c r="D128" i="10" s="1"/>
  <c r="CG112" i="7"/>
  <c r="F128" i="10" s="1"/>
  <c r="CE112" i="7"/>
  <c r="BH113" i="7"/>
  <c r="BG114" i="7"/>
  <c r="I115" i="14"/>
  <c r="G128" i="9" l="1"/>
  <c r="I128" i="9" s="1"/>
  <c r="BN113" i="7"/>
  <c r="F129" i="9" s="1"/>
  <c r="H129" i="9" s="1"/>
  <c r="BT113" i="7"/>
  <c r="L126" i="10"/>
  <c r="M126" i="10" s="1"/>
  <c r="N126" i="10" s="1"/>
  <c r="G128" i="10"/>
  <c r="I128" i="10" s="1"/>
  <c r="H128" i="10"/>
  <c r="J127" i="10"/>
  <c r="K127" i="10"/>
  <c r="L126" i="9"/>
  <c r="M126" i="9" s="1"/>
  <c r="N126" i="9" s="1"/>
  <c r="K127" i="9"/>
  <c r="J127" i="9"/>
  <c r="H128" i="14"/>
  <c r="CN112" i="7"/>
  <c r="E128" i="10" s="1"/>
  <c r="CC113" i="7"/>
  <c r="C129" i="10" s="1"/>
  <c r="CJ113" i="7"/>
  <c r="CK113" i="7"/>
  <c r="CL113" i="7"/>
  <c r="CH113" i="7"/>
  <c r="CI113" i="7"/>
  <c r="BU112" i="7"/>
  <c r="E128" i="9" s="1"/>
  <c r="BP113" i="7"/>
  <c r="BQ113" i="7"/>
  <c r="BO113" i="7"/>
  <c r="BR113" i="7"/>
  <c r="BS113" i="7"/>
  <c r="CA114" i="7"/>
  <c r="CM114" i="7" s="1"/>
  <c r="BZ115" i="7"/>
  <c r="BH114" i="7"/>
  <c r="BG115" i="7"/>
  <c r="CF113" i="7"/>
  <c r="CD113" i="7"/>
  <c r="D129" i="10" s="1"/>
  <c r="CE113" i="7"/>
  <c r="CG113" i="7"/>
  <c r="F129" i="10" s="1"/>
  <c r="BM113" i="7"/>
  <c r="BK113" i="7"/>
  <c r="D129" i="9" s="1"/>
  <c r="BL113" i="7"/>
  <c r="BJ113" i="7"/>
  <c r="C129" i="9" s="1"/>
  <c r="I116" i="14"/>
  <c r="G129" i="9" l="1"/>
  <c r="I129" i="9" s="1"/>
  <c r="BN114" i="7"/>
  <c r="F130" i="9" s="1"/>
  <c r="G130" i="9" s="1"/>
  <c r="I130" i="9" s="1"/>
  <c r="BT114" i="7"/>
  <c r="L127" i="10"/>
  <c r="M127" i="10" s="1"/>
  <c r="N127" i="10" s="1"/>
  <c r="H129" i="10"/>
  <c r="G129" i="10"/>
  <c r="I129" i="10" s="1"/>
  <c r="J128" i="10"/>
  <c r="K128" i="10"/>
  <c r="L127" i="9"/>
  <c r="M127" i="9" s="1"/>
  <c r="N127" i="9" s="1"/>
  <c r="K128" i="9"/>
  <c r="J128" i="9"/>
  <c r="H129" i="14"/>
  <c r="CC114" i="7"/>
  <c r="C130" i="10" s="1"/>
  <c r="CK114" i="7"/>
  <c r="CI114" i="7"/>
  <c r="CJ114" i="7"/>
  <c r="CL114" i="7"/>
  <c r="CH114" i="7"/>
  <c r="CN113" i="7"/>
  <c r="E129" i="10" s="1"/>
  <c r="BU113" i="7"/>
  <c r="E129" i="9" s="1"/>
  <c r="BR114" i="7"/>
  <c r="BO114" i="7"/>
  <c r="BS114" i="7"/>
  <c r="BP114" i="7"/>
  <c r="BQ114" i="7"/>
  <c r="CA115" i="7"/>
  <c r="CM115" i="7" s="1"/>
  <c r="BZ116" i="7"/>
  <c r="I117" i="14"/>
  <c r="CF114" i="7"/>
  <c r="CG114" i="7"/>
  <c r="F130" i="10" s="1"/>
  <c r="CE114" i="7"/>
  <c r="CD114" i="7"/>
  <c r="D130" i="10" s="1"/>
  <c r="BH115" i="7"/>
  <c r="BG116" i="7"/>
  <c r="BM114" i="7"/>
  <c r="BL114" i="7"/>
  <c r="BK114" i="7"/>
  <c r="D130" i="9" s="1"/>
  <c r="BJ114" i="7"/>
  <c r="C130" i="9" s="1"/>
  <c r="H130" i="9" l="1"/>
  <c r="BN115" i="7"/>
  <c r="F131" i="9" s="1"/>
  <c r="G131" i="9" s="1"/>
  <c r="I131" i="9" s="1"/>
  <c r="BT115" i="7"/>
  <c r="L128" i="10"/>
  <c r="M128" i="10" s="1"/>
  <c r="N128" i="10" s="1"/>
  <c r="G130" i="10"/>
  <c r="I130" i="10" s="1"/>
  <c r="H130" i="10"/>
  <c r="J129" i="10"/>
  <c r="K129" i="10"/>
  <c r="L128" i="9"/>
  <c r="M128" i="9" s="1"/>
  <c r="N128" i="9" s="1"/>
  <c r="K129" i="9"/>
  <c r="J129" i="9"/>
  <c r="H130" i="14"/>
  <c r="CN114" i="7"/>
  <c r="E130" i="10" s="1"/>
  <c r="BU114" i="7"/>
  <c r="E130" i="9" s="1"/>
  <c r="CC115" i="7"/>
  <c r="C131" i="10" s="1"/>
  <c r="CH115" i="7"/>
  <c r="CL115" i="7"/>
  <c r="CI115" i="7"/>
  <c r="CJ115" i="7"/>
  <c r="CK115" i="7"/>
  <c r="BP115" i="7"/>
  <c r="BQ115" i="7"/>
  <c r="BR115" i="7"/>
  <c r="BS115" i="7"/>
  <c r="BO115" i="7"/>
  <c r="BH116" i="7"/>
  <c r="BG117" i="7"/>
  <c r="CA116" i="7"/>
  <c r="CM116" i="7" s="1"/>
  <c r="BZ117" i="7"/>
  <c r="BM115" i="7"/>
  <c r="BK115" i="7"/>
  <c r="D131" i="9" s="1"/>
  <c r="BJ115" i="7"/>
  <c r="C131" i="9" s="1"/>
  <c r="BL115" i="7"/>
  <c r="CD115" i="7"/>
  <c r="D131" i="10" s="1"/>
  <c r="CF115" i="7"/>
  <c r="CG115" i="7"/>
  <c r="F131" i="10" s="1"/>
  <c r="CE115" i="7"/>
  <c r="I118" i="14"/>
  <c r="H131" i="9" l="1"/>
  <c r="BN116" i="7"/>
  <c r="F132" i="9" s="1"/>
  <c r="H132" i="9" s="1"/>
  <c r="BT116" i="7"/>
  <c r="H131" i="10"/>
  <c r="G131" i="10"/>
  <c r="I131" i="10" s="1"/>
  <c r="L129" i="10"/>
  <c r="M129" i="10" s="1"/>
  <c r="N129" i="10" s="1"/>
  <c r="J130" i="10"/>
  <c r="K130" i="10"/>
  <c r="L129" i="9"/>
  <c r="M129" i="9" s="1"/>
  <c r="N129" i="9" s="1"/>
  <c r="K130" i="9"/>
  <c r="J130" i="9"/>
  <c r="H131" i="14"/>
  <c r="CN115" i="7"/>
  <c r="E131" i="10" s="1"/>
  <c r="BU115" i="7"/>
  <c r="E131" i="9" s="1"/>
  <c r="CC116" i="7"/>
  <c r="C132" i="10" s="1"/>
  <c r="CI116" i="7"/>
  <c r="CK116" i="7"/>
  <c r="CL116" i="7"/>
  <c r="CH116" i="7"/>
  <c r="CJ116" i="7"/>
  <c r="BR116" i="7"/>
  <c r="BO116" i="7"/>
  <c r="BS116" i="7"/>
  <c r="BP116" i="7"/>
  <c r="BQ116" i="7"/>
  <c r="I119" i="14"/>
  <c r="CA117" i="7"/>
  <c r="CM117" i="7" s="1"/>
  <c r="BZ118" i="7"/>
  <c r="BH117" i="7"/>
  <c r="BG118" i="7"/>
  <c r="CF116" i="7"/>
  <c r="CG116" i="7"/>
  <c r="F132" i="10" s="1"/>
  <c r="CE116" i="7"/>
  <c r="CD116" i="7"/>
  <c r="D132" i="10" s="1"/>
  <c r="BK116" i="7"/>
  <c r="D132" i="9" s="1"/>
  <c r="BM116" i="7"/>
  <c r="BL116" i="7"/>
  <c r="BJ116" i="7"/>
  <c r="C132" i="9" s="1"/>
  <c r="G132" i="10" l="1"/>
  <c r="I132" i="10" s="1"/>
  <c r="H132" i="10"/>
  <c r="G132" i="9"/>
  <c r="I132" i="9" s="1"/>
  <c r="BN117" i="7"/>
  <c r="F133" i="9" s="1"/>
  <c r="H133" i="9" s="1"/>
  <c r="BT117" i="7"/>
  <c r="L130" i="10"/>
  <c r="M130" i="10" s="1"/>
  <c r="N130" i="10" s="1"/>
  <c r="J131" i="10"/>
  <c r="K131" i="10"/>
  <c r="L130" i="9"/>
  <c r="M130" i="9" s="1"/>
  <c r="N130" i="9" s="1"/>
  <c r="K131" i="9"/>
  <c r="J131" i="9"/>
  <c r="H132" i="14"/>
  <c r="CN116" i="7"/>
  <c r="E132" i="10" s="1"/>
  <c r="CC117" i="7"/>
  <c r="C133" i="10" s="1"/>
  <c r="CJ117" i="7"/>
  <c r="CI117" i="7"/>
  <c r="CK117" i="7"/>
  <c r="CL117" i="7"/>
  <c r="CH117" i="7"/>
  <c r="BU116" i="7"/>
  <c r="E132" i="9" s="1"/>
  <c r="BP117" i="7"/>
  <c r="BQ117" i="7"/>
  <c r="BO117" i="7"/>
  <c r="BR117" i="7"/>
  <c r="BS117" i="7"/>
  <c r="BH118" i="7"/>
  <c r="BG119" i="7"/>
  <c r="I120" i="14"/>
  <c r="BK117" i="7"/>
  <c r="D133" i="9" s="1"/>
  <c r="BM117" i="7"/>
  <c r="BL117" i="7"/>
  <c r="BJ117" i="7"/>
  <c r="C133" i="9" s="1"/>
  <c r="CA118" i="7"/>
  <c r="CM118" i="7" s="1"/>
  <c r="BZ119" i="7"/>
  <c r="CF117" i="7"/>
  <c r="CG117" i="7"/>
  <c r="F133" i="10" s="1"/>
  <c r="CE117" i="7"/>
  <c r="CD117" i="7"/>
  <c r="D133" i="10" s="1"/>
  <c r="G133" i="10" l="1"/>
  <c r="I133" i="10" s="1"/>
  <c r="H133" i="10"/>
  <c r="K132" i="10"/>
  <c r="J132" i="10"/>
  <c r="G133" i="9"/>
  <c r="I133" i="9" s="1"/>
  <c r="BN118" i="7"/>
  <c r="F134" i="9" s="1"/>
  <c r="G134" i="9" s="1"/>
  <c r="I134" i="9" s="1"/>
  <c r="BT118" i="7"/>
  <c r="L131" i="10"/>
  <c r="M131" i="10" s="1"/>
  <c r="N131" i="10" s="1"/>
  <c r="K132" i="9"/>
  <c r="J132" i="9"/>
  <c r="L131" i="9"/>
  <c r="M131" i="9" s="1"/>
  <c r="N131" i="9" s="1"/>
  <c r="H133" i="14"/>
  <c r="CC118" i="7"/>
  <c r="C134" i="10" s="1"/>
  <c r="CK118" i="7"/>
  <c r="CH118" i="7"/>
  <c r="CI118" i="7"/>
  <c r="CJ118" i="7"/>
  <c r="CL118" i="7"/>
  <c r="CN117" i="7"/>
  <c r="E133" i="10" s="1"/>
  <c r="BU117" i="7"/>
  <c r="E133" i="9" s="1"/>
  <c r="BR118" i="7"/>
  <c r="BO118" i="7"/>
  <c r="BS118" i="7"/>
  <c r="BP118" i="7"/>
  <c r="BQ118" i="7"/>
  <c r="BL118" i="7"/>
  <c r="BK118" i="7"/>
  <c r="D134" i="9" s="1"/>
  <c r="BJ118" i="7"/>
  <c r="C134" i="9" s="1"/>
  <c r="BM118" i="7"/>
  <c r="I121" i="14"/>
  <c r="CA119" i="7"/>
  <c r="CM119" i="7" s="1"/>
  <c r="BZ120" i="7"/>
  <c r="CF118" i="7"/>
  <c r="CG118" i="7"/>
  <c r="F134" i="10" s="1"/>
  <c r="CE118" i="7"/>
  <c r="CD118" i="7"/>
  <c r="D134" i="10" s="1"/>
  <c r="BH119" i="7"/>
  <c r="BG120" i="7"/>
  <c r="L132" i="10" l="1"/>
  <c r="M132" i="10" s="1"/>
  <c r="N132" i="10" s="1"/>
  <c r="K133" i="10"/>
  <c r="J133" i="10"/>
  <c r="G134" i="10"/>
  <c r="I134" i="10" s="1"/>
  <c r="H134" i="10"/>
  <c r="H134" i="9"/>
  <c r="BN119" i="7"/>
  <c r="F135" i="9" s="1"/>
  <c r="G135" i="9" s="1"/>
  <c r="I135" i="9" s="1"/>
  <c r="BT119" i="7"/>
  <c r="L132" i="9"/>
  <c r="M132" i="9" s="1"/>
  <c r="N132" i="9" s="1"/>
  <c r="K133" i="9"/>
  <c r="J133" i="9"/>
  <c r="H134" i="14"/>
  <c r="CN118" i="7"/>
  <c r="E134" i="10" s="1"/>
  <c r="CC119" i="7"/>
  <c r="C135" i="10" s="1"/>
  <c r="CH119" i="7"/>
  <c r="CL119" i="7"/>
  <c r="CK119" i="7"/>
  <c r="CI119" i="7"/>
  <c r="CJ119" i="7"/>
  <c r="BU118" i="7"/>
  <c r="E134" i="9" s="1"/>
  <c r="BP119" i="7"/>
  <c r="BQ119" i="7"/>
  <c r="BR119" i="7"/>
  <c r="BS119" i="7"/>
  <c r="BO119" i="7"/>
  <c r="CA120" i="7"/>
  <c r="CM120" i="7" s="1"/>
  <c r="BZ121" i="7"/>
  <c r="BH120" i="7"/>
  <c r="BG121" i="7"/>
  <c r="BK119" i="7"/>
  <c r="D135" i="9" s="1"/>
  <c r="BJ119" i="7"/>
  <c r="C135" i="9" s="1"/>
  <c r="BM119" i="7"/>
  <c r="BL119" i="7"/>
  <c r="I122" i="14"/>
  <c r="CD119" i="7"/>
  <c r="D135" i="10" s="1"/>
  <c r="CG119" i="7"/>
  <c r="F135" i="10" s="1"/>
  <c r="CF119" i="7"/>
  <c r="CE119" i="7"/>
  <c r="L133" i="10" l="1"/>
  <c r="M133" i="10" s="1"/>
  <c r="N133" i="10" s="1"/>
  <c r="D6" i="10" s="1"/>
  <c r="G135" i="10"/>
  <c r="I135" i="10" s="1"/>
  <c r="H135" i="10"/>
  <c r="K134" i="10"/>
  <c r="J134" i="10"/>
  <c r="H135" i="9"/>
  <c r="BN120" i="7"/>
  <c r="F146" i="9" s="1"/>
  <c r="BT120" i="7"/>
  <c r="K134" i="9"/>
  <c r="J134" i="9"/>
  <c r="L133" i="9"/>
  <c r="M133" i="9" s="1"/>
  <c r="N133" i="9" s="1"/>
  <c r="H135" i="14"/>
  <c r="CC120" i="7"/>
  <c r="CI120" i="7"/>
  <c r="CJ120" i="7"/>
  <c r="CK120" i="7"/>
  <c r="CL120" i="7"/>
  <c r="CH120" i="7"/>
  <c r="CN119" i="7"/>
  <c r="E135" i="10" s="1"/>
  <c r="BU119" i="7"/>
  <c r="E135" i="9" s="1"/>
  <c r="BR120" i="7"/>
  <c r="BO120" i="7"/>
  <c r="BS120" i="7"/>
  <c r="BP120" i="7"/>
  <c r="BQ120" i="7"/>
  <c r="BH121" i="7"/>
  <c r="BG122" i="7"/>
  <c r="CA121" i="7"/>
  <c r="CM121" i="7" s="1"/>
  <c r="BZ122" i="7"/>
  <c r="CF120" i="7"/>
  <c r="CD120" i="7"/>
  <c r="CG120" i="7"/>
  <c r="CE120" i="7"/>
  <c r="BJ120" i="7"/>
  <c r="C146" i="9" s="1"/>
  <c r="BM120" i="7"/>
  <c r="BL120" i="7"/>
  <c r="BK120" i="7"/>
  <c r="D146" i="9" s="1"/>
  <c r="D74" i="10" l="1"/>
  <c r="L134" i="10"/>
  <c r="M134" i="10" s="1"/>
  <c r="N134" i="10" s="1"/>
  <c r="K135" i="10"/>
  <c r="J135" i="10"/>
  <c r="BN121" i="7"/>
  <c r="F147" i="9" s="1"/>
  <c r="BT121" i="7"/>
  <c r="L134" i="9"/>
  <c r="M134" i="9" s="1"/>
  <c r="N134" i="9" s="1"/>
  <c r="K135" i="9"/>
  <c r="J135" i="9"/>
  <c r="I123" i="14"/>
  <c r="CN120" i="7"/>
  <c r="CC121" i="7"/>
  <c r="CJ121" i="7"/>
  <c r="CH121" i="7"/>
  <c r="CI121" i="7"/>
  <c r="CL121" i="7"/>
  <c r="CK121" i="7"/>
  <c r="BU120" i="7"/>
  <c r="E146" i="9" s="1"/>
  <c r="BP121" i="7"/>
  <c r="BQ121" i="7"/>
  <c r="BO121" i="7"/>
  <c r="BR121" i="7"/>
  <c r="BS121" i="7"/>
  <c r="CF121" i="7"/>
  <c r="CE121" i="7"/>
  <c r="CG121" i="7"/>
  <c r="CD121" i="7"/>
  <c r="BH122" i="7"/>
  <c r="BG123" i="7"/>
  <c r="BM121" i="7"/>
  <c r="BJ121" i="7"/>
  <c r="C147" i="9" s="1"/>
  <c r="BL121" i="7"/>
  <c r="BK121" i="7"/>
  <c r="D147" i="9" s="1"/>
  <c r="CA122" i="7"/>
  <c r="CM122" i="7" s="1"/>
  <c r="BZ123" i="7"/>
  <c r="G147" i="9" l="1"/>
  <c r="I147" i="9" s="1"/>
  <c r="H147" i="9"/>
  <c r="L135" i="10"/>
  <c r="M135" i="10" s="1"/>
  <c r="N135" i="10" s="1"/>
  <c r="BN122" i="7"/>
  <c r="F148" i="9" s="1"/>
  <c r="BT122" i="7"/>
  <c r="L135" i="9"/>
  <c r="M135" i="9" s="1"/>
  <c r="N135" i="9" s="1"/>
  <c r="H147" i="14"/>
  <c r="I124" i="14"/>
  <c r="I147" i="14"/>
  <c r="CC122" i="7"/>
  <c r="CK122" i="7"/>
  <c r="CL122" i="7"/>
  <c r="CH122" i="7"/>
  <c r="CI122" i="7"/>
  <c r="CJ122" i="7"/>
  <c r="CN121" i="7"/>
  <c r="BU121" i="7"/>
  <c r="E147" i="9" s="1"/>
  <c r="BR122" i="7"/>
  <c r="BO122" i="7"/>
  <c r="BS122" i="7"/>
  <c r="BP122" i="7"/>
  <c r="BQ122" i="7"/>
  <c r="CA123" i="7"/>
  <c r="CM123" i="7" s="1"/>
  <c r="BZ124" i="7"/>
  <c r="BH123" i="7"/>
  <c r="BG124" i="7"/>
  <c r="CF122" i="7"/>
  <c r="CD122" i="7"/>
  <c r="CG122" i="7"/>
  <c r="CE122" i="7"/>
  <c r="BK122" i="7"/>
  <c r="D148" i="9" s="1"/>
  <c r="BM122" i="7"/>
  <c r="BL122" i="7"/>
  <c r="BJ122" i="7"/>
  <c r="C148" i="9" s="1"/>
  <c r="G148" i="9" l="1"/>
  <c r="I148" i="9" s="1"/>
  <c r="H148" i="9"/>
  <c r="K147" i="9"/>
  <c r="J147" i="9"/>
  <c r="BN123" i="7"/>
  <c r="F149" i="9" s="1"/>
  <c r="BT123" i="7"/>
  <c r="I125" i="14"/>
  <c r="H148" i="14"/>
  <c r="I148" i="14" s="1"/>
  <c r="CC123" i="7"/>
  <c r="CH123" i="7"/>
  <c r="CL123" i="7"/>
  <c r="CJ123" i="7"/>
  <c r="CK123" i="7"/>
  <c r="CI123" i="7"/>
  <c r="CN122" i="7"/>
  <c r="BU122" i="7"/>
  <c r="E148" i="9" s="1"/>
  <c r="BP123" i="7"/>
  <c r="BQ123" i="7"/>
  <c r="BR123" i="7"/>
  <c r="BS123" i="7"/>
  <c r="BO123" i="7"/>
  <c r="BK123" i="7"/>
  <c r="D149" i="9" s="1"/>
  <c r="BM123" i="7"/>
  <c r="BJ123" i="7"/>
  <c r="C149" i="9" s="1"/>
  <c r="BL123" i="7"/>
  <c r="CD123" i="7"/>
  <c r="CF123" i="7"/>
  <c r="CE123" i="7"/>
  <c r="CG123" i="7"/>
  <c r="BH124" i="7"/>
  <c r="BG125" i="7"/>
  <c r="CA124" i="7"/>
  <c r="CM124" i="7" s="1"/>
  <c r="BZ125" i="7"/>
  <c r="L147" i="9" l="1"/>
  <c r="M147" i="9" s="1"/>
  <c r="N147" i="9" s="1"/>
  <c r="G149" i="9"/>
  <c r="I149" i="9" s="1"/>
  <c r="H149" i="9"/>
  <c r="K148" i="9"/>
  <c r="J148" i="9"/>
  <c r="BN124" i="7"/>
  <c r="F150" i="9" s="1"/>
  <c r="BT124" i="7"/>
  <c r="I126" i="14"/>
  <c r="H149" i="14"/>
  <c r="I149" i="14" s="1"/>
  <c r="CN123" i="7"/>
  <c r="CC124" i="7"/>
  <c r="CI124" i="7"/>
  <c r="CH124" i="7"/>
  <c r="CJ124" i="7"/>
  <c r="CK124" i="7"/>
  <c r="CL124" i="7"/>
  <c r="BU123" i="7"/>
  <c r="E149" i="9" s="1"/>
  <c r="BR124" i="7"/>
  <c r="BO124" i="7"/>
  <c r="BS124" i="7"/>
  <c r="BP124" i="7"/>
  <c r="BQ124" i="7"/>
  <c r="BH125" i="7"/>
  <c r="BG126" i="7"/>
  <c r="BK124" i="7"/>
  <c r="D150" i="9" s="1"/>
  <c r="BJ124" i="7"/>
  <c r="C150" i="9" s="1"/>
  <c r="BM124" i="7"/>
  <c r="BL124" i="7"/>
  <c r="CA125" i="7"/>
  <c r="CM125" i="7" s="1"/>
  <c r="BZ126" i="7"/>
  <c r="CF124" i="7"/>
  <c r="CG124" i="7"/>
  <c r="CE124" i="7"/>
  <c r="CD124" i="7"/>
  <c r="L148" i="9" l="1"/>
  <c r="M148" i="9" s="1"/>
  <c r="N148" i="9" s="1"/>
  <c r="K149" i="9"/>
  <c r="J149" i="9"/>
  <c r="G150" i="9"/>
  <c r="I150" i="9" s="1"/>
  <c r="H150" i="9"/>
  <c r="BN125" i="7"/>
  <c r="F151" i="9" s="1"/>
  <c r="BT125" i="7"/>
  <c r="H150" i="14"/>
  <c r="I127" i="14"/>
  <c r="CN124" i="7"/>
  <c r="CC125" i="7"/>
  <c r="CJ125" i="7"/>
  <c r="CL125" i="7"/>
  <c r="CH125" i="7"/>
  <c r="CI125" i="7"/>
  <c r="CK125" i="7"/>
  <c r="BU124" i="7"/>
  <c r="E150" i="9" s="1"/>
  <c r="BP125" i="7"/>
  <c r="BQ125" i="7"/>
  <c r="BO125" i="7"/>
  <c r="BR125" i="7"/>
  <c r="BS125" i="7"/>
  <c r="CA126" i="7"/>
  <c r="CM126" i="7" s="1"/>
  <c r="BZ127" i="7"/>
  <c r="CF125" i="7"/>
  <c r="CG125" i="7"/>
  <c r="CE125" i="7"/>
  <c r="CD125" i="7"/>
  <c r="BH126" i="7"/>
  <c r="BG127" i="7"/>
  <c r="BK125" i="7"/>
  <c r="D151" i="9" s="1"/>
  <c r="BM125" i="7"/>
  <c r="BL125" i="7"/>
  <c r="BJ125" i="7"/>
  <c r="C151" i="9" s="1"/>
  <c r="L149" i="9" l="1"/>
  <c r="M149" i="9" s="1"/>
  <c r="N149" i="9" s="1"/>
  <c r="K150" i="9"/>
  <c r="J150" i="9"/>
  <c r="G151" i="9"/>
  <c r="I151" i="9" s="1"/>
  <c r="H151" i="9"/>
  <c r="I150" i="14"/>
  <c r="BN126" i="7"/>
  <c r="F152" i="9" s="1"/>
  <c r="BT126" i="7"/>
  <c r="I128" i="14"/>
  <c r="H151" i="14"/>
  <c r="I151" i="14" s="1"/>
  <c r="CN125" i="7"/>
  <c r="CC126" i="7"/>
  <c r="CJ126" i="7"/>
  <c r="CK126" i="7"/>
  <c r="CL126" i="7"/>
  <c r="CI126" i="7"/>
  <c r="CH126" i="7"/>
  <c r="BU125" i="7"/>
  <c r="E151" i="9" s="1"/>
  <c r="BR126" i="7"/>
  <c r="BO126" i="7"/>
  <c r="BS126" i="7"/>
  <c r="BP126" i="7"/>
  <c r="BQ126" i="7"/>
  <c r="BM126" i="7"/>
  <c r="BL126" i="7"/>
  <c r="BK126" i="7"/>
  <c r="D152" i="9" s="1"/>
  <c r="BJ126" i="7"/>
  <c r="C152" i="9" s="1"/>
  <c r="CA127" i="7"/>
  <c r="CM127" i="7" s="1"/>
  <c r="BZ128" i="7"/>
  <c r="CF126" i="7"/>
  <c r="CD126" i="7"/>
  <c r="CE126" i="7"/>
  <c r="CG126" i="7"/>
  <c r="BH127" i="7"/>
  <c r="BG128" i="7"/>
  <c r="L150" i="9" l="1"/>
  <c r="M150" i="9" s="1"/>
  <c r="N150" i="9" s="1"/>
  <c r="G152" i="9"/>
  <c r="I152" i="9" s="1"/>
  <c r="H152" i="9"/>
  <c r="K151" i="9"/>
  <c r="J151" i="9"/>
  <c r="BN127" i="7"/>
  <c r="F153" i="9" s="1"/>
  <c r="BT127" i="7"/>
  <c r="I129" i="14"/>
  <c r="H152" i="14"/>
  <c r="I152" i="14" s="1"/>
  <c r="CN126" i="7"/>
  <c r="CC127" i="7"/>
  <c r="CK127" i="7"/>
  <c r="CH127" i="7"/>
  <c r="CL127" i="7"/>
  <c r="CJ127" i="7"/>
  <c r="CI127" i="7"/>
  <c r="BU126" i="7"/>
  <c r="E152" i="9" s="1"/>
  <c r="BP127" i="7"/>
  <c r="BQ127" i="7"/>
  <c r="BR127" i="7"/>
  <c r="BS127" i="7"/>
  <c r="BO127" i="7"/>
  <c r="CF127" i="7"/>
  <c r="CG127" i="7"/>
  <c r="CE127" i="7"/>
  <c r="CD127" i="7"/>
  <c r="BH128" i="7"/>
  <c r="BG129" i="7"/>
  <c r="BK127" i="7"/>
  <c r="D153" i="9" s="1"/>
  <c r="BM127" i="7"/>
  <c r="BJ127" i="7"/>
  <c r="C153" i="9" s="1"/>
  <c r="BL127" i="7"/>
  <c r="CA128" i="7"/>
  <c r="CM128" i="7" s="1"/>
  <c r="BZ129" i="7"/>
  <c r="K152" i="9" l="1"/>
  <c r="J152" i="9"/>
  <c r="L151" i="9"/>
  <c r="M151" i="9" s="1"/>
  <c r="N151" i="9" s="1"/>
  <c r="G153" i="9"/>
  <c r="I153" i="9" s="1"/>
  <c r="H153" i="9"/>
  <c r="BN128" i="7"/>
  <c r="F154" i="9" s="1"/>
  <c r="BT128" i="7"/>
  <c r="I130" i="14"/>
  <c r="H153" i="14"/>
  <c r="I153" i="14"/>
  <c r="CN127" i="7"/>
  <c r="CC128" i="7"/>
  <c r="CH128" i="7"/>
  <c r="CL128" i="7"/>
  <c r="CI128" i="7"/>
  <c r="CK128" i="7"/>
  <c r="CJ128" i="7"/>
  <c r="BU127" i="7"/>
  <c r="E153" i="9" s="1"/>
  <c r="BR128" i="7"/>
  <c r="BO128" i="7"/>
  <c r="BS128" i="7"/>
  <c r="BP128" i="7"/>
  <c r="BQ128" i="7"/>
  <c r="CA129" i="7"/>
  <c r="CM129" i="7" s="1"/>
  <c r="BZ130" i="7"/>
  <c r="CF128" i="7"/>
  <c r="CD128" i="7"/>
  <c r="CE128" i="7"/>
  <c r="CG128" i="7"/>
  <c r="BH129" i="7"/>
  <c r="BG130" i="7"/>
  <c r="BK128" i="7"/>
  <c r="D154" i="9" s="1"/>
  <c r="BM128" i="7"/>
  <c r="BJ128" i="7"/>
  <c r="C154" i="9" s="1"/>
  <c r="BL128" i="7"/>
  <c r="L152" i="9" l="1"/>
  <c r="M152" i="9" s="1"/>
  <c r="N152" i="9" s="1"/>
  <c r="K153" i="9"/>
  <c r="J153" i="9"/>
  <c r="G154" i="9"/>
  <c r="I154" i="9" s="1"/>
  <c r="H154" i="9"/>
  <c r="BN129" i="7"/>
  <c r="F155" i="9" s="1"/>
  <c r="BT129" i="7"/>
  <c r="H154" i="14"/>
  <c r="I131" i="14"/>
  <c r="CN128" i="7"/>
  <c r="CC129" i="7"/>
  <c r="CI129" i="7"/>
  <c r="CJ129" i="7"/>
  <c r="CH129" i="7"/>
  <c r="CK129" i="7"/>
  <c r="CL129" i="7"/>
  <c r="BU128" i="7"/>
  <c r="E154" i="9" s="1"/>
  <c r="BP129" i="7"/>
  <c r="BQ129" i="7"/>
  <c r="BO129" i="7"/>
  <c r="BR129" i="7"/>
  <c r="BS129" i="7"/>
  <c r="BH130" i="7"/>
  <c r="BG131" i="7"/>
  <c r="BJ129" i="7"/>
  <c r="C155" i="9" s="1"/>
  <c r="BL129" i="7"/>
  <c r="BM129" i="7"/>
  <c r="BK129" i="7"/>
  <c r="D155" i="9" s="1"/>
  <c r="CA130" i="7"/>
  <c r="CM130" i="7" s="1"/>
  <c r="BZ131" i="7"/>
  <c r="CF129" i="7"/>
  <c r="CG129" i="7"/>
  <c r="CD129" i="7"/>
  <c r="CE129" i="7"/>
  <c r="L153" i="9" l="1"/>
  <c r="M153" i="9" s="1"/>
  <c r="N153" i="9" s="1"/>
  <c r="K154" i="9"/>
  <c r="J154" i="9"/>
  <c r="G155" i="9"/>
  <c r="I155" i="9" s="1"/>
  <c r="H155" i="9"/>
  <c r="I154" i="14"/>
  <c r="BN130" i="7"/>
  <c r="F156" i="9" s="1"/>
  <c r="BT130" i="7"/>
  <c r="H155" i="14"/>
  <c r="I132" i="14"/>
  <c r="I155" i="14"/>
  <c r="CN129" i="7"/>
  <c r="CC130" i="7"/>
  <c r="CJ130" i="7"/>
  <c r="CK130" i="7"/>
  <c r="CH130" i="7"/>
  <c r="CI130" i="7"/>
  <c r="CL130" i="7"/>
  <c r="BU129" i="7"/>
  <c r="E155" i="9" s="1"/>
  <c r="BR130" i="7"/>
  <c r="BO130" i="7"/>
  <c r="BS130" i="7"/>
  <c r="BP130" i="7"/>
  <c r="BQ130" i="7"/>
  <c r="CA131" i="7"/>
  <c r="CM131" i="7" s="1"/>
  <c r="BZ132" i="7"/>
  <c r="CF130" i="7"/>
  <c r="CD130" i="7"/>
  <c r="CG130" i="7"/>
  <c r="CE130" i="7"/>
  <c r="BH131" i="7"/>
  <c r="BG132" i="7"/>
  <c r="BJ130" i="7"/>
  <c r="C156" i="9" s="1"/>
  <c r="BK130" i="7"/>
  <c r="D156" i="9" s="1"/>
  <c r="BL130" i="7"/>
  <c r="BM130" i="7"/>
  <c r="L154" i="9" l="1"/>
  <c r="M154" i="9" s="1"/>
  <c r="N154" i="9" s="1"/>
  <c r="K155" i="9"/>
  <c r="J155" i="9"/>
  <c r="G156" i="9"/>
  <c r="I156" i="9" s="1"/>
  <c r="H156" i="9"/>
  <c r="G146" i="9"/>
  <c r="I146" i="9" s="1"/>
  <c r="H146" i="9"/>
  <c r="BN131" i="7"/>
  <c r="F157" i="9" s="1"/>
  <c r="BT131" i="7"/>
  <c r="H156" i="14"/>
  <c r="I156" i="14" s="1"/>
  <c r="I133" i="14"/>
  <c r="H146" i="14"/>
  <c r="CN130" i="7"/>
  <c r="CC131" i="7"/>
  <c r="CK131" i="7"/>
  <c r="CH131" i="7"/>
  <c r="CL131" i="7"/>
  <c r="CI131" i="7"/>
  <c r="CJ131" i="7"/>
  <c r="BU130" i="7"/>
  <c r="E156" i="9" s="1"/>
  <c r="BP131" i="7"/>
  <c r="BQ131" i="7"/>
  <c r="BR131" i="7"/>
  <c r="BS131" i="7"/>
  <c r="BO131" i="7"/>
  <c r="BH132" i="7"/>
  <c r="BG133" i="7"/>
  <c r="CD131" i="7"/>
  <c r="CF131" i="7"/>
  <c r="CE131" i="7"/>
  <c r="CG131" i="7"/>
  <c r="BL131" i="7"/>
  <c r="BM131" i="7"/>
  <c r="BK131" i="7"/>
  <c r="D157" i="9" s="1"/>
  <c r="BJ131" i="7"/>
  <c r="C157" i="9" s="1"/>
  <c r="CA132" i="7"/>
  <c r="CM132" i="7" s="1"/>
  <c r="BZ133" i="7"/>
  <c r="I146" i="14" l="1"/>
  <c r="L155" i="9"/>
  <c r="M155" i="9" s="1"/>
  <c r="N155" i="9" s="1"/>
  <c r="K156" i="9"/>
  <c r="J156" i="9"/>
  <c r="G157" i="9"/>
  <c r="I157" i="9" s="1"/>
  <c r="H157" i="9"/>
  <c r="K146" i="9"/>
  <c r="J146" i="9"/>
  <c r="BN132" i="7"/>
  <c r="F158" i="9" s="1"/>
  <c r="BT132" i="7"/>
  <c r="I134" i="14"/>
  <c r="H157" i="14"/>
  <c r="I157" i="14"/>
  <c r="CN131" i="7"/>
  <c r="CC132" i="7"/>
  <c r="CH132" i="7"/>
  <c r="CL132" i="7"/>
  <c r="CI132" i="7"/>
  <c r="CJ132" i="7"/>
  <c r="CK132" i="7"/>
  <c r="BU131" i="7"/>
  <c r="E157" i="9" s="1"/>
  <c r="BR132" i="7"/>
  <c r="BO132" i="7"/>
  <c r="BS132" i="7"/>
  <c r="BP132" i="7"/>
  <c r="BQ132" i="7"/>
  <c r="CF132" i="7"/>
  <c r="CG132" i="7"/>
  <c r="CE132" i="7"/>
  <c r="CD132" i="7"/>
  <c r="CA133" i="7"/>
  <c r="CM133" i="7" s="1"/>
  <c r="BZ134" i="7"/>
  <c r="BH133" i="7"/>
  <c r="BG134" i="7"/>
  <c r="BK132" i="7"/>
  <c r="D158" i="9" s="1"/>
  <c r="BJ132" i="7"/>
  <c r="C158" i="9" s="1"/>
  <c r="BM132" i="7"/>
  <c r="BL132" i="7"/>
  <c r="L146" i="9" l="1"/>
  <c r="M146" i="9" s="1"/>
  <c r="N146" i="9" s="1"/>
  <c r="L156" i="9"/>
  <c r="M156" i="9" s="1"/>
  <c r="N156" i="9" s="1"/>
  <c r="K157" i="9"/>
  <c r="J157" i="9"/>
  <c r="G158" i="9"/>
  <c r="I158" i="9" s="1"/>
  <c r="H158" i="9"/>
  <c r="BN133" i="7"/>
  <c r="F159" i="9" s="1"/>
  <c r="BT133" i="7"/>
  <c r="I135" i="14"/>
  <c r="H158" i="14"/>
  <c r="CN132" i="7"/>
  <c r="CC133" i="7"/>
  <c r="CI133" i="7"/>
  <c r="CJ133" i="7"/>
  <c r="CK133" i="7"/>
  <c r="CL133" i="7"/>
  <c r="CH133" i="7"/>
  <c r="BU132" i="7"/>
  <c r="E158" i="9" s="1"/>
  <c r="BP133" i="7"/>
  <c r="BQ133" i="7"/>
  <c r="BO133" i="7"/>
  <c r="BR133" i="7"/>
  <c r="BS133" i="7"/>
  <c r="BM133" i="7"/>
  <c r="BL133" i="7"/>
  <c r="BJ133" i="7"/>
  <c r="C159" i="9" s="1"/>
  <c r="BK133" i="7"/>
  <c r="D159" i="9" s="1"/>
  <c r="CA134" i="7"/>
  <c r="CM134" i="7" s="1"/>
  <c r="BZ135" i="7"/>
  <c r="BH134" i="7"/>
  <c r="BG135" i="7"/>
  <c r="CF133" i="7"/>
  <c r="CG133" i="7"/>
  <c r="CE133" i="7"/>
  <c r="CD133" i="7"/>
  <c r="I158" i="14" l="1"/>
  <c r="L157" i="9"/>
  <c r="M157" i="9" s="1"/>
  <c r="N157" i="9" s="1"/>
  <c r="K158" i="9"/>
  <c r="J158" i="9"/>
  <c r="G159" i="9"/>
  <c r="I159" i="9" s="1"/>
  <c r="H159" i="9"/>
  <c r="BN134" i="7"/>
  <c r="F160" i="9" s="1"/>
  <c r="BT134" i="7"/>
  <c r="H159" i="14"/>
  <c r="I159" i="14" s="1"/>
  <c r="CN133" i="7"/>
  <c r="CC134" i="7"/>
  <c r="CJ134" i="7"/>
  <c r="CK134" i="7"/>
  <c r="CL134" i="7"/>
  <c r="CH134" i="7"/>
  <c r="CI134" i="7"/>
  <c r="BU133" i="7"/>
  <c r="E159" i="9" s="1"/>
  <c r="BR134" i="7"/>
  <c r="BO134" i="7"/>
  <c r="BS134" i="7"/>
  <c r="BP134" i="7"/>
  <c r="BQ134" i="7"/>
  <c r="CA135" i="7"/>
  <c r="CM135" i="7" s="1"/>
  <c r="BZ136" i="7"/>
  <c r="BH135" i="7"/>
  <c r="BG136" i="7"/>
  <c r="CF134" i="7"/>
  <c r="CG134" i="7"/>
  <c r="CE134" i="7"/>
  <c r="CD134" i="7"/>
  <c r="BM134" i="7"/>
  <c r="BJ134" i="7"/>
  <c r="C160" i="9" s="1"/>
  <c r="BK134" i="7"/>
  <c r="D160" i="9" s="1"/>
  <c r="BL134" i="7"/>
  <c r="L158" i="9" l="1"/>
  <c r="M158" i="9" s="1"/>
  <c r="N158" i="9" s="1"/>
  <c r="K159" i="9"/>
  <c r="J159" i="9"/>
  <c r="G160" i="9"/>
  <c r="I160" i="9" s="1"/>
  <c r="H160" i="9"/>
  <c r="BN135" i="7"/>
  <c r="F161" i="9" s="1"/>
  <c r="BT135" i="7"/>
  <c r="H160" i="14"/>
  <c r="I160" i="14" s="1"/>
  <c r="CN134" i="7"/>
  <c r="CC135" i="7"/>
  <c r="CK135" i="7"/>
  <c r="CH135" i="7"/>
  <c r="CL135" i="7"/>
  <c r="CJ135" i="7"/>
  <c r="CI135" i="7"/>
  <c r="BU134" i="7"/>
  <c r="E160" i="9" s="1"/>
  <c r="BP135" i="7"/>
  <c r="BQ135" i="7"/>
  <c r="BR135" i="7"/>
  <c r="BS135" i="7"/>
  <c r="BO135" i="7"/>
  <c r="BH136" i="7"/>
  <c r="BG137" i="7"/>
  <c r="CF135" i="7"/>
  <c r="CG135" i="7"/>
  <c r="CD135" i="7"/>
  <c r="CE135" i="7"/>
  <c r="BM135" i="7"/>
  <c r="BL135" i="7"/>
  <c r="BJ135" i="7"/>
  <c r="C161" i="9" s="1"/>
  <c r="BK135" i="7"/>
  <c r="D161" i="9" s="1"/>
  <c r="CA136" i="7"/>
  <c r="CM136" i="7" s="1"/>
  <c r="BZ137" i="7"/>
  <c r="L159" i="9" l="1"/>
  <c r="M159" i="9" s="1"/>
  <c r="N159" i="9" s="1"/>
  <c r="K160" i="9"/>
  <c r="J160" i="9"/>
  <c r="G161" i="9"/>
  <c r="I161" i="9" s="1"/>
  <c r="H161" i="9"/>
  <c r="BN136" i="7"/>
  <c r="F162" i="9" s="1"/>
  <c r="BT136" i="7"/>
  <c r="H161" i="14"/>
  <c r="I161" i="14" s="1"/>
  <c r="CC136" i="7"/>
  <c r="CH136" i="7"/>
  <c r="CL136" i="7"/>
  <c r="CI136" i="7"/>
  <c r="CJ136" i="7"/>
  <c r="CK136" i="7"/>
  <c r="CN135" i="7"/>
  <c r="BU135" i="7"/>
  <c r="E161" i="9" s="1"/>
  <c r="BR136" i="7"/>
  <c r="BO136" i="7"/>
  <c r="BS136" i="7"/>
  <c r="BP136" i="7"/>
  <c r="BQ136" i="7"/>
  <c r="CF136" i="7"/>
  <c r="CD136" i="7"/>
  <c r="CG136" i="7"/>
  <c r="CE136" i="7"/>
  <c r="CA137" i="7"/>
  <c r="CM137" i="7" s="1"/>
  <c r="BZ138" i="7"/>
  <c r="BH137" i="7"/>
  <c r="BG138" i="7"/>
  <c r="BK136" i="7"/>
  <c r="D162" i="9" s="1"/>
  <c r="BM136" i="7"/>
  <c r="BJ136" i="7"/>
  <c r="C162" i="9" s="1"/>
  <c r="BL136" i="7"/>
  <c r="L160" i="9" l="1"/>
  <c r="M160" i="9" s="1"/>
  <c r="N160" i="9" s="1"/>
  <c r="K161" i="9"/>
  <c r="J161" i="9"/>
  <c r="G162" i="9"/>
  <c r="I162" i="9" s="1"/>
  <c r="H162" i="9"/>
  <c r="BN137" i="7"/>
  <c r="F163" i="9" s="1"/>
  <c r="BT137" i="7"/>
  <c r="H162" i="14"/>
  <c r="I162" i="14" s="1"/>
  <c r="CN136" i="7"/>
  <c r="CC137" i="7"/>
  <c r="CI137" i="7"/>
  <c r="CJ137" i="7"/>
  <c r="CH137" i="7"/>
  <c r="CL137" i="7"/>
  <c r="CK137" i="7"/>
  <c r="BU136" i="7"/>
  <c r="E162" i="9" s="1"/>
  <c r="BP137" i="7"/>
  <c r="BQ137" i="7"/>
  <c r="BO137" i="7"/>
  <c r="BR137" i="7"/>
  <c r="BS137" i="7"/>
  <c r="CA138" i="7"/>
  <c r="CM138" i="7" s="1"/>
  <c r="BZ139" i="7"/>
  <c r="CF137" i="7"/>
  <c r="CD137" i="7"/>
  <c r="CE137" i="7"/>
  <c r="CG137" i="7"/>
  <c r="BH138" i="7"/>
  <c r="BG139" i="7"/>
  <c r="BM137" i="7"/>
  <c r="BL137" i="7"/>
  <c r="BK137" i="7"/>
  <c r="D163" i="9" s="1"/>
  <c r="BJ137" i="7"/>
  <c r="C163" i="9" s="1"/>
  <c r="L161" i="9" l="1"/>
  <c r="M161" i="9" s="1"/>
  <c r="N161" i="9" s="1"/>
  <c r="K162" i="9"/>
  <c r="J162" i="9"/>
  <c r="G163" i="9"/>
  <c r="I163" i="9" s="1"/>
  <c r="H163" i="9"/>
  <c r="BN138" i="7"/>
  <c r="F164" i="9" s="1"/>
  <c r="BT138" i="7"/>
  <c r="H163" i="14"/>
  <c r="I163" i="14" s="1"/>
  <c r="CN137" i="7"/>
  <c r="CC138" i="7"/>
  <c r="CJ138" i="7"/>
  <c r="CK138" i="7"/>
  <c r="CH138" i="7"/>
  <c r="CI138" i="7"/>
  <c r="CL138" i="7"/>
  <c r="BU137" i="7"/>
  <c r="E163" i="9" s="1"/>
  <c r="BR138" i="7"/>
  <c r="BO138" i="7"/>
  <c r="BS138" i="7"/>
  <c r="BP138" i="7"/>
  <c r="BQ138" i="7"/>
  <c r="BH139" i="7"/>
  <c r="BG140" i="7"/>
  <c r="BM138" i="7"/>
  <c r="BK138" i="7"/>
  <c r="D164" i="9" s="1"/>
  <c r="BJ138" i="7"/>
  <c r="C164" i="9" s="1"/>
  <c r="BL138" i="7"/>
  <c r="CA139" i="7"/>
  <c r="CM139" i="7" s="1"/>
  <c r="BZ140" i="7"/>
  <c r="CF138" i="7"/>
  <c r="CD138" i="7"/>
  <c r="CG138" i="7"/>
  <c r="CE138" i="7"/>
  <c r="L162" i="9" l="1"/>
  <c r="M162" i="9" s="1"/>
  <c r="N162" i="9" s="1"/>
  <c r="K163" i="9"/>
  <c r="J163" i="9"/>
  <c r="G164" i="9"/>
  <c r="I164" i="9" s="1"/>
  <c r="H164" i="9"/>
  <c r="BN139" i="7"/>
  <c r="F165" i="9" s="1"/>
  <c r="BT139" i="7"/>
  <c r="H164" i="14"/>
  <c r="I164" i="14" s="1"/>
  <c r="BU138" i="7"/>
  <c r="E164" i="9" s="1"/>
  <c r="CN138" i="7"/>
  <c r="CC139" i="7"/>
  <c r="CK139" i="7"/>
  <c r="CH139" i="7"/>
  <c r="CL139" i="7"/>
  <c r="CI139" i="7"/>
  <c r="CJ139" i="7"/>
  <c r="BP139" i="7"/>
  <c r="BQ139" i="7"/>
  <c r="BR139" i="7"/>
  <c r="BS139" i="7"/>
  <c r="BO139" i="7"/>
  <c r="CD139" i="7"/>
  <c r="CF139" i="7"/>
  <c r="CG139" i="7"/>
  <c r="CE139" i="7"/>
  <c r="BH140" i="7"/>
  <c r="BG141" i="7"/>
  <c r="BK139" i="7"/>
  <c r="D165" i="9" s="1"/>
  <c r="BM139" i="7"/>
  <c r="BJ139" i="7"/>
  <c r="C165" i="9" s="1"/>
  <c r="BL139" i="7"/>
  <c r="CA140" i="7"/>
  <c r="CM140" i="7" s="1"/>
  <c r="BZ141" i="7"/>
  <c r="L163" i="9" l="1"/>
  <c r="M163" i="9" s="1"/>
  <c r="N163" i="9" s="1"/>
  <c r="K164" i="9"/>
  <c r="J164" i="9"/>
  <c r="G165" i="9"/>
  <c r="I165" i="9" s="1"/>
  <c r="H165" i="9"/>
  <c r="BN140" i="7"/>
  <c r="F166" i="9" s="1"/>
  <c r="BT140" i="7"/>
  <c r="H165" i="14"/>
  <c r="I165" i="14" s="1"/>
  <c r="CN139" i="7"/>
  <c r="CC140" i="7"/>
  <c r="CH140" i="7"/>
  <c r="CL140" i="7"/>
  <c r="CI140" i="7"/>
  <c r="CJ140" i="7"/>
  <c r="CK140" i="7"/>
  <c r="BU139" i="7"/>
  <c r="E165" i="9" s="1"/>
  <c r="BR140" i="7"/>
  <c r="BO140" i="7"/>
  <c r="BS140" i="7"/>
  <c r="BP140" i="7"/>
  <c r="BQ140" i="7"/>
  <c r="BH141" i="7"/>
  <c r="BG142" i="7"/>
  <c r="CA141" i="7"/>
  <c r="CM141" i="7" s="1"/>
  <c r="BZ142" i="7"/>
  <c r="CF140" i="7"/>
  <c r="CD140" i="7"/>
  <c r="CE140" i="7"/>
  <c r="CG140" i="7"/>
  <c r="BM140" i="7"/>
  <c r="BJ140" i="7"/>
  <c r="C166" i="9" s="1"/>
  <c r="BK140" i="7"/>
  <c r="D166" i="9" s="1"/>
  <c r="BL140" i="7"/>
  <c r="L164" i="9" l="1"/>
  <c r="M164" i="9" s="1"/>
  <c r="N164" i="9" s="1"/>
  <c r="K165" i="9"/>
  <c r="J165" i="9"/>
  <c r="G166" i="9"/>
  <c r="I166" i="9" s="1"/>
  <c r="H166" i="9"/>
  <c r="BN141" i="7"/>
  <c r="F167" i="9" s="1"/>
  <c r="BT141" i="7"/>
  <c r="H166" i="14"/>
  <c r="I166" i="14" s="1"/>
  <c r="CN140" i="7"/>
  <c r="CC141" i="7"/>
  <c r="CI141" i="7"/>
  <c r="CJ141" i="7"/>
  <c r="CK141" i="7"/>
  <c r="CL141" i="7"/>
  <c r="CH141" i="7"/>
  <c r="BU140" i="7"/>
  <c r="E166" i="9" s="1"/>
  <c r="BP141" i="7"/>
  <c r="BQ141" i="7"/>
  <c r="BO141" i="7"/>
  <c r="BR141" i="7"/>
  <c r="BS141" i="7"/>
  <c r="BM141" i="7"/>
  <c r="BL141" i="7"/>
  <c r="BK141" i="7"/>
  <c r="D167" i="9" s="1"/>
  <c r="BJ141" i="7"/>
  <c r="C167" i="9" s="1"/>
  <c r="CA142" i="7"/>
  <c r="CM142" i="7" s="1"/>
  <c r="BZ143" i="7"/>
  <c r="CF141" i="7"/>
  <c r="CE141" i="7"/>
  <c r="CG141" i="7"/>
  <c r="CD141" i="7"/>
  <c r="BH142" i="7"/>
  <c r="BG143" i="7"/>
  <c r="L165" i="9" l="1"/>
  <c r="M165" i="9" s="1"/>
  <c r="N165" i="9" s="1"/>
  <c r="K166" i="9"/>
  <c r="J166" i="9"/>
  <c r="G167" i="9"/>
  <c r="I167" i="9" s="1"/>
  <c r="H167" i="9"/>
  <c r="BN142" i="7"/>
  <c r="F168" i="9" s="1"/>
  <c r="BT142" i="7"/>
  <c r="H167" i="14"/>
  <c r="I167" i="14" s="1"/>
  <c r="CC142" i="7"/>
  <c r="CJ142" i="7"/>
  <c r="CK142" i="7"/>
  <c r="CL142" i="7"/>
  <c r="CI142" i="7"/>
  <c r="CH142" i="7"/>
  <c r="CN141" i="7"/>
  <c r="BU141" i="7"/>
  <c r="E167" i="9" s="1"/>
  <c r="BR142" i="7"/>
  <c r="BO142" i="7"/>
  <c r="BS142" i="7"/>
  <c r="BP142" i="7"/>
  <c r="BQ142" i="7"/>
  <c r="CD142" i="7"/>
  <c r="CG142" i="7"/>
  <c r="CF142" i="7"/>
  <c r="CE142" i="7"/>
  <c r="BH143" i="7"/>
  <c r="BG144" i="7"/>
  <c r="BM142" i="7"/>
  <c r="BJ142" i="7"/>
  <c r="C168" i="9" s="1"/>
  <c r="BK142" i="7"/>
  <c r="D168" i="9" s="1"/>
  <c r="BL142" i="7"/>
  <c r="CA143" i="7"/>
  <c r="CM143" i="7" s="1"/>
  <c r="BZ144" i="7"/>
  <c r="L166" i="9" l="1"/>
  <c r="M166" i="9" s="1"/>
  <c r="N166" i="9" s="1"/>
  <c r="K167" i="9"/>
  <c r="J167" i="9"/>
  <c r="G168" i="9"/>
  <c r="I168" i="9" s="1"/>
  <c r="H168" i="9"/>
  <c r="BN143" i="7"/>
  <c r="F169" i="9" s="1"/>
  <c r="BT143" i="7"/>
  <c r="I168" i="14"/>
  <c r="H168" i="14"/>
  <c r="BU142" i="7"/>
  <c r="E168" i="9" s="1"/>
  <c r="CC143" i="7"/>
  <c r="CK143" i="7"/>
  <c r="CH143" i="7"/>
  <c r="CL143" i="7"/>
  <c r="CJ143" i="7"/>
  <c r="CI143" i="7"/>
  <c r="CN142" i="7"/>
  <c r="BP143" i="7"/>
  <c r="BQ143" i="7"/>
  <c r="BR143" i="7"/>
  <c r="BS143" i="7"/>
  <c r="BO143" i="7"/>
  <c r="CA144" i="7"/>
  <c r="CM144" i="7" s="1"/>
  <c r="BZ145" i="7"/>
  <c r="BH144" i="7"/>
  <c r="BG145" i="7"/>
  <c r="CF143" i="7"/>
  <c r="CD143" i="7"/>
  <c r="CE143" i="7"/>
  <c r="CG143" i="7"/>
  <c r="BM143" i="7"/>
  <c r="BK143" i="7"/>
  <c r="D169" i="9" s="1"/>
  <c r="BL143" i="7"/>
  <c r="BJ143" i="7"/>
  <c r="C169" i="9" s="1"/>
  <c r="L167" i="9" l="1"/>
  <c r="M167" i="9" s="1"/>
  <c r="N167" i="9" s="1"/>
  <c r="K168" i="9"/>
  <c r="J168" i="9"/>
  <c r="G169" i="9"/>
  <c r="I169" i="9" s="1"/>
  <c r="H169" i="9"/>
  <c r="BN144" i="7"/>
  <c r="F170" i="9" s="1"/>
  <c r="BT144" i="7"/>
  <c r="H169" i="14"/>
  <c r="I169" i="14" s="1"/>
  <c r="CN143" i="7"/>
  <c r="CC144" i="7"/>
  <c r="CH144" i="7"/>
  <c r="CL144" i="7"/>
  <c r="CI144" i="7"/>
  <c r="CK144" i="7"/>
  <c r="CJ144" i="7"/>
  <c r="BU143" i="7"/>
  <c r="E169" i="9" s="1"/>
  <c r="BR144" i="7"/>
  <c r="BO144" i="7"/>
  <c r="BS144" i="7"/>
  <c r="BP144" i="7"/>
  <c r="BQ144" i="7"/>
  <c r="BK144" i="7"/>
  <c r="D170" i="9" s="1"/>
  <c r="BJ144" i="7"/>
  <c r="C170" i="9" s="1"/>
  <c r="BL144" i="7"/>
  <c r="BM144" i="7"/>
  <c r="CA145" i="7"/>
  <c r="CM145" i="7" s="1"/>
  <c r="BZ146" i="7"/>
  <c r="BH145" i="7"/>
  <c r="BG146" i="7"/>
  <c r="CF144" i="7"/>
  <c r="CG144" i="7"/>
  <c r="CD144" i="7"/>
  <c r="CE144" i="7"/>
  <c r="L168" i="9" l="1"/>
  <c r="M168" i="9" s="1"/>
  <c r="N168" i="9" s="1"/>
  <c r="K169" i="9"/>
  <c r="J169" i="9"/>
  <c r="G170" i="9"/>
  <c r="I170" i="9" s="1"/>
  <c r="H170" i="9"/>
  <c r="BN145" i="7"/>
  <c r="F171" i="9" s="1"/>
  <c r="BT145" i="7"/>
  <c r="H170" i="14"/>
  <c r="I170" i="14" s="1"/>
  <c r="CC145" i="7"/>
  <c r="CI145" i="7"/>
  <c r="CJ145" i="7"/>
  <c r="CH145" i="7"/>
  <c r="CK145" i="7"/>
  <c r="CL145" i="7"/>
  <c r="CN144" i="7"/>
  <c r="BU144" i="7"/>
  <c r="E170" i="9" s="1"/>
  <c r="BP145" i="7"/>
  <c r="BQ145" i="7"/>
  <c r="BO145" i="7"/>
  <c r="BR145" i="7"/>
  <c r="BS145" i="7"/>
  <c r="BH146" i="7"/>
  <c r="BG147" i="7"/>
  <c r="CA146" i="7"/>
  <c r="CM146" i="7" s="1"/>
  <c r="BZ147" i="7"/>
  <c r="CF145" i="7"/>
  <c r="CG145" i="7"/>
  <c r="CE145" i="7"/>
  <c r="CD145" i="7"/>
  <c r="BM145" i="7"/>
  <c r="BK145" i="7"/>
  <c r="D171" i="9" s="1"/>
  <c r="BJ145" i="7"/>
  <c r="C171" i="9" s="1"/>
  <c r="BL145" i="7"/>
  <c r="L169" i="9" l="1"/>
  <c r="M169" i="9" s="1"/>
  <c r="N169" i="9" s="1"/>
  <c r="K170" i="9"/>
  <c r="J170" i="9"/>
  <c r="G171" i="9"/>
  <c r="I171" i="9" s="1"/>
  <c r="H171" i="9"/>
  <c r="BN146" i="7"/>
  <c r="F172" i="9" s="1"/>
  <c r="BT146" i="7"/>
  <c r="H171" i="14"/>
  <c r="I171" i="14" s="1"/>
  <c r="CC146" i="7"/>
  <c r="CJ146" i="7"/>
  <c r="CK146" i="7"/>
  <c r="CH146" i="7"/>
  <c r="CI146" i="7"/>
  <c r="CL146" i="7"/>
  <c r="CN145" i="7"/>
  <c r="BU145" i="7"/>
  <c r="E171" i="9" s="1"/>
  <c r="BR146" i="7"/>
  <c r="BO146" i="7"/>
  <c r="BS146" i="7"/>
  <c r="BP146" i="7"/>
  <c r="BQ146" i="7"/>
  <c r="CF146" i="7"/>
  <c r="CE146" i="7"/>
  <c r="CG146" i="7"/>
  <c r="CD146" i="7"/>
  <c r="BH147" i="7"/>
  <c r="BG148" i="7"/>
  <c r="BM146" i="7"/>
  <c r="BL146" i="7"/>
  <c r="BJ146" i="7"/>
  <c r="C172" i="9" s="1"/>
  <c r="BK146" i="7"/>
  <c r="D172" i="9" s="1"/>
  <c r="CA147" i="7"/>
  <c r="CM147" i="7" s="1"/>
  <c r="BZ148" i="7"/>
  <c r="L170" i="9" l="1"/>
  <c r="M170" i="9" s="1"/>
  <c r="N170" i="9" s="1"/>
  <c r="K171" i="9"/>
  <c r="J171" i="9"/>
  <c r="G172" i="9"/>
  <c r="I172" i="9" s="1"/>
  <c r="H172" i="9"/>
  <c r="BN147" i="7"/>
  <c r="F173" i="9" s="1"/>
  <c r="BT147" i="7"/>
  <c r="I172" i="14"/>
  <c r="H172" i="14"/>
  <c r="CC147" i="7"/>
  <c r="CK147" i="7"/>
  <c r="CH147" i="7"/>
  <c r="CL147" i="7"/>
  <c r="CI147" i="7"/>
  <c r="CJ147" i="7"/>
  <c r="CN146" i="7"/>
  <c r="BU146" i="7"/>
  <c r="E172" i="9" s="1"/>
  <c r="BP147" i="7"/>
  <c r="BQ147" i="7"/>
  <c r="BR147" i="7"/>
  <c r="BS147" i="7"/>
  <c r="BO147" i="7"/>
  <c r="CF147" i="7"/>
  <c r="CG147" i="7"/>
  <c r="CD147" i="7"/>
  <c r="CE147" i="7"/>
  <c r="CA148" i="7"/>
  <c r="CM148" i="7" s="1"/>
  <c r="BZ149" i="7"/>
  <c r="BH148" i="7"/>
  <c r="BG149" i="7"/>
  <c r="BK147" i="7"/>
  <c r="D173" i="9" s="1"/>
  <c r="BJ147" i="7"/>
  <c r="C173" i="9" s="1"/>
  <c r="BM147" i="7"/>
  <c r="BL147" i="7"/>
  <c r="L171" i="9" l="1"/>
  <c r="M171" i="9" s="1"/>
  <c r="N171" i="9" s="1"/>
  <c r="K172" i="9"/>
  <c r="J172" i="9"/>
  <c r="G173" i="9"/>
  <c r="I173" i="9" s="1"/>
  <c r="H173" i="9"/>
  <c r="BN148" i="7"/>
  <c r="F174" i="9" s="1"/>
  <c r="BT148" i="7"/>
  <c r="H173" i="14"/>
  <c r="I173" i="14" s="1"/>
  <c r="CN147" i="7"/>
  <c r="CC148" i="7"/>
  <c r="CH148" i="7"/>
  <c r="CL148" i="7"/>
  <c r="CI148" i="7"/>
  <c r="CJ148" i="7"/>
  <c r="CK148" i="7"/>
  <c r="BU147" i="7"/>
  <c r="E173" i="9" s="1"/>
  <c r="BR148" i="7"/>
  <c r="BO148" i="7"/>
  <c r="BS148" i="7"/>
  <c r="BP148" i="7"/>
  <c r="BQ148" i="7"/>
  <c r="BH149" i="7"/>
  <c r="BG150" i="7"/>
  <c r="BM148" i="7"/>
  <c r="BL148" i="7"/>
  <c r="BJ148" i="7"/>
  <c r="C174" i="9" s="1"/>
  <c r="BK148" i="7"/>
  <c r="D174" i="9" s="1"/>
  <c r="CA149" i="7"/>
  <c r="CM149" i="7" s="1"/>
  <c r="BZ150" i="7"/>
  <c r="CF148" i="7"/>
  <c r="CD148" i="7"/>
  <c r="CE148" i="7"/>
  <c r="CG148" i="7"/>
  <c r="L172" i="9" l="1"/>
  <c r="M172" i="9" s="1"/>
  <c r="N172" i="9" s="1"/>
  <c r="K173" i="9"/>
  <c r="J173" i="9"/>
  <c r="G174" i="9"/>
  <c r="I174" i="9" s="1"/>
  <c r="H174" i="9"/>
  <c r="BN149" i="7"/>
  <c r="F175" i="9" s="1"/>
  <c r="BT149" i="7"/>
  <c r="H174" i="14"/>
  <c r="I174" i="14" s="1"/>
  <c r="CN148" i="7"/>
  <c r="CC149" i="7"/>
  <c r="CI149" i="7"/>
  <c r="CJ149" i="7"/>
  <c r="CK149" i="7"/>
  <c r="CL149" i="7"/>
  <c r="CH149" i="7"/>
  <c r="BU148" i="7"/>
  <c r="E174" i="9" s="1"/>
  <c r="BP149" i="7"/>
  <c r="BQ149" i="7"/>
  <c r="BO149" i="7"/>
  <c r="BR149" i="7"/>
  <c r="BS149" i="7"/>
  <c r="CA150" i="7"/>
  <c r="CM150" i="7" s="1"/>
  <c r="BZ151" i="7"/>
  <c r="BH150" i="7"/>
  <c r="BG151" i="7"/>
  <c r="CF149" i="7"/>
  <c r="CD149" i="7"/>
  <c r="CE149" i="7"/>
  <c r="CG149" i="7"/>
  <c r="BK149" i="7"/>
  <c r="D175" i="9" s="1"/>
  <c r="BM149" i="7"/>
  <c r="BJ149" i="7"/>
  <c r="C175" i="9" s="1"/>
  <c r="BL149" i="7"/>
  <c r="L173" i="9" l="1"/>
  <c r="M173" i="9" s="1"/>
  <c r="N173" i="9" s="1"/>
  <c r="K174" i="9"/>
  <c r="J174" i="9"/>
  <c r="G175" i="9"/>
  <c r="I175" i="9" s="1"/>
  <c r="H175" i="9"/>
  <c r="BN150" i="7"/>
  <c r="F176" i="9" s="1"/>
  <c r="BT150" i="7"/>
  <c r="H175" i="14"/>
  <c r="I175" i="14" s="1"/>
  <c r="CN149" i="7"/>
  <c r="CC150" i="7"/>
  <c r="CJ150" i="7"/>
  <c r="CK150" i="7"/>
  <c r="CL150" i="7"/>
  <c r="CH150" i="7"/>
  <c r="CI150" i="7"/>
  <c r="BU149" i="7"/>
  <c r="E175" i="9" s="1"/>
  <c r="BR150" i="7"/>
  <c r="BO150" i="7"/>
  <c r="BS150" i="7"/>
  <c r="BP150" i="7"/>
  <c r="BQ150" i="7"/>
  <c r="BH151" i="7"/>
  <c r="BG152" i="7"/>
  <c r="CA151" i="7"/>
  <c r="CM151" i="7" s="1"/>
  <c r="BZ152" i="7"/>
  <c r="BM150" i="7"/>
  <c r="BK150" i="7"/>
  <c r="D176" i="9" s="1"/>
  <c r="BL150" i="7"/>
  <c r="BJ150" i="7"/>
  <c r="C176" i="9" s="1"/>
  <c r="CD150" i="7"/>
  <c r="CF150" i="7"/>
  <c r="CG150" i="7"/>
  <c r="CE150" i="7"/>
  <c r="L174" i="9" l="1"/>
  <c r="M174" i="9" s="1"/>
  <c r="N174" i="9" s="1"/>
  <c r="K175" i="9"/>
  <c r="J175" i="9"/>
  <c r="G176" i="9"/>
  <c r="I176" i="9" s="1"/>
  <c r="H176" i="9"/>
  <c r="BN151" i="7"/>
  <c r="F177" i="9" s="1"/>
  <c r="BT151" i="7"/>
  <c r="I176" i="14"/>
  <c r="H176" i="14"/>
  <c r="CC151" i="7"/>
  <c r="CK151" i="7"/>
  <c r="CH151" i="7"/>
  <c r="CL151" i="7"/>
  <c r="CJ151" i="7"/>
  <c r="CI151" i="7"/>
  <c r="CN150" i="7"/>
  <c r="BU150" i="7"/>
  <c r="E176" i="9" s="1"/>
  <c r="BP151" i="7"/>
  <c r="BQ151" i="7"/>
  <c r="BR151" i="7"/>
  <c r="BS151" i="7"/>
  <c r="BO151" i="7"/>
  <c r="BH152" i="7"/>
  <c r="BG153" i="7"/>
  <c r="BM151" i="7"/>
  <c r="BJ151" i="7"/>
  <c r="C177" i="9" s="1"/>
  <c r="BL151" i="7"/>
  <c r="BK151" i="7"/>
  <c r="D177" i="9" s="1"/>
  <c r="CA152" i="7"/>
  <c r="CM152" i="7" s="1"/>
  <c r="BZ153" i="7"/>
  <c r="CF151" i="7"/>
  <c r="CG151" i="7"/>
  <c r="CD151" i="7"/>
  <c r="CE151" i="7"/>
  <c r="L175" i="9" l="1"/>
  <c r="M175" i="9" s="1"/>
  <c r="N175" i="9" s="1"/>
  <c r="K176" i="9"/>
  <c r="J176" i="9"/>
  <c r="G177" i="9"/>
  <c r="I177" i="9" s="1"/>
  <c r="H177" i="9"/>
  <c r="BN152" i="7"/>
  <c r="F178" i="9" s="1"/>
  <c r="BT152" i="7"/>
  <c r="H177" i="14"/>
  <c r="I177" i="14" s="1"/>
  <c r="CC152" i="7"/>
  <c r="CH152" i="7"/>
  <c r="CL152" i="7"/>
  <c r="CI152" i="7"/>
  <c r="CK152" i="7"/>
  <c r="CJ152" i="7"/>
  <c r="CN151" i="7"/>
  <c r="BU151" i="7"/>
  <c r="E177" i="9" s="1"/>
  <c r="BR152" i="7"/>
  <c r="BO152" i="7"/>
  <c r="BS152" i="7"/>
  <c r="BP152" i="7"/>
  <c r="BQ152" i="7"/>
  <c r="CA153" i="7"/>
  <c r="CM153" i="7" s="1"/>
  <c r="BZ154" i="7"/>
  <c r="BH153" i="7"/>
  <c r="BG154" i="7"/>
  <c r="CF152" i="7"/>
  <c r="CD152" i="7"/>
  <c r="CG152" i="7"/>
  <c r="CE152" i="7"/>
  <c r="BL152" i="7"/>
  <c r="BK152" i="7"/>
  <c r="D178" i="9" s="1"/>
  <c r="BM152" i="7"/>
  <c r="BJ152" i="7"/>
  <c r="C178" i="9" s="1"/>
  <c r="L176" i="9" l="1"/>
  <c r="M176" i="9" s="1"/>
  <c r="N176" i="9" s="1"/>
  <c r="K177" i="9"/>
  <c r="J177" i="9"/>
  <c r="G178" i="9"/>
  <c r="I178" i="9" s="1"/>
  <c r="H178" i="9"/>
  <c r="BN153" i="7"/>
  <c r="F179" i="9" s="1"/>
  <c r="BT153" i="7"/>
  <c r="H178" i="14"/>
  <c r="I178" i="14" s="1"/>
  <c r="CN152" i="7"/>
  <c r="CC153" i="7"/>
  <c r="CI153" i="7"/>
  <c r="CJ153" i="7"/>
  <c r="CH153" i="7"/>
  <c r="CL153" i="7"/>
  <c r="CK153" i="7"/>
  <c r="BU152" i="7"/>
  <c r="E178" i="9" s="1"/>
  <c r="BP153" i="7"/>
  <c r="BQ153" i="7"/>
  <c r="BO153" i="7"/>
  <c r="BR153" i="7"/>
  <c r="BS153" i="7"/>
  <c r="CF153" i="7"/>
  <c r="CD153" i="7"/>
  <c r="CG153" i="7"/>
  <c r="CE153" i="7"/>
  <c r="BH154" i="7"/>
  <c r="BG155" i="7"/>
  <c r="BM153" i="7"/>
  <c r="BK153" i="7"/>
  <c r="D179" i="9" s="1"/>
  <c r="BJ153" i="7"/>
  <c r="C179" i="9" s="1"/>
  <c r="BL153" i="7"/>
  <c r="CA154" i="7"/>
  <c r="CM154" i="7" s="1"/>
  <c r="BZ155" i="7"/>
  <c r="L177" i="9" l="1"/>
  <c r="M177" i="9" s="1"/>
  <c r="N177" i="9" s="1"/>
  <c r="K178" i="9"/>
  <c r="J178" i="9"/>
  <c r="G179" i="9"/>
  <c r="I179" i="9" s="1"/>
  <c r="H179" i="9"/>
  <c r="BN154" i="7"/>
  <c r="F180" i="9" s="1"/>
  <c r="BT154" i="7"/>
  <c r="H179" i="14"/>
  <c r="I179" i="14" s="1"/>
  <c r="CN153" i="7"/>
  <c r="CC154" i="7"/>
  <c r="CJ154" i="7"/>
  <c r="CK154" i="7"/>
  <c r="CH154" i="7"/>
  <c r="CI154" i="7"/>
  <c r="CL154" i="7"/>
  <c r="BU153" i="7"/>
  <c r="E179" i="9" s="1"/>
  <c r="BR154" i="7"/>
  <c r="BO154" i="7"/>
  <c r="BS154" i="7"/>
  <c r="BP154" i="7"/>
  <c r="BQ154" i="7"/>
  <c r="CA155" i="7"/>
  <c r="CM155" i="7" s="1"/>
  <c r="BZ156" i="7"/>
  <c r="CF154" i="7"/>
  <c r="CG154" i="7"/>
  <c r="CD154" i="7"/>
  <c r="CE154" i="7"/>
  <c r="BH155" i="7"/>
  <c r="BG156" i="7"/>
  <c r="BK154" i="7"/>
  <c r="D180" i="9" s="1"/>
  <c r="BM154" i="7"/>
  <c r="BJ154" i="7"/>
  <c r="C180" i="9" s="1"/>
  <c r="BL154" i="7"/>
  <c r="L178" i="9" l="1"/>
  <c r="M178" i="9" s="1"/>
  <c r="N178" i="9" s="1"/>
  <c r="K179" i="9"/>
  <c r="J179" i="9"/>
  <c r="G180" i="9"/>
  <c r="I180" i="9" s="1"/>
  <c r="H180" i="9"/>
  <c r="BN155" i="7"/>
  <c r="F181" i="9" s="1"/>
  <c r="BT155" i="7"/>
  <c r="I180" i="14"/>
  <c r="H180" i="14"/>
  <c r="CC155" i="7"/>
  <c r="CK155" i="7"/>
  <c r="CH155" i="7"/>
  <c r="CL155" i="7"/>
  <c r="CI155" i="7"/>
  <c r="CJ155" i="7"/>
  <c r="CN154" i="7"/>
  <c r="BU154" i="7"/>
  <c r="E180" i="9" s="1"/>
  <c r="BP155" i="7"/>
  <c r="BQ155" i="7"/>
  <c r="BR155" i="7"/>
  <c r="BS155" i="7"/>
  <c r="BO155" i="7"/>
  <c r="BH156" i="7"/>
  <c r="BG157" i="7"/>
  <c r="BM155" i="7"/>
  <c r="BK155" i="7"/>
  <c r="D181" i="9" s="1"/>
  <c r="BL155" i="7"/>
  <c r="BJ155" i="7"/>
  <c r="C181" i="9" s="1"/>
  <c r="CA156" i="7"/>
  <c r="CM156" i="7" s="1"/>
  <c r="BZ157" i="7"/>
  <c r="CD155" i="7"/>
  <c r="CG155" i="7"/>
  <c r="CF155" i="7"/>
  <c r="CE155" i="7"/>
  <c r="L179" i="9" l="1"/>
  <c r="M179" i="9" s="1"/>
  <c r="N179" i="9" s="1"/>
  <c r="K180" i="9"/>
  <c r="J180" i="9"/>
  <c r="G181" i="9"/>
  <c r="I181" i="9" s="1"/>
  <c r="H181" i="9"/>
  <c r="BN156" i="7"/>
  <c r="F182" i="9" s="1"/>
  <c r="BT156" i="7"/>
  <c r="H181" i="14"/>
  <c r="I181" i="14" s="1"/>
  <c r="CN155" i="7"/>
  <c r="CC156" i="7"/>
  <c r="CH156" i="7"/>
  <c r="CL156" i="7"/>
  <c r="CI156" i="7"/>
  <c r="CJ156" i="7"/>
  <c r="CK156" i="7"/>
  <c r="BU155" i="7"/>
  <c r="E181" i="9" s="1"/>
  <c r="BR156" i="7"/>
  <c r="BO156" i="7"/>
  <c r="BS156" i="7"/>
  <c r="BP156" i="7"/>
  <c r="BQ156" i="7"/>
  <c r="CA157" i="7"/>
  <c r="CM157" i="7" s="1"/>
  <c r="BZ158" i="7"/>
  <c r="CF156" i="7"/>
  <c r="CG156" i="7"/>
  <c r="CE156" i="7"/>
  <c r="CD156" i="7"/>
  <c r="BH157" i="7"/>
  <c r="BG158" i="7"/>
  <c r="BM156" i="7"/>
  <c r="BL156" i="7"/>
  <c r="BJ156" i="7"/>
  <c r="C182" i="9" s="1"/>
  <c r="BK156" i="7"/>
  <c r="D182" i="9" s="1"/>
  <c r="L180" i="9" l="1"/>
  <c r="M180" i="9" s="1"/>
  <c r="N180" i="9" s="1"/>
  <c r="K181" i="9"/>
  <c r="J181" i="9"/>
  <c r="G182" i="9"/>
  <c r="I182" i="9" s="1"/>
  <c r="H182" i="9"/>
  <c r="BN157" i="7"/>
  <c r="F183" i="9" s="1"/>
  <c r="BT157" i="7"/>
  <c r="H182" i="14"/>
  <c r="I182" i="14" s="1"/>
  <c r="CN156" i="7"/>
  <c r="CC157" i="7"/>
  <c r="CI157" i="7"/>
  <c r="CJ157" i="7"/>
  <c r="CK157" i="7"/>
  <c r="CL157" i="7"/>
  <c r="CH157" i="7"/>
  <c r="BU156" i="7"/>
  <c r="E182" i="9" s="1"/>
  <c r="BP157" i="7"/>
  <c r="BQ157" i="7"/>
  <c r="BO157" i="7"/>
  <c r="BR157" i="7"/>
  <c r="BS157" i="7"/>
  <c r="CA158" i="7"/>
  <c r="CM158" i="7" s="1"/>
  <c r="BZ159" i="7"/>
  <c r="CD157" i="7"/>
  <c r="CG157" i="7"/>
  <c r="CF157" i="7"/>
  <c r="CE157" i="7"/>
  <c r="BH158" i="7"/>
  <c r="BG159" i="7"/>
  <c r="BK157" i="7"/>
  <c r="D183" i="9" s="1"/>
  <c r="BL157" i="7"/>
  <c r="BJ157" i="7"/>
  <c r="C183" i="9" s="1"/>
  <c r="BM157" i="7"/>
  <c r="L181" i="9" l="1"/>
  <c r="M181" i="9" s="1"/>
  <c r="N181" i="9" s="1"/>
  <c r="K182" i="9"/>
  <c r="J182" i="9"/>
  <c r="G183" i="9"/>
  <c r="I183" i="9" s="1"/>
  <c r="H183" i="9"/>
  <c r="BN158" i="7"/>
  <c r="F184" i="9" s="1"/>
  <c r="BT158" i="7"/>
  <c r="H183" i="14"/>
  <c r="I183" i="14" s="1"/>
  <c r="CN157" i="7"/>
  <c r="CC158" i="7"/>
  <c r="CJ158" i="7"/>
  <c r="CK158" i="7"/>
  <c r="CL158" i="7"/>
  <c r="CI158" i="7"/>
  <c r="CH158" i="7"/>
  <c r="BU157" i="7"/>
  <c r="E183" i="9" s="1"/>
  <c r="BR158" i="7"/>
  <c r="BO158" i="7"/>
  <c r="BS158" i="7"/>
  <c r="BP158" i="7"/>
  <c r="BQ158" i="7"/>
  <c r="CF158" i="7"/>
  <c r="CG158" i="7"/>
  <c r="CD158" i="7"/>
  <c r="CE158" i="7"/>
  <c r="BH159" i="7"/>
  <c r="BG160" i="7"/>
  <c r="BJ158" i="7"/>
  <c r="C184" i="9" s="1"/>
  <c r="BL158" i="7"/>
  <c r="BK158" i="7"/>
  <c r="D184" i="9" s="1"/>
  <c r="BM158" i="7"/>
  <c r="CA159" i="7"/>
  <c r="CM159" i="7" s="1"/>
  <c r="BZ160" i="7"/>
  <c r="L182" i="9" l="1"/>
  <c r="M182" i="9" s="1"/>
  <c r="N182" i="9" s="1"/>
  <c r="K183" i="9"/>
  <c r="J183" i="9"/>
  <c r="G184" i="9"/>
  <c r="I184" i="9" s="1"/>
  <c r="H184" i="9"/>
  <c r="BN159" i="7"/>
  <c r="F185" i="9" s="1"/>
  <c r="BT159" i="7"/>
  <c r="H184" i="14"/>
  <c r="I184" i="14" s="1"/>
  <c r="CC159" i="7"/>
  <c r="CK159" i="7"/>
  <c r="CH159" i="7"/>
  <c r="CL159" i="7"/>
  <c r="CI159" i="7"/>
  <c r="CJ159" i="7"/>
  <c r="CN158" i="7"/>
  <c r="BU158" i="7"/>
  <c r="E184" i="9" s="1"/>
  <c r="BP159" i="7"/>
  <c r="BQ159" i="7"/>
  <c r="BR159" i="7"/>
  <c r="BS159" i="7"/>
  <c r="BO159" i="7"/>
  <c r="CF159" i="7"/>
  <c r="CD159" i="7"/>
  <c r="CE159" i="7"/>
  <c r="CG159" i="7"/>
  <c r="BH160" i="7"/>
  <c r="BG161" i="7"/>
  <c r="CA160" i="7"/>
  <c r="CM160" i="7" s="1"/>
  <c r="BZ161" i="7"/>
  <c r="BK159" i="7"/>
  <c r="D185" i="9" s="1"/>
  <c r="BJ159" i="7"/>
  <c r="C185" i="9" s="1"/>
  <c r="BM159" i="7"/>
  <c r="BL159" i="7"/>
  <c r="L183" i="9" l="1"/>
  <c r="M183" i="9" s="1"/>
  <c r="N183" i="9" s="1"/>
  <c r="K184" i="9"/>
  <c r="J184" i="9"/>
  <c r="G185" i="9"/>
  <c r="I185" i="9" s="1"/>
  <c r="H185" i="9"/>
  <c r="BN160" i="7"/>
  <c r="F186" i="9" s="1"/>
  <c r="BT160" i="7"/>
  <c r="H185" i="14"/>
  <c r="I185" i="14" s="1"/>
  <c r="CC160" i="7"/>
  <c r="CH160" i="7"/>
  <c r="CL160" i="7"/>
  <c r="CI160" i="7"/>
  <c r="CK160" i="7"/>
  <c r="CJ160" i="7"/>
  <c r="CN159" i="7"/>
  <c r="BU159" i="7"/>
  <c r="E185" i="9" s="1"/>
  <c r="BR160" i="7"/>
  <c r="BO160" i="7"/>
  <c r="BS160" i="7"/>
  <c r="BQ160" i="7"/>
  <c r="BP160" i="7"/>
  <c r="BM160" i="7"/>
  <c r="BL160" i="7"/>
  <c r="BJ160" i="7"/>
  <c r="C186" i="9" s="1"/>
  <c r="BK160" i="7"/>
  <c r="D186" i="9" s="1"/>
  <c r="CA161" i="7"/>
  <c r="CM161" i="7" s="1"/>
  <c r="BZ162" i="7"/>
  <c r="CF160" i="7"/>
  <c r="CG160" i="7"/>
  <c r="CE160" i="7"/>
  <c r="CD160" i="7"/>
  <c r="BH161" i="7"/>
  <c r="BG162" i="7"/>
  <c r="L184" i="9" l="1"/>
  <c r="M184" i="9" s="1"/>
  <c r="N184" i="9" s="1"/>
  <c r="K185" i="9"/>
  <c r="J185" i="9"/>
  <c r="G186" i="9"/>
  <c r="I186" i="9" s="1"/>
  <c r="H186" i="9"/>
  <c r="BN161" i="7"/>
  <c r="F187" i="9" s="1"/>
  <c r="BT161" i="7"/>
  <c r="I186" i="14"/>
  <c r="H186" i="14"/>
  <c r="CC161" i="7"/>
  <c r="CI161" i="7"/>
  <c r="CJ161" i="7"/>
  <c r="CH161" i="7"/>
  <c r="CL161" i="7"/>
  <c r="CK161" i="7"/>
  <c r="CN160" i="7"/>
  <c r="BU160" i="7"/>
  <c r="E186" i="9" s="1"/>
  <c r="BP161" i="7"/>
  <c r="BQ161" i="7"/>
  <c r="BO161" i="7"/>
  <c r="BR161" i="7"/>
  <c r="BS161" i="7"/>
  <c r="BH162" i="7"/>
  <c r="BG163" i="7"/>
  <c r="BK161" i="7"/>
  <c r="D187" i="9" s="1"/>
  <c r="BM161" i="7"/>
  <c r="BL161" i="7"/>
  <c r="BJ161" i="7"/>
  <c r="C187" i="9" s="1"/>
  <c r="CA162" i="7"/>
  <c r="CM162" i="7" s="1"/>
  <c r="BZ163" i="7"/>
  <c r="CF161" i="7"/>
  <c r="CD161" i="7"/>
  <c r="CE161" i="7"/>
  <c r="CG161" i="7"/>
  <c r="L185" i="9" l="1"/>
  <c r="M185" i="9" s="1"/>
  <c r="N185" i="9" s="1"/>
  <c r="K186" i="9"/>
  <c r="J186" i="9"/>
  <c r="G187" i="9"/>
  <c r="I187" i="9" s="1"/>
  <c r="H187" i="9"/>
  <c r="BN162" i="7"/>
  <c r="F188" i="9" s="1"/>
  <c r="BT162" i="7"/>
  <c r="H187" i="14"/>
  <c r="I187" i="14" s="1"/>
  <c r="CC162" i="7"/>
  <c r="CJ162" i="7"/>
  <c r="CK162" i="7"/>
  <c r="CH162" i="7"/>
  <c r="CI162" i="7"/>
  <c r="CL162" i="7"/>
  <c r="CN161" i="7"/>
  <c r="BU161" i="7"/>
  <c r="E187" i="9" s="1"/>
  <c r="BR162" i="7"/>
  <c r="BO162" i="7"/>
  <c r="BS162" i="7"/>
  <c r="BP162" i="7"/>
  <c r="BQ162" i="7"/>
  <c r="CA163" i="7"/>
  <c r="CM163" i="7" s="1"/>
  <c r="BZ164" i="7"/>
  <c r="BH163" i="7"/>
  <c r="BG164" i="7"/>
  <c r="CF162" i="7"/>
  <c r="CG162" i="7"/>
  <c r="CE162" i="7"/>
  <c r="CD162" i="7"/>
  <c r="BM162" i="7"/>
  <c r="BK162" i="7"/>
  <c r="D188" i="9" s="1"/>
  <c r="BJ162" i="7"/>
  <c r="C188" i="9" s="1"/>
  <c r="BL162" i="7"/>
  <c r="L186" i="9" l="1"/>
  <c r="M186" i="9" s="1"/>
  <c r="N186" i="9" s="1"/>
  <c r="K187" i="9"/>
  <c r="J187" i="9"/>
  <c r="G188" i="9"/>
  <c r="I188" i="9" s="1"/>
  <c r="H188" i="9"/>
  <c r="BN163" i="7"/>
  <c r="F189" i="9" s="1"/>
  <c r="BT163" i="7"/>
  <c r="H188" i="14"/>
  <c r="I188" i="14" s="1"/>
  <c r="CN162" i="7"/>
  <c r="BU162" i="7"/>
  <c r="E188" i="9" s="1"/>
  <c r="CC163" i="7"/>
  <c r="CK163" i="7"/>
  <c r="CH163" i="7"/>
  <c r="CL163" i="7"/>
  <c r="CI163" i="7"/>
  <c r="CJ163" i="7"/>
  <c r="BP163" i="7"/>
  <c r="BQ163" i="7"/>
  <c r="BR163" i="7"/>
  <c r="BS163" i="7"/>
  <c r="BO163" i="7"/>
  <c r="BH164" i="7"/>
  <c r="BG165" i="7"/>
  <c r="CA164" i="7"/>
  <c r="CM164" i="7" s="1"/>
  <c r="BZ165" i="7"/>
  <c r="BM163" i="7"/>
  <c r="BJ163" i="7"/>
  <c r="C189" i="9" s="1"/>
  <c r="BK163" i="7"/>
  <c r="D189" i="9" s="1"/>
  <c r="BL163" i="7"/>
  <c r="CF163" i="7"/>
  <c r="CD163" i="7"/>
  <c r="CE163" i="7"/>
  <c r="CG163" i="7"/>
  <c r="L187" i="9" l="1"/>
  <c r="M187" i="9" s="1"/>
  <c r="N187" i="9" s="1"/>
  <c r="K188" i="9"/>
  <c r="J188" i="9"/>
  <c r="G189" i="9"/>
  <c r="I189" i="9" s="1"/>
  <c r="H189" i="9"/>
  <c r="BN164" i="7"/>
  <c r="F190" i="9" s="1"/>
  <c r="BT164" i="7"/>
  <c r="H189" i="14"/>
  <c r="I189" i="14" s="1"/>
  <c r="BU163" i="7"/>
  <c r="E189" i="9" s="1"/>
  <c r="CC164" i="7"/>
  <c r="CH164" i="7"/>
  <c r="CL164" i="7"/>
  <c r="CI164" i="7"/>
  <c r="CJ164" i="7"/>
  <c r="CK164" i="7"/>
  <c r="CN163" i="7"/>
  <c r="BR164" i="7"/>
  <c r="BO164" i="7"/>
  <c r="BS164" i="7"/>
  <c r="BP164" i="7"/>
  <c r="BQ164" i="7"/>
  <c r="BH165" i="7"/>
  <c r="BG166" i="7"/>
  <c r="BK164" i="7"/>
  <c r="D190" i="9" s="1"/>
  <c r="BM164" i="7"/>
  <c r="BL164" i="7"/>
  <c r="BJ164" i="7"/>
  <c r="C190" i="9" s="1"/>
  <c r="CA165" i="7"/>
  <c r="CM165" i="7" s="1"/>
  <c r="BZ166" i="7"/>
  <c r="CF164" i="7"/>
  <c r="CD164" i="7"/>
  <c r="CG164" i="7"/>
  <c r="CE164" i="7"/>
  <c r="L188" i="9" l="1"/>
  <c r="M188" i="9" s="1"/>
  <c r="N188" i="9" s="1"/>
  <c r="J189" i="9"/>
  <c r="K189" i="9"/>
  <c r="G190" i="9"/>
  <c r="I190" i="9" s="1"/>
  <c r="H190" i="9"/>
  <c r="BN165" i="7"/>
  <c r="F191" i="9" s="1"/>
  <c r="BT165" i="7"/>
  <c r="H190" i="14"/>
  <c r="I190" i="14" s="1"/>
  <c r="CC165" i="7"/>
  <c r="CI165" i="7"/>
  <c r="CJ165" i="7"/>
  <c r="CK165" i="7"/>
  <c r="CL165" i="7"/>
  <c r="CH165" i="7"/>
  <c r="CN164" i="7"/>
  <c r="BU164" i="7"/>
  <c r="E190" i="9" s="1"/>
  <c r="BP165" i="7"/>
  <c r="BQ165" i="7"/>
  <c r="BO165" i="7"/>
  <c r="BS165" i="7"/>
  <c r="BR165" i="7"/>
  <c r="CA166" i="7"/>
  <c r="CM166" i="7" s="1"/>
  <c r="BZ167" i="7"/>
  <c r="BH166" i="7"/>
  <c r="BG167" i="7"/>
  <c r="CF165" i="7"/>
  <c r="CD165" i="7"/>
  <c r="CE165" i="7"/>
  <c r="CG165" i="7"/>
  <c r="BJ165" i="7"/>
  <c r="C191" i="9" s="1"/>
  <c r="BK165" i="7"/>
  <c r="D191" i="9" s="1"/>
  <c r="BL165" i="7"/>
  <c r="BM165" i="7"/>
  <c r="J190" i="9" l="1"/>
  <c r="K190" i="9"/>
  <c r="H191" i="9"/>
  <c r="G191" i="9"/>
  <c r="I191" i="9" s="1"/>
  <c r="L189" i="9"/>
  <c r="M189" i="9" s="1"/>
  <c r="N189" i="9" s="1"/>
  <c r="BN166" i="7"/>
  <c r="F192" i="9" s="1"/>
  <c r="BT166" i="7"/>
  <c r="H191" i="14"/>
  <c r="I191" i="14" s="1"/>
  <c r="CN165" i="7"/>
  <c r="CC166" i="7"/>
  <c r="CJ166" i="7"/>
  <c r="CK166" i="7"/>
  <c r="CL166" i="7"/>
  <c r="CI166" i="7"/>
  <c r="CH166" i="7"/>
  <c r="BU165" i="7"/>
  <c r="E191" i="9" s="1"/>
  <c r="BR166" i="7"/>
  <c r="BO166" i="7"/>
  <c r="BS166" i="7"/>
  <c r="BP166" i="7"/>
  <c r="BQ166" i="7"/>
  <c r="BH167" i="7"/>
  <c r="BG168" i="7"/>
  <c r="BK166" i="7"/>
  <c r="D192" i="9" s="1"/>
  <c r="BL166" i="7"/>
  <c r="BJ166" i="7"/>
  <c r="C192" i="9" s="1"/>
  <c r="BM166" i="7"/>
  <c r="CA167" i="7"/>
  <c r="CM167" i="7" s="1"/>
  <c r="BZ168" i="7"/>
  <c r="CF166" i="7"/>
  <c r="CG166" i="7"/>
  <c r="CD166" i="7"/>
  <c r="CE166" i="7"/>
  <c r="J191" i="9" l="1"/>
  <c r="K191" i="9"/>
  <c r="G192" i="9"/>
  <c r="I192" i="9" s="1"/>
  <c r="H192" i="9"/>
  <c r="L190" i="9"/>
  <c r="M190" i="9" s="1"/>
  <c r="N190" i="9" s="1"/>
  <c r="BN167" i="7"/>
  <c r="F193" i="9" s="1"/>
  <c r="BT167" i="7"/>
  <c r="H192" i="14"/>
  <c r="I192" i="14" s="1"/>
  <c r="CN166" i="7"/>
  <c r="CC167" i="7"/>
  <c r="CK167" i="7"/>
  <c r="CH167" i="7"/>
  <c r="CL167" i="7"/>
  <c r="CJ167" i="7"/>
  <c r="CI167" i="7"/>
  <c r="BU166" i="7"/>
  <c r="E192" i="9" s="1"/>
  <c r="BP167" i="7"/>
  <c r="BQ167" i="7"/>
  <c r="BR167" i="7"/>
  <c r="BS167" i="7"/>
  <c r="BO167" i="7"/>
  <c r="CA168" i="7"/>
  <c r="CM168" i="7" s="1"/>
  <c r="BZ169" i="7"/>
  <c r="BH168" i="7"/>
  <c r="BG169" i="7"/>
  <c r="CF167" i="7"/>
  <c r="CG167" i="7"/>
  <c r="CE167" i="7"/>
  <c r="CD167" i="7"/>
  <c r="BM167" i="7"/>
  <c r="BL167" i="7"/>
  <c r="BJ167" i="7"/>
  <c r="C193" i="9" s="1"/>
  <c r="BK167" i="7"/>
  <c r="D193" i="9" s="1"/>
  <c r="J192" i="9" l="1"/>
  <c r="K192" i="9"/>
  <c r="G193" i="9"/>
  <c r="I193" i="9" s="1"/>
  <c r="H193" i="9"/>
  <c r="L191" i="9"/>
  <c r="M191" i="9" s="1"/>
  <c r="N191" i="9" s="1"/>
  <c r="BN168" i="7"/>
  <c r="F194" i="9" s="1"/>
  <c r="BT168" i="7"/>
  <c r="H193" i="14"/>
  <c r="I193" i="14" s="1"/>
  <c r="CN167" i="7"/>
  <c r="CC168" i="7"/>
  <c r="CH168" i="7"/>
  <c r="CL168" i="7"/>
  <c r="CJ168" i="7"/>
  <c r="CK168" i="7"/>
  <c r="CI168" i="7"/>
  <c r="BU167" i="7"/>
  <c r="E193" i="9" s="1"/>
  <c r="BR168" i="7"/>
  <c r="BO168" i="7"/>
  <c r="BS168" i="7"/>
  <c r="BP168" i="7"/>
  <c r="BQ168" i="7"/>
  <c r="BM168" i="7"/>
  <c r="BK168" i="7"/>
  <c r="D194" i="9" s="1"/>
  <c r="BJ168" i="7"/>
  <c r="C194" i="9" s="1"/>
  <c r="BL168" i="7"/>
  <c r="CF168" i="7"/>
  <c r="CE168" i="7"/>
  <c r="CD168" i="7"/>
  <c r="CG168" i="7"/>
  <c r="BH169" i="7"/>
  <c r="BG170" i="7"/>
  <c r="CA169" i="7"/>
  <c r="CM169" i="7" s="1"/>
  <c r="BZ170" i="7"/>
  <c r="J193" i="9" l="1"/>
  <c r="K193" i="9"/>
  <c r="G194" i="9"/>
  <c r="I194" i="9" s="1"/>
  <c r="H194" i="9"/>
  <c r="L192" i="9"/>
  <c r="M192" i="9" s="1"/>
  <c r="N192" i="9" s="1"/>
  <c r="BN169" i="7"/>
  <c r="F195" i="9" s="1"/>
  <c r="BT169" i="7"/>
  <c r="I194" i="14"/>
  <c r="H194" i="14"/>
  <c r="BU168" i="7"/>
  <c r="E194" i="9" s="1"/>
  <c r="CN168" i="7"/>
  <c r="CC169" i="7"/>
  <c r="CI169" i="7"/>
  <c r="CH169" i="7"/>
  <c r="CJ169" i="7"/>
  <c r="CK169" i="7"/>
  <c r="CL169" i="7"/>
  <c r="BP169" i="7"/>
  <c r="BQ169" i="7"/>
  <c r="BO169" i="7"/>
  <c r="BR169" i="7"/>
  <c r="BS169" i="7"/>
  <c r="CA170" i="7"/>
  <c r="CM170" i="7" s="1"/>
  <c r="BZ171" i="7"/>
  <c r="BH170" i="7"/>
  <c r="BG171" i="7"/>
  <c r="CD169" i="7"/>
  <c r="CF169" i="7"/>
  <c r="CE169" i="7"/>
  <c r="CG169" i="7"/>
  <c r="BM169" i="7"/>
  <c r="BJ169" i="7"/>
  <c r="C195" i="9" s="1"/>
  <c r="BK169" i="7"/>
  <c r="D195" i="9" s="1"/>
  <c r="BL169" i="7"/>
  <c r="J194" i="9" l="1"/>
  <c r="K194" i="9"/>
  <c r="H195" i="9"/>
  <c r="G195" i="9"/>
  <c r="I195" i="9" s="1"/>
  <c r="L193" i="9"/>
  <c r="M193" i="9" s="1"/>
  <c r="N193" i="9" s="1"/>
  <c r="BN170" i="7"/>
  <c r="F196" i="9" s="1"/>
  <c r="BT170" i="7"/>
  <c r="H195" i="14"/>
  <c r="I195" i="14" s="1"/>
  <c r="CC170" i="7"/>
  <c r="CJ170" i="7"/>
  <c r="CL170" i="7"/>
  <c r="CH170" i="7"/>
  <c r="CK170" i="7"/>
  <c r="CI170" i="7"/>
  <c r="CN169" i="7"/>
  <c r="BU169" i="7"/>
  <c r="E195" i="9" s="1"/>
  <c r="BR170" i="7"/>
  <c r="BO170" i="7"/>
  <c r="BS170" i="7"/>
  <c r="BP170" i="7"/>
  <c r="BQ170" i="7"/>
  <c r="BH171" i="7"/>
  <c r="BG172" i="7"/>
  <c r="BK170" i="7"/>
  <c r="D196" i="9" s="1"/>
  <c r="BJ170" i="7"/>
  <c r="C196" i="9" s="1"/>
  <c r="BL170" i="7"/>
  <c r="BM170" i="7"/>
  <c r="CA171" i="7"/>
  <c r="CM171" i="7" s="1"/>
  <c r="BZ172" i="7"/>
  <c r="CD170" i="7"/>
  <c r="CF170" i="7"/>
  <c r="CG170" i="7"/>
  <c r="CE170" i="7"/>
  <c r="J195" i="9" l="1"/>
  <c r="K195" i="9"/>
  <c r="G196" i="9"/>
  <c r="I196" i="9" s="1"/>
  <c r="H196" i="9"/>
  <c r="L194" i="9"/>
  <c r="M194" i="9" s="1"/>
  <c r="N194" i="9" s="1"/>
  <c r="BN171" i="7"/>
  <c r="F197" i="9" s="1"/>
  <c r="BT171" i="7"/>
  <c r="H196" i="14"/>
  <c r="I196" i="14" s="1"/>
  <c r="CN170" i="7"/>
  <c r="CC171" i="7"/>
  <c r="CK171" i="7"/>
  <c r="CJ171" i="7"/>
  <c r="CL171" i="7"/>
  <c r="CI171" i="7"/>
  <c r="CH171" i="7"/>
  <c r="BU170" i="7"/>
  <c r="E196" i="9" s="1"/>
  <c r="BP171" i="7"/>
  <c r="BQ171" i="7"/>
  <c r="BR171" i="7"/>
  <c r="BS171" i="7"/>
  <c r="BO171" i="7"/>
  <c r="BH172" i="7"/>
  <c r="BG173" i="7"/>
  <c r="BJ171" i="7"/>
  <c r="C197" i="9" s="1"/>
  <c r="BM171" i="7"/>
  <c r="BK171" i="7"/>
  <c r="D197" i="9" s="1"/>
  <c r="BL171" i="7"/>
  <c r="CA172" i="7"/>
  <c r="CM172" i="7" s="1"/>
  <c r="BZ173" i="7"/>
  <c r="CF171" i="7"/>
  <c r="CE171" i="7"/>
  <c r="CD171" i="7"/>
  <c r="CG171" i="7"/>
  <c r="J196" i="9" l="1"/>
  <c r="K196" i="9"/>
  <c r="G197" i="9"/>
  <c r="I197" i="9" s="1"/>
  <c r="H197" i="9"/>
  <c r="L195" i="9"/>
  <c r="M195" i="9" s="1"/>
  <c r="N195" i="9" s="1"/>
  <c r="BN172" i="7"/>
  <c r="F198" i="9" s="1"/>
  <c r="BT172" i="7"/>
  <c r="I197" i="14"/>
  <c r="H197" i="14"/>
  <c r="CC172" i="7"/>
  <c r="CH172" i="7"/>
  <c r="CL172" i="7"/>
  <c r="CI172" i="7"/>
  <c r="CJ172" i="7"/>
  <c r="CK172" i="7"/>
  <c r="CN171" i="7"/>
  <c r="BU171" i="7"/>
  <c r="E197" i="9" s="1"/>
  <c r="BR172" i="7"/>
  <c r="BO172" i="7"/>
  <c r="BS172" i="7"/>
  <c r="BP172" i="7"/>
  <c r="BQ172" i="7"/>
  <c r="CA173" i="7"/>
  <c r="CM173" i="7" s="1"/>
  <c r="BZ174" i="7"/>
  <c r="BH173" i="7"/>
  <c r="BG174" i="7"/>
  <c r="CF172" i="7"/>
  <c r="CD172" i="7"/>
  <c r="CG172" i="7"/>
  <c r="CE172" i="7"/>
  <c r="BK172" i="7"/>
  <c r="D198" i="9" s="1"/>
  <c r="BM172" i="7"/>
  <c r="BL172" i="7"/>
  <c r="BJ172" i="7"/>
  <c r="C198" i="9" s="1"/>
  <c r="G198" i="9" l="1"/>
  <c r="I198" i="9" s="1"/>
  <c r="H198" i="9"/>
  <c r="J197" i="9"/>
  <c r="K197" i="9"/>
  <c r="L196" i="9"/>
  <c r="M196" i="9" s="1"/>
  <c r="N196" i="9" s="1"/>
  <c r="BN173" i="7"/>
  <c r="F199" i="9" s="1"/>
  <c r="BT173" i="7"/>
  <c r="I198" i="14"/>
  <c r="H198" i="14"/>
  <c r="CN172" i="7"/>
  <c r="CC173" i="7"/>
  <c r="CI173" i="7"/>
  <c r="CL173" i="7"/>
  <c r="CH173" i="7"/>
  <c r="CK173" i="7"/>
  <c r="CJ173" i="7"/>
  <c r="BU172" i="7"/>
  <c r="E198" i="9" s="1"/>
  <c r="BP173" i="7"/>
  <c r="BQ173" i="7"/>
  <c r="BO173" i="7"/>
  <c r="BR173" i="7"/>
  <c r="BS173" i="7"/>
  <c r="CF173" i="7"/>
  <c r="CE173" i="7"/>
  <c r="CD173" i="7"/>
  <c r="CG173" i="7"/>
  <c r="BH174" i="7"/>
  <c r="BG175" i="7"/>
  <c r="BM173" i="7"/>
  <c r="BJ173" i="7"/>
  <c r="C199" i="9" s="1"/>
  <c r="BK173" i="7"/>
  <c r="D199" i="9" s="1"/>
  <c r="BL173" i="7"/>
  <c r="CA174" i="7"/>
  <c r="CM174" i="7" s="1"/>
  <c r="BZ175" i="7"/>
  <c r="L197" i="9" l="1"/>
  <c r="M197" i="9" s="1"/>
  <c r="N197" i="9" s="1"/>
  <c r="H199" i="9"/>
  <c r="G199" i="9"/>
  <c r="I199" i="9" s="1"/>
  <c r="J198" i="9"/>
  <c r="K198" i="9"/>
  <c r="BN174" i="7"/>
  <c r="F200" i="9" s="1"/>
  <c r="BT174" i="7"/>
  <c r="H199" i="14"/>
  <c r="I199" i="14" s="1"/>
  <c r="CN173" i="7"/>
  <c r="CC174" i="7"/>
  <c r="CJ174" i="7"/>
  <c r="CK174" i="7"/>
  <c r="CL174" i="7"/>
  <c r="CI174" i="7"/>
  <c r="CH174" i="7"/>
  <c r="BU173" i="7"/>
  <c r="E199" i="9" s="1"/>
  <c r="BR174" i="7"/>
  <c r="BO174" i="7"/>
  <c r="BS174" i="7"/>
  <c r="BP174" i="7"/>
  <c r="BQ174" i="7"/>
  <c r="CA175" i="7"/>
  <c r="CM175" i="7" s="1"/>
  <c r="BZ176" i="7"/>
  <c r="CG174" i="7"/>
  <c r="CF174" i="7"/>
  <c r="CD174" i="7"/>
  <c r="CE174" i="7"/>
  <c r="BH175" i="7"/>
  <c r="BG176" i="7"/>
  <c r="BM174" i="7"/>
  <c r="BJ174" i="7"/>
  <c r="C200" i="9" s="1"/>
  <c r="BL174" i="7"/>
  <c r="BK174" i="7"/>
  <c r="D200" i="9" s="1"/>
  <c r="L198" i="9" l="1"/>
  <c r="M198" i="9" s="1"/>
  <c r="N198" i="9" s="1"/>
  <c r="J199" i="9"/>
  <c r="K199" i="9"/>
  <c r="G200" i="9"/>
  <c r="I200" i="9" s="1"/>
  <c r="H200" i="9"/>
  <c r="BN175" i="7"/>
  <c r="F201" i="9" s="1"/>
  <c r="BT175" i="7"/>
  <c r="H200" i="14"/>
  <c r="I200" i="14" s="1"/>
  <c r="CN174" i="7"/>
  <c r="CC175" i="7"/>
  <c r="CK175" i="7"/>
  <c r="CI175" i="7"/>
  <c r="CJ175" i="7"/>
  <c r="CH175" i="7"/>
  <c r="CL175" i="7"/>
  <c r="BU174" i="7"/>
  <c r="E200" i="9" s="1"/>
  <c r="BP175" i="7"/>
  <c r="BQ175" i="7"/>
  <c r="BR175" i="7"/>
  <c r="BS175" i="7"/>
  <c r="BO175" i="7"/>
  <c r="BH176" i="7"/>
  <c r="BG177" i="7"/>
  <c r="BJ175" i="7"/>
  <c r="C201" i="9" s="1"/>
  <c r="BK175" i="7"/>
  <c r="D201" i="9" s="1"/>
  <c r="BL175" i="7"/>
  <c r="BM175" i="7"/>
  <c r="CA176" i="7"/>
  <c r="CM176" i="7" s="1"/>
  <c r="BZ177" i="7"/>
  <c r="CF175" i="7"/>
  <c r="CD175" i="7"/>
  <c r="CG175" i="7"/>
  <c r="CE175" i="7"/>
  <c r="J200" i="9" l="1"/>
  <c r="K200" i="9"/>
  <c r="G201" i="9"/>
  <c r="I201" i="9" s="1"/>
  <c r="H201" i="9"/>
  <c r="L199" i="9"/>
  <c r="M199" i="9" s="1"/>
  <c r="N199" i="9" s="1"/>
  <c r="BN176" i="7"/>
  <c r="F202" i="9" s="1"/>
  <c r="BT176" i="7"/>
  <c r="H201" i="14"/>
  <c r="I201" i="14" s="1"/>
  <c r="CN175" i="7"/>
  <c r="CC176" i="7"/>
  <c r="CH176" i="7"/>
  <c r="CL176" i="7"/>
  <c r="CI176" i="7"/>
  <c r="CK176" i="7"/>
  <c r="CJ176" i="7"/>
  <c r="BU175" i="7"/>
  <c r="E201" i="9" s="1"/>
  <c r="BR176" i="7"/>
  <c r="BO176" i="7"/>
  <c r="BS176" i="7"/>
  <c r="BP176" i="7"/>
  <c r="BQ176" i="7"/>
  <c r="BH177" i="7"/>
  <c r="BG178" i="7"/>
  <c r="BM176" i="7"/>
  <c r="BJ176" i="7"/>
  <c r="C202" i="9" s="1"/>
  <c r="BL176" i="7"/>
  <c r="BK176" i="7"/>
  <c r="D202" i="9" s="1"/>
  <c r="CA177" i="7"/>
  <c r="CM177" i="7" s="1"/>
  <c r="BZ178" i="7"/>
  <c r="CF176" i="7"/>
  <c r="CE176" i="7"/>
  <c r="CG176" i="7"/>
  <c r="CD176" i="7"/>
  <c r="J201" i="9" l="1"/>
  <c r="K201" i="9"/>
  <c r="G202" i="9"/>
  <c r="I202" i="9" s="1"/>
  <c r="H202" i="9"/>
  <c r="L200" i="9"/>
  <c r="M200" i="9" s="1"/>
  <c r="N200" i="9" s="1"/>
  <c r="BN177" i="7"/>
  <c r="F203" i="9" s="1"/>
  <c r="BT177" i="7"/>
  <c r="H202" i="14"/>
  <c r="I202" i="14" s="1"/>
  <c r="CN176" i="7"/>
  <c r="CC177" i="7"/>
  <c r="CI177" i="7"/>
  <c r="CK177" i="7"/>
  <c r="CL177" i="7"/>
  <c r="CJ177" i="7"/>
  <c r="CH177" i="7"/>
  <c r="BU176" i="7"/>
  <c r="E202" i="9" s="1"/>
  <c r="BP177" i="7"/>
  <c r="BQ177" i="7"/>
  <c r="BR177" i="7"/>
  <c r="BS177" i="7"/>
  <c r="BO177" i="7"/>
  <c r="CA178" i="7"/>
  <c r="CM178" i="7" s="1"/>
  <c r="BZ179" i="7"/>
  <c r="BH178" i="7"/>
  <c r="BG179" i="7"/>
  <c r="CF177" i="7"/>
  <c r="CD177" i="7"/>
  <c r="CG177" i="7"/>
  <c r="CE177" i="7"/>
  <c r="BM177" i="7"/>
  <c r="BK177" i="7"/>
  <c r="D203" i="9" s="1"/>
  <c r="BL177" i="7"/>
  <c r="BJ177" i="7"/>
  <c r="C203" i="9" s="1"/>
  <c r="J202" i="9" l="1"/>
  <c r="K202" i="9"/>
  <c r="G203" i="9"/>
  <c r="I203" i="9" s="1"/>
  <c r="H203" i="9"/>
  <c r="L201" i="9"/>
  <c r="M201" i="9" s="1"/>
  <c r="N201" i="9" s="1"/>
  <c r="BN178" i="7"/>
  <c r="BT178" i="7"/>
  <c r="H203" i="14"/>
  <c r="CN177" i="7"/>
  <c r="CC178" i="7"/>
  <c r="CJ178" i="7"/>
  <c r="CI178" i="7"/>
  <c r="CK178" i="7"/>
  <c r="CH178" i="7"/>
  <c r="CL178" i="7"/>
  <c r="BU177" i="7"/>
  <c r="E203" i="9" s="1"/>
  <c r="BR178" i="7"/>
  <c r="BO178" i="7"/>
  <c r="BS178" i="7"/>
  <c r="BP178" i="7"/>
  <c r="BQ178" i="7"/>
  <c r="BM178" i="7"/>
  <c r="BJ178" i="7"/>
  <c r="BK178" i="7"/>
  <c r="BL178" i="7"/>
  <c r="CA179" i="7"/>
  <c r="CM179" i="7" s="1"/>
  <c r="BZ180" i="7"/>
  <c r="BH179" i="7"/>
  <c r="BG180" i="7"/>
  <c r="CF178" i="7"/>
  <c r="CD178" i="7"/>
  <c r="CG178" i="7"/>
  <c r="CE178" i="7"/>
  <c r="G142" i="14" l="1"/>
  <c r="G6" i="14"/>
  <c r="J203" i="9"/>
  <c r="K203" i="9"/>
  <c r="L202" i="9"/>
  <c r="M202" i="9" s="1"/>
  <c r="N202" i="9" s="1"/>
  <c r="I203" i="14"/>
  <c r="G143" i="14" s="1"/>
  <c r="BN179" i="7"/>
  <c r="BT179" i="7"/>
  <c r="G74" i="14"/>
  <c r="BU178" i="7"/>
  <c r="CN178" i="7"/>
  <c r="CC179" i="7"/>
  <c r="CK179" i="7"/>
  <c r="CH179" i="7"/>
  <c r="CL179" i="7"/>
  <c r="CJ179" i="7"/>
  <c r="CI179" i="7"/>
  <c r="BP179" i="7"/>
  <c r="BQ179" i="7"/>
  <c r="BO179" i="7"/>
  <c r="BR179" i="7"/>
  <c r="BS179" i="7"/>
  <c r="CA180" i="7"/>
  <c r="CM180" i="7" s="1"/>
  <c r="BZ181" i="7"/>
  <c r="BM179" i="7"/>
  <c r="BJ179" i="7"/>
  <c r="BL179" i="7"/>
  <c r="BK179" i="7"/>
  <c r="CF179" i="7"/>
  <c r="CD179" i="7"/>
  <c r="CE179" i="7"/>
  <c r="CG179" i="7"/>
  <c r="BH180" i="7"/>
  <c r="BG181" i="7"/>
  <c r="G75" i="14" l="1"/>
  <c r="G7" i="14"/>
  <c r="L203" i="9"/>
  <c r="M203" i="9" s="1"/>
  <c r="N203" i="9" s="1"/>
  <c r="D142" i="9" s="1"/>
  <c r="BN180" i="7"/>
  <c r="BT180" i="7"/>
  <c r="CN179" i="7"/>
  <c r="CC180" i="7"/>
  <c r="CH180" i="7"/>
  <c r="CL180" i="7"/>
  <c r="CI180" i="7"/>
  <c r="CK180" i="7"/>
  <c r="CJ180" i="7"/>
  <c r="BU179" i="7"/>
  <c r="BR180" i="7"/>
  <c r="BO180" i="7"/>
  <c r="BS180" i="7"/>
  <c r="BP180" i="7"/>
  <c r="BQ180" i="7"/>
  <c r="CA181" i="7"/>
  <c r="CM181" i="7" s="1"/>
  <c r="BZ182" i="7"/>
  <c r="CF180" i="7"/>
  <c r="CG180" i="7"/>
  <c r="CE180" i="7"/>
  <c r="CD180" i="7"/>
  <c r="BH181" i="7"/>
  <c r="BG182" i="7"/>
  <c r="BM180" i="7"/>
  <c r="BK180" i="7"/>
  <c r="BL180" i="7"/>
  <c r="BJ180" i="7"/>
  <c r="D6" i="9" l="1"/>
  <c r="D74" i="9"/>
  <c r="BN181" i="7"/>
  <c r="BT181" i="7"/>
  <c r="CN180" i="7"/>
  <c r="CC181" i="7"/>
  <c r="CI181" i="7"/>
  <c r="CJ181" i="7"/>
  <c r="CL181" i="7"/>
  <c r="CH181" i="7"/>
  <c r="CK181" i="7"/>
  <c r="BU180" i="7"/>
  <c r="BP181" i="7"/>
  <c r="BQ181" i="7"/>
  <c r="BR181" i="7"/>
  <c r="BO181" i="7"/>
  <c r="BS181" i="7"/>
  <c r="BH182" i="7"/>
  <c r="BG183" i="7"/>
  <c r="CA182" i="7"/>
  <c r="CM182" i="7" s="1"/>
  <c r="BZ183" i="7"/>
  <c r="BM181" i="7"/>
  <c r="BJ181" i="7"/>
  <c r="BL181" i="7"/>
  <c r="BK181" i="7"/>
  <c r="CF181" i="7"/>
  <c r="CG181" i="7"/>
  <c r="CE181" i="7"/>
  <c r="CD181" i="7"/>
  <c r="BN182" i="7" l="1"/>
  <c r="BT182" i="7"/>
  <c r="CN181" i="7"/>
  <c r="CC182" i="7"/>
  <c r="CJ182" i="7"/>
  <c r="CK182" i="7"/>
  <c r="CH182" i="7"/>
  <c r="CI182" i="7"/>
  <c r="CL182" i="7"/>
  <c r="BU181" i="7"/>
  <c r="BR182" i="7"/>
  <c r="BO182" i="7"/>
  <c r="BS182" i="7"/>
  <c r="BP182" i="7"/>
  <c r="BQ182" i="7"/>
  <c r="BM182" i="7"/>
  <c r="BL182" i="7"/>
  <c r="BK182" i="7"/>
  <c r="BJ182" i="7"/>
  <c r="CA183" i="7"/>
  <c r="CM183" i="7" s="1"/>
  <c r="BZ184" i="7"/>
  <c r="CF182" i="7"/>
  <c r="CE182" i="7"/>
  <c r="CG182" i="7"/>
  <c r="CD182" i="7"/>
  <c r="BH183" i="7"/>
  <c r="BG184" i="7"/>
  <c r="BN183" i="7" l="1"/>
  <c r="BT183" i="7"/>
  <c r="CC183" i="7"/>
  <c r="CK183" i="7"/>
  <c r="CH183" i="7"/>
  <c r="CL183" i="7"/>
  <c r="CJ183" i="7"/>
  <c r="CI183" i="7"/>
  <c r="CN182" i="7"/>
  <c r="BU182" i="7"/>
  <c r="BP183" i="7"/>
  <c r="BQ183" i="7"/>
  <c r="BR183" i="7"/>
  <c r="BS183" i="7"/>
  <c r="BO183" i="7"/>
  <c r="BH184" i="7"/>
  <c r="BG185" i="7"/>
  <c r="BK183" i="7"/>
  <c r="BM183" i="7"/>
  <c r="BL183" i="7"/>
  <c r="BJ183" i="7"/>
  <c r="CA184" i="7"/>
  <c r="CM184" i="7" s="1"/>
  <c r="BZ185" i="7"/>
  <c r="CF183" i="7"/>
  <c r="CE183" i="7"/>
  <c r="CD183" i="7"/>
  <c r="CG183" i="7"/>
  <c r="BN184" i="7" l="1"/>
  <c r="BT184" i="7"/>
  <c r="CN183" i="7"/>
  <c r="CC184" i="7"/>
  <c r="CH184" i="7"/>
  <c r="CL184" i="7"/>
  <c r="CI184" i="7"/>
  <c r="CJ184" i="7"/>
  <c r="CK184" i="7"/>
  <c r="BU183" i="7"/>
  <c r="BR184" i="7"/>
  <c r="BO184" i="7"/>
  <c r="BS184" i="7"/>
  <c r="BP184" i="7"/>
  <c r="BQ184" i="7"/>
  <c r="CA185" i="7"/>
  <c r="CM185" i="7" s="1"/>
  <c r="BZ186" i="7"/>
  <c r="CF184" i="7"/>
  <c r="CD184" i="7"/>
  <c r="CE184" i="7"/>
  <c r="CG184" i="7"/>
  <c r="BH185" i="7"/>
  <c r="BG186" i="7"/>
  <c r="BM184" i="7"/>
  <c r="BJ184" i="7"/>
  <c r="BL184" i="7"/>
  <c r="BK184" i="7"/>
  <c r="BN185" i="7" l="1"/>
  <c r="BT185" i="7"/>
  <c r="CN184" i="7"/>
  <c r="CC185" i="7"/>
  <c r="CI185" i="7"/>
  <c r="CJ185" i="7"/>
  <c r="CH185" i="7"/>
  <c r="CL185" i="7"/>
  <c r="CK185" i="7"/>
  <c r="BU184" i="7"/>
  <c r="BP185" i="7"/>
  <c r="BQ185" i="7"/>
  <c r="BR185" i="7"/>
  <c r="BS185" i="7"/>
  <c r="BO185" i="7"/>
  <c r="BH186" i="7"/>
  <c r="BG187" i="7"/>
  <c r="CA186" i="7"/>
  <c r="CM186" i="7" s="1"/>
  <c r="BZ187" i="7"/>
  <c r="BK185" i="7"/>
  <c r="BJ185" i="7"/>
  <c r="BM185" i="7"/>
  <c r="BL185" i="7"/>
  <c r="CD185" i="7"/>
  <c r="CG185" i="7"/>
  <c r="CF185" i="7"/>
  <c r="CE185" i="7"/>
  <c r="BN186" i="7" l="1"/>
  <c r="BT186" i="7"/>
  <c r="CN185" i="7"/>
  <c r="CC186" i="7"/>
  <c r="CJ186" i="7"/>
  <c r="CK186" i="7"/>
  <c r="CI186" i="7"/>
  <c r="CH186" i="7"/>
  <c r="CL186" i="7"/>
  <c r="BU185" i="7"/>
  <c r="BR186" i="7"/>
  <c r="BO186" i="7"/>
  <c r="BS186" i="7"/>
  <c r="BP186" i="7"/>
  <c r="BQ186" i="7"/>
  <c r="BH187" i="7"/>
  <c r="BG188" i="7"/>
  <c r="CA187" i="7"/>
  <c r="CM187" i="7" s="1"/>
  <c r="BZ188" i="7"/>
  <c r="BM186" i="7"/>
  <c r="BL186" i="7"/>
  <c r="BK186" i="7"/>
  <c r="BJ186" i="7"/>
  <c r="CG186" i="7"/>
  <c r="CE186" i="7"/>
  <c r="CF186" i="7"/>
  <c r="CD186" i="7"/>
  <c r="BN187" i="7" l="1"/>
  <c r="BT187" i="7"/>
  <c r="CN186" i="7"/>
  <c r="CC187" i="7"/>
  <c r="CK187" i="7"/>
  <c r="CH187" i="7"/>
  <c r="CL187" i="7"/>
  <c r="CJ187" i="7"/>
  <c r="CI187" i="7"/>
  <c r="BU186" i="7"/>
  <c r="BP187" i="7"/>
  <c r="BQ187" i="7"/>
  <c r="BO187" i="7"/>
  <c r="BR187" i="7"/>
  <c r="BS187" i="7"/>
  <c r="CA188" i="7"/>
  <c r="CM188" i="7" s="1"/>
  <c r="BZ189" i="7"/>
  <c r="BH188" i="7"/>
  <c r="BG189" i="7"/>
  <c r="CD187" i="7"/>
  <c r="CE187" i="7"/>
  <c r="CG187" i="7"/>
  <c r="CF187" i="7"/>
  <c r="BM187" i="7"/>
  <c r="BJ187" i="7"/>
  <c r="BL187" i="7"/>
  <c r="BK187" i="7"/>
  <c r="BN188" i="7" l="1"/>
  <c r="BT188" i="7"/>
  <c r="CN187" i="7"/>
  <c r="CC188" i="7"/>
  <c r="CH188" i="7"/>
  <c r="CL188" i="7"/>
  <c r="CI188" i="7"/>
  <c r="CK188" i="7"/>
  <c r="CJ188" i="7"/>
  <c r="BU187" i="7"/>
  <c r="BR188" i="7"/>
  <c r="BO188" i="7"/>
  <c r="BS188" i="7"/>
  <c r="BP188" i="7"/>
  <c r="BQ188" i="7"/>
  <c r="BH189" i="7"/>
  <c r="BG190" i="7"/>
  <c r="BL188" i="7"/>
  <c r="BK188" i="7"/>
  <c r="BM188" i="7"/>
  <c r="BJ188" i="7"/>
  <c r="CA189" i="7"/>
  <c r="CM189" i="7" s="1"/>
  <c r="BZ190" i="7"/>
  <c r="CF188" i="7"/>
  <c r="CD188" i="7"/>
  <c r="CE188" i="7"/>
  <c r="CG188" i="7"/>
  <c r="BN189" i="7" l="1"/>
  <c r="BT189" i="7"/>
  <c r="E7" i="12"/>
  <c r="E13" i="12" s="1"/>
  <c r="CC189" i="7"/>
  <c r="CI189" i="7"/>
  <c r="CJ189" i="7"/>
  <c r="CL189" i="7"/>
  <c r="CH189" i="7"/>
  <c r="CK189" i="7"/>
  <c r="CN188" i="7"/>
  <c r="BU188" i="7"/>
  <c r="BP189" i="7"/>
  <c r="BQ189" i="7"/>
  <c r="BR189" i="7"/>
  <c r="BO189" i="7"/>
  <c r="BS189" i="7"/>
  <c r="BH190" i="7"/>
  <c r="BG191" i="7"/>
  <c r="CA190" i="7"/>
  <c r="CM190" i="7" s="1"/>
  <c r="BZ191" i="7"/>
  <c r="BM189" i="7"/>
  <c r="BL189" i="7"/>
  <c r="BK189" i="7"/>
  <c r="BJ189" i="7"/>
  <c r="CF189" i="7"/>
  <c r="CD189" i="7"/>
  <c r="CE189" i="7"/>
  <c r="CG189" i="7"/>
  <c r="BN190" i="7" l="1"/>
  <c r="BT190" i="7"/>
  <c r="CN189" i="7"/>
  <c r="CC190" i="7"/>
  <c r="CJ190" i="7"/>
  <c r="CK190" i="7"/>
  <c r="CI190" i="7"/>
  <c r="CL190" i="7"/>
  <c r="CH190" i="7"/>
  <c r="BU189" i="7"/>
  <c r="BR190" i="7"/>
  <c r="BO190" i="7"/>
  <c r="BS190" i="7"/>
  <c r="BP190" i="7"/>
  <c r="BQ190" i="7"/>
  <c r="BM190" i="7"/>
  <c r="BJ190" i="7"/>
  <c r="BL190" i="7"/>
  <c r="BK190" i="7"/>
  <c r="CA191" i="7"/>
  <c r="CM191" i="7" s="1"/>
  <c r="BZ192" i="7"/>
  <c r="CF190" i="7"/>
  <c r="CD190" i="7"/>
  <c r="CE190" i="7"/>
  <c r="CG190" i="7"/>
  <c r="BH191" i="7"/>
  <c r="BG192" i="7"/>
  <c r="BN191" i="7" l="1"/>
  <c r="BT191" i="7"/>
  <c r="CN190" i="7"/>
  <c r="CC191" i="7"/>
  <c r="CK191" i="7"/>
  <c r="CH191" i="7"/>
  <c r="CL191" i="7"/>
  <c r="CI191" i="7"/>
  <c r="CJ191" i="7"/>
  <c r="BU190" i="7"/>
  <c r="BP191" i="7"/>
  <c r="BQ191" i="7"/>
  <c r="BS191" i="7"/>
  <c r="BO191" i="7"/>
  <c r="BR191" i="7"/>
  <c r="CA192" i="7"/>
  <c r="CM192" i="7" s="1"/>
  <c r="BZ193" i="7"/>
  <c r="CG191" i="7"/>
  <c r="CF191" i="7"/>
  <c r="CE191" i="7"/>
  <c r="CD191" i="7"/>
  <c r="BH192" i="7"/>
  <c r="BG193" i="7"/>
  <c r="BM191" i="7"/>
  <c r="BK191" i="7"/>
  <c r="BJ191" i="7"/>
  <c r="BL191" i="7"/>
  <c r="BN192" i="7" l="1"/>
  <c r="BT192" i="7"/>
  <c r="CC192" i="7"/>
  <c r="CH192" i="7"/>
  <c r="CL192" i="7"/>
  <c r="CI192" i="7"/>
  <c r="CK192" i="7"/>
  <c r="CJ192" i="7"/>
  <c r="CN191" i="7"/>
  <c r="BU191" i="7"/>
  <c r="BR192" i="7"/>
  <c r="BO192" i="7"/>
  <c r="BS192" i="7"/>
  <c r="BP192" i="7"/>
  <c r="BQ192" i="7"/>
  <c r="CA193" i="7"/>
  <c r="CM193" i="7" s="1"/>
  <c r="BZ194" i="7"/>
  <c r="BH193" i="7"/>
  <c r="BG194" i="7"/>
  <c r="CF192" i="7"/>
  <c r="CD192" i="7"/>
  <c r="CE192" i="7"/>
  <c r="CG192" i="7"/>
  <c r="BM192" i="7"/>
  <c r="BK192" i="7"/>
  <c r="BJ192" i="7"/>
  <c r="BL192" i="7"/>
  <c r="BN193" i="7" l="1"/>
  <c r="BT193" i="7"/>
  <c r="BU192" i="7"/>
  <c r="CN192" i="7"/>
  <c r="CC193" i="7"/>
  <c r="CI193" i="7"/>
  <c r="CJ193" i="7"/>
  <c r="CH193" i="7"/>
  <c r="CK193" i="7"/>
  <c r="CL193" i="7"/>
  <c r="BP193" i="7"/>
  <c r="BQ193" i="7"/>
  <c r="BR193" i="7"/>
  <c r="BS193" i="7"/>
  <c r="BO193" i="7"/>
  <c r="CA194" i="7"/>
  <c r="CM194" i="7" s="1"/>
  <c r="BZ195" i="7"/>
  <c r="CF193" i="7"/>
  <c r="CD193" i="7"/>
  <c r="CE193" i="7"/>
  <c r="CG193" i="7"/>
  <c r="BH194" i="7"/>
  <c r="BG195" i="7"/>
  <c r="BL193" i="7"/>
  <c r="BJ193" i="7"/>
  <c r="BK193" i="7"/>
  <c r="BM193" i="7"/>
  <c r="BN194" i="7" l="1"/>
  <c r="BT194" i="7"/>
  <c r="CN193" i="7"/>
  <c r="CC194" i="7"/>
  <c r="CJ194" i="7"/>
  <c r="CK194" i="7"/>
  <c r="CI194" i="7"/>
  <c r="CL194" i="7"/>
  <c r="CH194" i="7"/>
  <c r="BU193" i="7"/>
  <c r="BR194" i="7"/>
  <c r="BO194" i="7"/>
  <c r="BS194" i="7"/>
  <c r="BQ194" i="7"/>
  <c r="BP194" i="7"/>
  <c r="CA195" i="7"/>
  <c r="CM195" i="7" s="1"/>
  <c r="BZ196" i="7"/>
  <c r="BH195" i="7"/>
  <c r="BG196" i="7"/>
  <c r="CF194" i="7"/>
  <c r="CD194" i="7"/>
  <c r="CG194" i="7"/>
  <c r="CE194" i="7"/>
  <c r="BJ194" i="7"/>
  <c r="BL194" i="7"/>
  <c r="BM194" i="7"/>
  <c r="BK194" i="7"/>
  <c r="BN195" i="7" l="1"/>
  <c r="BT195" i="7"/>
  <c r="CN194" i="7"/>
  <c r="CC195" i="7"/>
  <c r="CK195" i="7"/>
  <c r="CH195" i="7"/>
  <c r="CL195" i="7"/>
  <c r="CJ195" i="7"/>
  <c r="CI195" i="7"/>
  <c r="BU194" i="7"/>
  <c r="BP195" i="7"/>
  <c r="BQ195" i="7"/>
  <c r="BR195" i="7"/>
  <c r="BO195" i="7"/>
  <c r="BS195" i="7"/>
  <c r="BH196" i="7"/>
  <c r="BG197" i="7"/>
  <c r="BM195" i="7"/>
  <c r="BJ195" i="7"/>
  <c r="BK195" i="7"/>
  <c r="BL195" i="7"/>
  <c r="CA196" i="7"/>
  <c r="CM196" i="7" s="1"/>
  <c r="BZ197" i="7"/>
  <c r="CF195" i="7"/>
  <c r="CD195" i="7"/>
  <c r="CE195" i="7"/>
  <c r="CG195" i="7"/>
  <c r="BN196" i="7" l="1"/>
  <c r="BT196" i="7"/>
  <c r="CN195" i="7"/>
  <c r="CC196" i="7"/>
  <c r="CH196" i="7"/>
  <c r="CL196" i="7"/>
  <c r="CI196" i="7"/>
  <c r="CK196" i="7"/>
  <c r="CJ196" i="7"/>
  <c r="BU195" i="7"/>
  <c r="BR196" i="7"/>
  <c r="BO196" i="7"/>
  <c r="BS196" i="7"/>
  <c r="BP196" i="7"/>
  <c r="BQ196" i="7"/>
  <c r="CF196" i="7"/>
  <c r="CD196" i="7"/>
  <c r="CE196" i="7"/>
  <c r="CG196" i="7"/>
  <c r="BH197" i="7"/>
  <c r="BG198" i="7"/>
  <c r="CA197" i="7"/>
  <c r="CM197" i="7" s="1"/>
  <c r="BZ198" i="7"/>
  <c r="BM196" i="7"/>
  <c r="BK196" i="7"/>
  <c r="BJ196" i="7"/>
  <c r="BL196" i="7"/>
  <c r="BN197" i="7" l="1"/>
  <c r="BT197" i="7"/>
  <c r="CN196" i="7"/>
  <c r="CC197" i="7"/>
  <c r="CI197" i="7"/>
  <c r="CJ197" i="7"/>
  <c r="CL197" i="7"/>
  <c r="CH197" i="7"/>
  <c r="CK197" i="7"/>
  <c r="BU196" i="7"/>
  <c r="BP197" i="7"/>
  <c r="BQ197" i="7"/>
  <c r="BR197" i="7"/>
  <c r="BO197" i="7"/>
  <c r="BS197" i="7"/>
  <c r="CA198" i="7"/>
  <c r="CM198" i="7" s="1"/>
  <c r="BZ199" i="7"/>
  <c r="BH198" i="7"/>
  <c r="BG199" i="7"/>
  <c r="CF197" i="7"/>
  <c r="CE197" i="7"/>
  <c r="CG197" i="7"/>
  <c r="CD197" i="7"/>
  <c r="BM197" i="7"/>
  <c r="BK197" i="7"/>
  <c r="BJ197" i="7"/>
  <c r="BL197" i="7"/>
  <c r="BN198" i="7" l="1"/>
  <c r="BT198" i="7"/>
  <c r="BU197" i="7"/>
  <c r="CN197" i="7"/>
  <c r="CC198" i="7"/>
  <c r="CJ198" i="7"/>
  <c r="CK198" i="7"/>
  <c r="CH198" i="7"/>
  <c r="CI198" i="7"/>
  <c r="CL198" i="7"/>
  <c r="BR198" i="7"/>
  <c r="BO198" i="7"/>
  <c r="BS198" i="7"/>
  <c r="BP198" i="7"/>
  <c r="BQ198" i="7"/>
  <c r="BH199" i="7"/>
  <c r="BG200" i="7"/>
  <c r="CF198" i="7"/>
  <c r="CG198" i="7"/>
  <c r="CD198" i="7"/>
  <c r="CE198" i="7"/>
  <c r="BM198" i="7"/>
  <c r="BJ198" i="7"/>
  <c r="BK198" i="7"/>
  <c r="BL198" i="7"/>
  <c r="CA199" i="7"/>
  <c r="CM199" i="7" s="1"/>
  <c r="BZ200" i="7"/>
  <c r="BN199" i="7" l="1"/>
  <c r="BT199" i="7"/>
  <c r="CN198" i="7"/>
  <c r="CC199" i="7"/>
  <c r="CK199" i="7"/>
  <c r="CH199" i="7"/>
  <c r="CL199" i="7"/>
  <c r="CJ199" i="7"/>
  <c r="CI199" i="7"/>
  <c r="BU198" i="7"/>
  <c r="BP199" i="7"/>
  <c r="BQ199" i="7"/>
  <c r="BS199" i="7"/>
  <c r="BO199" i="7"/>
  <c r="BR199" i="7"/>
  <c r="CF199" i="7"/>
  <c r="CE199" i="7"/>
  <c r="CD199" i="7"/>
  <c r="CG199" i="7"/>
  <c r="BH200" i="7"/>
  <c r="BG201" i="7"/>
  <c r="BK199" i="7"/>
  <c r="BM199" i="7"/>
  <c r="BJ199" i="7"/>
  <c r="BL199" i="7"/>
  <c r="CA200" i="7"/>
  <c r="CM200" i="7" s="1"/>
  <c r="BZ201" i="7"/>
  <c r="BN200" i="7" l="1"/>
  <c r="BT200" i="7"/>
  <c r="CN199" i="7"/>
  <c r="CC200" i="7"/>
  <c r="CH200" i="7"/>
  <c r="CL200" i="7"/>
  <c r="CI200" i="7"/>
  <c r="CJ200" i="7"/>
  <c r="CK200" i="7"/>
  <c r="BU199" i="7"/>
  <c r="BR200" i="7"/>
  <c r="BO200" i="7"/>
  <c r="BS200" i="7"/>
  <c r="BP200" i="7"/>
  <c r="BQ200" i="7"/>
  <c r="BM200" i="7"/>
  <c r="BJ200" i="7"/>
  <c r="BK200" i="7"/>
  <c r="BL200" i="7"/>
  <c r="CA201" i="7"/>
  <c r="CM201" i="7" s="1"/>
  <c r="BZ202" i="7"/>
  <c r="CF200" i="7"/>
  <c r="CD200" i="7"/>
  <c r="CE200" i="7"/>
  <c r="CG200" i="7"/>
  <c r="BH201" i="7"/>
  <c r="BG202" i="7"/>
  <c r="BN201" i="7" l="1"/>
  <c r="BT201" i="7"/>
  <c r="CN200" i="7"/>
  <c r="CC201" i="7"/>
  <c r="CI201" i="7"/>
  <c r="CJ201" i="7"/>
  <c r="CH201" i="7"/>
  <c r="CL201" i="7"/>
  <c r="CK201" i="7"/>
  <c r="BU200" i="7"/>
  <c r="BP201" i="7"/>
  <c r="BQ201" i="7"/>
  <c r="BR201" i="7"/>
  <c r="BS201" i="7"/>
  <c r="BO201" i="7"/>
  <c r="CA202" i="7"/>
  <c r="CM202" i="7" s="1"/>
  <c r="BZ203" i="7"/>
  <c r="CF201" i="7"/>
  <c r="CE201" i="7"/>
  <c r="CG201" i="7"/>
  <c r="CD201" i="7"/>
  <c r="BH202" i="7"/>
  <c r="BG203" i="7"/>
  <c r="BL201" i="7"/>
  <c r="BJ201" i="7"/>
  <c r="BK201" i="7"/>
  <c r="BM201" i="7"/>
  <c r="BN202" i="7" l="1"/>
  <c r="BT202" i="7"/>
  <c r="CN201" i="7"/>
  <c r="CC202" i="7"/>
  <c r="CJ202" i="7"/>
  <c r="CK202" i="7"/>
  <c r="CI202" i="7"/>
  <c r="CH202" i="7"/>
  <c r="CL202" i="7"/>
  <c r="BU201" i="7"/>
  <c r="BR202" i="7"/>
  <c r="BO202" i="7"/>
  <c r="BS202" i="7"/>
  <c r="BQ202" i="7"/>
  <c r="BP202" i="7"/>
  <c r="BH203" i="7"/>
  <c r="BG204" i="7"/>
  <c r="BM202" i="7"/>
  <c r="BJ202" i="7"/>
  <c r="BL202" i="7"/>
  <c r="BK202" i="7"/>
  <c r="CA203" i="7"/>
  <c r="CM203" i="7" s="1"/>
  <c r="BZ204" i="7"/>
  <c r="CF202" i="7"/>
  <c r="CG202" i="7"/>
  <c r="CD202" i="7"/>
  <c r="CE202" i="7"/>
  <c r="BN203" i="7" l="1"/>
  <c r="BT203" i="7"/>
  <c r="CN202" i="7"/>
  <c r="CC203" i="7"/>
  <c r="CK203" i="7"/>
  <c r="CH203" i="7"/>
  <c r="CL203" i="7"/>
  <c r="CJ203" i="7"/>
  <c r="CI203" i="7"/>
  <c r="BU202" i="7"/>
  <c r="BP203" i="7"/>
  <c r="BQ203" i="7"/>
  <c r="BR203" i="7"/>
  <c r="BO203" i="7"/>
  <c r="BS203" i="7"/>
  <c r="CD203" i="7"/>
  <c r="CG203" i="7"/>
  <c r="CF203" i="7"/>
  <c r="CE203" i="7"/>
  <c r="BH204" i="7"/>
  <c r="BG205" i="7"/>
  <c r="CA204" i="7"/>
  <c r="CM204" i="7" s="1"/>
  <c r="BZ205" i="7"/>
  <c r="BL203" i="7"/>
  <c r="BM203" i="7"/>
  <c r="BJ203" i="7"/>
  <c r="BK203" i="7"/>
  <c r="BN204" i="7" l="1"/>
  <c r="BT204" i="7"/>
  <c r="CN203" i="7"/>
  <c r="CC204" i="7"/>
  <c r="CH204" i="7"/>
  <c r="CL204" i="7"/>
  <c r="CI204" i="7"/>
  <c r="CK204" i="7"/>
  <c r="CJ204" i="7"/>
  <c r="BU203" i="7"/>
  <c r="BR204" i="7"/>
  <c r="BO204" i="7"/>
  <c r="BS204" i="7"/>
  <c r="BP204" i="7"/>
  <c r="BQ204" i="7"/>
  <c r="CA205" i="7"/>
  <c r="CM205" i="7" s="1"/>
  <c r="BZ206" i="7"/>
  <c r="BH205" i="7"/>
  <c r="BG206" i="7"/>
  <c r="BM204" i="7"/>
  <c r="BJ204" i="7"/>
  <c r="BK204" i="7"/>
  <c r="BL204" i="7"/>
  <c r="CF204" i="7"/>
  <c r="CG204" i="7"/>
  <c r="CE204" i="7"/>
  <c r="CD204" i="7"/>
  <c r="BN205" i="7" l="1"/>
  <c r="BT205" i="7"/>
  <c r="CN204" i="7"/>
  <c r="CC205" i="7"/>
  <c r="CI205" i="7"/>
  <c r="CJ205" i="7"/>
  <c r="CL205" i="7"/>
  <c r="CH205" i="7"/>
  <c r="CK205" i="7"/>
  <c r="BU204" i="7"/>
  <c r="BP205" i="7"/>
  <c r="BQ205" i="7"/>
  <c r="BR205" i="7"/>
  <c r="BO205" i="7"/>
  <c r="BS205" i="7"/>
  <c r="BJ205" i="7"/>
  <c r="BM205" i="7"/>
  <c r="BL205" i="7"/>
  <c r="BK205" i="7"/>
  <c r="CA206" i="7"/>
  <c r="CM206" i="7" s="1"/>
  <c r="BZ207" i="7"/>
  <c r="CD205" i="7"/>
  <c r="CF205" i="7"/>
  <c r="CG205" i="7"/>
  <c r="CE205" i="7"/>
  <c r="BH206" i="7"/>
  <c r="BG207" i="7"/>
  <c r="BN206" i="7" l="1"/>
  <c r="BT206" i="7"/>
  <c r="CN205" i="7"/>
  <c r="CC206" i="7"/>
  <c r="CJ206" i="7"/>
  <c r="CK206" i="7"/>
  <c r="CI206" i="7"/>
  <c r="CL206" i="7"/>
  <c r="CH206" i="7"/>
  <c r="BU205" i="7"/>
  <c r="BR206" i="7"/>
  <c r="BO206" i="7"/>
  <c r="BS206" i="7"/>
  <c r="BP206" i="7"/>
  <c r="BQ206" i="7"/>
  <c r="CA207" i="7"/>
  <c r="CM207" i="7" s="1"/>
  <c r="BZ208" i="7"/>
  <c r="CF206" i="7"/>
  <c r="CD206" i="7"/>
  <c r="CG206" i="7"/>
  <c r="CE206" i="7"/>
  <c r="BH207" i="7"/>
  <c r="BG208" i="7"/>
  <c r="BJ206" i="7"/>
  <c r="BL206" i="7"/>
  <c r="BK206" i="7"/>
  <c r="BM206" i="7"/>
  <c r="BN207" i="7" l="1"/>
  <c r="BT207" i="7"/>
  <c r="CN206" i="7"/>
  <c r="CC207" i="7"/>
  <c r="CK207" i="7"/>
  <c r="CH207" i="7"/>
  <c r="CL207" i="7"/>
  <c r="CI207" i="7"/>
  <c r="CJ207" i="7"/>
  <c r="BU206" i="7"/>
  <c r="BP207" i="7"/>
  <c r="BQ207" i="7"/>
  <c r="BS207" i="7"/>
  <c r="BO207" i="7"/>
  <c r="BR207" i="7"/>
  <c r="BH208" i="7"/>
  <c r="BG209" i="7"/>
  <c r="BK207" i="7"/>
  <c r="BJ207" i="7"/>
  <c r="BL207" i="7"/>
  <c r="BM207" i="7"/>
  <c r="CA208" i="7"/>
  <c r="CM208" i="7" s="1"/>
  <c r="BZ209" i="7"/>
  <c r="CF207" i="7"/>
  <c r="CE207" i="7"/>
  <c r="CD207" i="7"/>
  <c r="CG207" i="7"/>
  <c r="BN208" i="7" l="1"/>
  <c r="BT208" i="7"/>
  <c r="CN207" i="7"/>
  <c r="CC208" i="7"/>
  <c r="CH208" i="7"/>
  <c r="CL208" i="7"/>
  <c r="CI208" i="7"/>
  <c r="CK208" i="7"/>
  <c r="CJ208" i="7"/>
  <c r="BU207" i="7"/>
  <c r="BR208" i="7"/>
  <c r="BO208" i="7"/>
  <c r="BS208" i="7"/>
  <c r="BP208" i="7"/>
  <c r="BQ208" i="7"/>
  <c r="C14" i="2"/>
  <c r="FW14" i="17" s="1"/>
  <c r="CF208" i="7"/>
  <c r="CE208" i="7"/>
  <c r="CD208" i="7"/>
  <c r="CG208" i="7"/>
  <c r="BH209" i="7"/>
  <c r="BG210" i="7"/>
  <c r="CA209" i="7"/>
  <c r="CM209" i="7" s="1"/>
  <c r="BZ210" i="7"/>
  <c r="BM208" i="7"/>
  <c r="BK208" i="7"/>
  <c r="BJ208" i="7"/>
  <c r="BL208" i="7"/>
  <c r="BN209" i="7" l="1"/>
  <c r="BT209" i="7"/>
  <c r="CN208" i="7"/>
  <c r="CC209" i="7"/>
  <c r="CI209" i="7"/>
  <c r="CJ209" i="7"/>
  <c r="CH209" i="7"/>
  <c r="CK209" i="7"/>
  <c r="CL209" i="7"/>
  <c r="BU208" i="7"/>
  <c r="BP209" i="7"/>
  <c r="BQ209" i="7"/>
  <c r="BR209" i="7"/>
  <c r="BS209" i="7"/>
  <c r="BO209" i="7"/>
  <c r="BK209" i="7"/>
  <c r="BJ209" i="7"/>
  <c r="BM209" i="7"/>
  <c r="BL209" i="7"/>
  <c r="CD209" i="7"/>
  <c r="CG209" i="7"/>
  <c r="CF209" i="7"/>
  <c r="CE209" i="7"/>
  <c r="BH210" i="7"/>
  <c r="BG211" i="7"/>
  <c r="CA210" i="7"/>
  <c r="CM210" i="7" s="1"/>
  <c r="BZ211" i="7"/>
  <c r="BN210" i="7" l="1"/>
  <c r="BT210" i="7"/>
  <c r="CN209" i="7"/>
  <c r="CC210" i="7"/>
  <c r="CJ210" i="7"/>
  <c r="CK210" i="7"/>
  <c r="CI210" i="7"/>
  <c r="CL210" i="7"/>
  <c r="CH210" i="7"/>
  <c r="BU209" i="7"/>
  <c r="BR210" i="7"/>
  <c r="BO210" i="7"/>
  <c r="BS210" i="7"/>
  <c r="BQ210" i="7"/>
  <c r="BP210" i="7"/>
  <c r="CA211" i="7"/>
  <c r="CM211" i="7" s="1"/>
  <c r="BZ212" i="7"/>
  <c r="BH211" i="7"/>
  <c r="BG212" i="7"/>
  <c r="CD210" i="7"/>
  <c r="CG210" i="7"/>
  <c r="CF210" i="7"/>
  <c r="CE210" i="7"/>
  <c r="BJ210" i="7"/>
  <c r="BL210" i="7"/>
  <c r="BM210" i="7"/>
  <c r="BK210" i="7"/>
  <c r="BN211" i="7" l="1"/>
  <c r="BT211" i="7"/>
  <c r="CN210" i="7"/>
  <c r="CC211" i="7"/>
  <c r="CK211" i="7"/>
  <c r="CH211" i="7"/>
  <c r="CL211" i="7"/>
  <c r="CJ211" i="7"/>
  <c r="CI211" i="7"/>
  <c r="BU210" i="7"/>
  <c r="BP211" i="7"/>
  <c r="BQ211" i="7"/>
  <c r="BR211" i="7"/>
  <c r="BO211" i="7"/>
  <c r="BS211" i="7"/>
  <c r="BH212" i="7"/>
  <c r="BG213" i="7"/>
  <c r="BM211" i="7"/>
  <c r="BL211" i="7"/>
  <c r="BK211" i="7"/>
  <c r="BJ211" i="7"/>
  <c r="CA212" i="7"/>
  <c r="CM212" i="7" s="1"/>
  <c r="BZ213" i="7"/>
  <c r="CG211" i="7"/>
  <c r="CF211" i="7"/>
  <c r="CD211" i="7"/>
  <c r="CE211" i="7"/>
  <c r="BN212" i="7" l="1"/>
  <c r="BT212" i="7"/>
  <c r="CN211" i="7"/>
  <c r="CC212" i="7"/>
  <c r="CH212" i="7"/>
  <c r="CL212" i="7"/>
  <c r="CI212" i="7"/>
  <c r="CK212" i="7"/>
  <c r="CJ212" i="7"/>
  <c r="BU211" i="7"/>
  <c r="BR212" i="7"/>
  <c r="BO212" i="7"/>
  <c r="BS212" i="7"/>
  <c r="BP212" i="7"/>
  <c r="BQ212" i="7"/>
  <c r="CG212" i="7"/>
  <c r="CD212" i="7"/>
  <c r="CF212" i="7"/>
  <c r="CE212" i="7"/>
  <c r="BH213" i="7"/>
  <c r="BG214" i="7"/>
  <c r="BJ212" i="7"/>
  <c r="BL212" i="7"/>
  <c r="BM212" i="7"/>
  <c r="BK212" i="7"/>
  <c r="CA213" i="7"/>
  <c r="CM213" i="7" s="1"/>
  <c r="BZ214" i="7"/>
  <c r="BN213" i="7" l="1"/>
  <c r="BT213" i="7"/>
  <c r="CN212" i="7"/>
  <c r="CC213" i="7"/>
  <c r="CI213" i="7"/>
  <c r="CJ213" i="7"/>
  <c r="CL213" i="7"/>
  <c r="CH213" i="7"/>
  <c r="CK213" i="7"/>
  <c r="BU212" i="7"/>
  <c r="BP213" i="7"/>
  <c r="BQ213" i="7"/>
  <c r="BR213" i="7"/>
  <c r="BO213" i="7"/>
  <c r="BS213" i="7"/>
  <c r="CA214" i="7"/>
  <c r="CM214" i="7" s="1"/>
  <c r="BZ215" i="7"/>
  <c r="CF213" i="7"/>
  <c r="CG213" i="7"/>
  <c r="CD213" i="7"/>
  <c r="CE213" i="7"/>
  <c r="BH214" i="7"/>
  <c r="BG215" i="7"/>
  <c r="BJ213" i="7"/>
  <c r="BM213" i="7"/>
  <c r="BK213" i="7"/>
  <c r="BL213" i="7"/>
  <c r="BN214" i="7" l="1"/>
  <c r="BT214" i="7"/>
  <c r="CN213" i="7"/>
  <c r="CC214" i="7"/>
  <c r="CJ214" i="7"/>
  <c r="CK214" i="7"/>
  <c r="CH214" i="7"/>
  <c r="CI214" i="7"/>
  <c r="CL214" i="7"/>
  <c r="BU213" i="7"/>
  <c r="BR214" i="7"/>
  <c r="BO214" i="7"/>
  <c r="BS214" i="7"/>
  <c r="BP214" i="7"/>
  <c r="BQ214" i="7"/>
  <c r="BH215" i="7"/>
  <c r="BG216" i="7"/>
  <c r="CA215" i="7"/>
  <c r="CM215" i="7" s="1"/>
  <c r="BZ216" i="7"/>
  <c r="BJ214" i="7"/>
  <c r="BL214" i="7"/>
  <c r="BM214" i="7"/>
  <c r="BK214" i="7"/>
  <c r="CD214" i="7"/>
  <c r="CG214" i="7"/>
  <c r="CF214" i="7"/>
  <c r="CE214" i="7"/>
  <c r="BN215" i="7" l="1"/>
  <c r="BT215" i="7"/>
  <c r="CN214" i="7"/>
  <c r="CC215" i="7"/>
  <c r="CK215" i="7"/>
  <c r="CH215" i="7"/>
  <c r="CL215" i="7"/>
  <c r="CJ215" i="7"/>
  <c r="CI215" i="7"/>
  <c r="BU214" i="7"/>
  <c r="BP215" i="7"/>
  <c r="BQ215" i="7"/>
  <c r="BS215" i="7"/>
  <c r="BO215" i="7"/>
  <c r="BR215" i="7"/>
  <c r="CA216" i="7"/>
  <c r="CM216" i="7" s="1"/>
  <c r="BZ217" i="7"/>
  <c r="CD215" i="7"/>
  <c r="CF215" i="7"/>
  <c r="CG215" i="7"/>
  <c r="CE215" i="7"/>
  <c r="BH216" i="7"/>
  <c r="BG217" i="7"/>
  <c r="BK215" i="7"/>
  <c r="BJ215" i="7"/>
  <c r="BM215" i="7"/>
  <c r="BL215" i="7"/>
  <c r="BN216" i="7" l="1"/>
  <c r="BT216" i="7"/>
  <c r="CN215" i="7"/>
  <c r="CC216" i="7"/>
  <c r="CH216" i="7"/>
  <c r="CL216" i="7"/>
  <c r="CI216" i="7"/>
  <c r="CJ216" i="7"/>
  <c r="CK216" i="7"/>
  <c r="BU215" i="7"/>
  <c r="BR216" i="7"/>
  <c r="BO216" i="7"/>
  <c r="BS216" i="7"/>
  <c r="BP216" i="7"/>
  <c r="BQ216" i="7"/>
  <c r="BH217" i="7"/>
  <c r="BG218" i="7"/>
  <c r="CA217" i="7"/>
  <c r="CM217" i="7" s="1"/>
  <c r="BZ218" i="7"/>
  <c r="BJ216" i="7"/>
  <c r="BK216" i="7"/>
  <c r="BL216" i="7"/>
  <c r="BM216" i="7"/>
  <c r="CG216" i="7"/>
  <c r="CF216" i="7"/>
  <c r="CD216" i="7"/>
  <c r="CE216" i="7"/>
  <c r="BN217" i="7" l="1"/>
  <c r="BT217" i="7"/>
  <c r="CC217" i="7"/>
  <c r="CI217" i="7"/>
  <c r="CJ217" i="7"/>
  <c r="CH217" i="7"/>
  <c r="CL217" i="7"/>
  <c r="CK217" i="7"/>
  <c r="CN216" i="7"/>
  <c r="BU216" i="7"/>
  <c r="BP217" i="7"/>
  <c r="BQ217" i="7"/>
  <c r="BR217" i="7"/>
  <c r="BS217" i="7"/>
  <c r="BO217" i="7"/>
  <c r="CA218" i="7"/>
  <c r="CM218" i="7" s="1"/>
  <c r="BZ219" i="7"/>
  <c r="CF217" i="7"/>
  <c r="CD217" i="7"/>
  <c r="CG217" i="7"/>
  <c r="CE217" i="7"/>
  <c r="BH218" i="7"/>
  <c r="BG219" i="7"/>
  <c r="BJ217" i="7"/>
  <c r="BK217" i="7"/>
  <c r="BM217" i="7"/>
  <c r="BL217" i="7"/>
  <c r="BN218" i="7" l="1"/>
  <c r="BT218" i="7"/>
  <c r="CN217" i="7"/>
  <c r="CC218" i="7"/>
  <c r="CJ218" i="7"/>
  <c r="CK218" i="7"/>
  <c r="CI218" i="7"/>
  <c r="CH218" i="7"/>
  <c r="CL218" i="7"/>
  <c r="BU217" i="7"/>
  <c r="BR218" i="7"/>
  <c r="BO218" i="7"/>
  <c r="BS218" i="7"/>
  <c r="BQ218" i="7"/>
  <c r="BP218" i="7"/>
  <c r="BH219" i="7"/>
  <c r="BG220" i="7"/>
  <c r="BK218" i="7"/>
  <c r="BL218" i="7"/>
  <c r="BM218" i="7"/>
  <c r="BJ218" i="7"/>
  <c r="BZ220" i="7"/>
  <c r="CA219" i="7"/>
  <c r="CM219" i="7" s="1"/>
  <c r="CD218" i="7"/>
  <c r="CF218" i="7"/>
  <c r="CG218" i="7"/>
  <c r="CE218" i="7"/>
  <c r="BN219" i="7" l="1"/>
  <c r="BT219" i="7"/>
  <c r="CN218" i="7"/>
  <c r="CC219" i="7"/>
  <c r="CK219" i="7"/>
  <c r="CH219" i="7"/>
  <c r="CL219" i="7"/>
  <c r="CJ219" i="7"/>
  <c r="CI219" i="7"/>
  <c r="BU218" i="7"/>
  <c r="BP219" i="7"/>
  <c r="BQ219" i="7"/>
  <c r="BR219" i="7"/>
  <c r="BO219" i="7"/>
  <c r="BS219" i="7"/>
  <c r="BH220" i="7"/>
  <c r="BG221" i="7"/>
  <c r="CF219" i="7"/>
  <c r="CD219" i="7"/>
  <c r="CG219" i="7"/>
  <c r="CE219" i="7"/>
  <c r="CA220" i="7"/>
  <c r="CM220" i="7" s="1"/>
  <c r="BZ221" i="7"/>
  <c r="BJ219" i="7"/>
  <c r="BM219" i="7"/>
  <c r="BK219" i="7"/>
  <c r="BL219" i="7"/>
  <c r="BN220" i="7" l="1"/>
  <c r="BT220" i="7"/>
  <c r="CN219" i="7"/>
  <c r="CC220" i="7"/>
  <c r="CH220" i="7"/>
  <c r="CL220" i="7"/>
  <c r="CI220" i="7"/>
  <c r="CK220" i="7"/>
  <c r="CJ220" i="7"/>
  <c r="BU219" i="7"/>
  <c r="BR220" i="7"/>
  <c r="BO220" i="7"/>
  <c r="BS220" i="7"/>
  <c r="BP220" i="7"/>
  <c r="BQ220" i="7"/>
  <c r="CA221" i="7"/>
  <c r="CM221" i="7" s="1"/>
  <c r="BZ222" i="7"/>
  <c r="BH221" i="7"/>
  <c r="BG222" i="7"/>
  <c r="BM220" i="7"/>
  <c r="BK220" i="7"/>
  <c r="BJ220" i="7"/>
  <c r="BL220" i="7"/>
  <c r="CG220" i="7"/>
  <c r="CF220" i="7"/>
  <c r="CD220" i="7"/>
  <c r="CE220" i="7"/>
  <c r="BN221" i="7" l="1"/>
  <c r="BT221" i="7"/>
  <c r="CN220" i="7"/>
  <c r="CC221" i="7"/>
  <c r="CI221" i="7"/>
  <c r="CJ221" i="7"/>
  <c r="CL221" i="7"/>
  <c r="CH221" i="7"/>
  <c r="CK221" i="7"/>
  <c r="BU220" i="7"/>
  <c r="BP221" i="7"/>
  <c r="BQ221" i="7"/>
  <c r="BR221" i="7"/>
  <c r="BO221" i="7"/>
  <c r="BS221" i="7"/>
  <c r="BH222" i="7"/>
  <c r="BG223" i="7"/>
  <c r="BM221" i="7"/>
  <c r="BK221" i="7"/>
  <c r="BJ221" i="7"/>
  <c r="BL221" i="7"/>
  <c r="BZ223" i="7"/>
  <c r="CA222" i="7"/>
  <c r="CM222" i="7" s="1"/>
  <c r="CD221" i="7"/>
  <c r="CG221" i="7"/>
  <c r="CF221" i="7"/>
  <c r="CE221" i="7"/>
  <c r="BN222" i="7" l="1"/>
  <c r="BT222" i="7"/>
  <c r="BU221" i="7"/>
  <c r="CN221" i="7"/>
  <c r="CC222" i="7"/>
  <c r="CJ222" i="7"/>
  <c r="CK222" i="7"/>
  <c r="CI222" i="7"/>
  <c r="CL222" i="7"/>
  <c r="CH222" i="7"/>
  <c r="BR222" i="7"/>
  <c r="BO222" i="7"/>
  <c r="BS222" i="7"/>
  <c r="BP222" i="7"/>
  <c r="BQ222" i="7"/>
  <c r="CA223" i="7"/>
  <c r="CM223" i="7" s="1"/>
  <c r="BZ224" i="7"/>
  <c r="CF222" i="7"/>
  <c r="CD222" i="7"/>
  <c r="CG222" i="7"/>
  <c r="CE222" i="7"/>
  <c r="BH223" i="7"/>
  <c r="BG224" i="7"/>
  <c r="BM222" i="7"/>
  <c r="BJ222" i="7"/>
  <c r="BL222" i="7"/>
  <c r="BK222" i="7"/>
  <c r="BN223" i="7" l="1"/>
  <c r="BT223" i="7"/>
  <c r="CN222" i="7"/>
  <c r="CC223" i="7"/>
  <c r="CK223" i="7"/>
  <c r="CH223" i="7"/>
  <c r="CL223" i="7"/>
  <c r="CI223" i="7"/>
  <c r="CJ223" i="7"/>
  <c r="BU222" i="7"/>
  <c r="BP223" i="7"/>
  <c r="BQ223" i="7"/>
  <c r="BS223" i="7"/>
  <c r="BO223" i="7"/>
  <c r="BR223" i="7"/>
  <c r="BH224" i="7"/>
  <c r="BG225" i="7"/>
  <c r="BK223" i="7"/>
  <c r="BJ223" i="7"/>
  <c r="BM223" i="7"/>
  <c r="BL223" i="7"/>
  <c r="CA224" i="7"/>
  <c r="CM224" i="7" s="1"/>
  <c r="BZ225" i="7"/>
  <c r="CG223" i="7"/>
  <c r="CD223" i="7"/>
  <c r="CF223" i="7"/>
  <c r="CE223" i="7"/>
  <c r="BN224" i="7" l="1"/>
  <c r="BT224" i="7"/>
  <c r="CC224" i="7"/>
  <c r="CH224" i="7"/>
  <c r="CL224" i="7"/>
  <c r="CI224" i="7"/>
  <c r="CK224" i="7"/>
  <c r="CJ224" i="7"/>
  <c r="CN223" i="7"/>
  <c r="BU223" i="7"/>
  <c r="BR224" i="7"/>
  <c r="BO224" i="7"/>
  <c r="BS224" i="7"/>
  <c r="BP224" i="7"/>
  <c r="BQ224" i="7"/>
  <c r="BH225" i="7"/>
  <c r="BG226" i="7"/>
  <c r="BZ226" i="7"/>
  <c r="CA225" i="7"/>
  <c r="CM225" i="7" s="1"/>
  <c r="BJ224" i="7"/>
  <c r="BK224" i="7"/>
  <c r="BM224" i="7"/>
  <c r="BL224" i="7"/>
  <c r="CD224" i="7"/>
  <c r="CG224" i="7"/>
  <c r="CE224" i="7"/>
  <c r="CF224" i="7"/>
  <c r="BN225" i="7" l="1"/>
  <c r="BT225" i="7"/>
  <c r="CN224" i="7"/>
  <c r="CC225" i="7"/>
  <c r="CI225" i="7"/>
  <c r="CJ225" i="7"/>
  <c r="CH225" i="7"/>
  <c r="CK225" i="7"/>
  <c r="CL225" i="7"/>
  <c r="BU224" i="7"/>
  <c r="BP225" i="7"/>
  <c r="BQ225" i="7"/>
  <c r="BR225" i="7"/>
  <c r="BS225" i="7"/>
  <c r="BO225" i="7"/>
  <c r="BJ225" i="7"/>
  <c r="BM225" i="7"/>
  <c r="BK225" i="7"/>
  <c r="BL225" i="7"/>
  <c r="CG225" i="7"/>
  <c r="CF225" i="7"/>
  <c r="CE225" i="7"/>
  <c r="CD225" i="7"/>
  <c r="BZ227" i="7"/>
  <c r="CA226" i="7"/>
  <c r="CM226" i="7" s="1"/>
  <c r="BH226" i="7"/>
  <c r="BG227" i="7"/>
  <c r="BN226" i="7" l="1"/>
  <c r="BT226" i="7"/>
  <c r="CC226" i="7"/>
  <c r="CJ226" i="7"/>
  <c r="CK226" i="7"/>
  <c r="CI226" i="7"/>
  <c r="CL226" i="7"/>
  <c r="CH226" i="7"/>
  <c r="CN225" i="7"/>
  <c r="BU225" i="7"/>
  <c r="BR226" i="7"/>
  <c r="BO226" i="7"/>
  <c r="BS226" i="7"/>
  <c r="BQ226" i="7"/>
  <c r="BP226" i="7"/>
  <c r="BJ226" i="7"/>
  <c r="BM226" i="7"/>
  <c r="BK226" i="7"/>
  <c r="BL226" i="7"/>
  <c r="CG226" i="7"/>
  <c r="CF226" i="7"/>
  <c r="CD226" i="7"/>
  <c r="CE226" i="7"/>
  <c r="CA227" i="7"/>
  <c r="CM227" i="7" s="1"/>
  <c r="BZ228" i="7"/>
  <c r="BH227" i="7"/>
  <c r="BG228" i="7"/>
  <c r="BN227" i="7" l="1"/>
  <c r="BT227" i="7"/>
  <c r="CN226" i="7"/>
  <c r="CC227" i="7"/>
  <c r="CK227" i="7"/>
  <c r="CH227" i="7"/>
  <c r="CL227" i="7"/>
  <c r="CJ227" i="7"/>
  <c r="CI227" i="7"/>
  <c r="BU226" i="7"/>
  <c r="BP227" i="7"/>
  <c r="BQ227" i="7"/>
  <c r="BR227" i="7"/>
  <c r="BO227" i="7"/>
  <c r="BS227" i="7"/>
  <c r="CF227" i="7"/>
  <c r="CG227" i="7"/>
  <c r="CE227" i="7"/>
  <c r="CD227" i="7"/>
  <c r="BH228" i="7"/>
  <c r="BG229" i="7"/>
  <c r="BK227" i="7"/>
  <c r="BJ227" i="7"/>
  <c r="BM227" i="7"/>
  <c r="BL227" i="7"/>
  <c r="CA228" i="7"/>
  <c r="CM228" i="7" s="1"/>
  <c r="BZ229" i="7"/>
  <c r="BN228" i="7" l="1"/>
  <c r="BT228" i="7"/>
  <c r="CN227" i="7"/>
  <c r="CC228" i="7"/>
  <c r="CH228" i="7"/>
  <c r="CL228" i="7"/>
  <c r="CI228" i="7"/>
  <c r="CK228" i="7"/>
  <c r="CJ228" i="7"/>
  <c r="BU227" i="7"/>
  <c r="BR228" i="7"/>
  <c r="BO228" i="7"/>
  <c r="BS228" i="7"/>
  <c r="BP228" i="7"/>
  <c r="BQ228" i="7"/>
  <c r="CD228" i="7"/>
  <c r="CG228" i="7"/>
  <c r="CE228" i="7"/>
  <c r="CF228" i="7"/>
  <c r="BH229" i="7"/>
  <c r="BG230" i="7"/>
  <c r="BJ228" i="7"/>
  <c r="BK228" i="7"/>
  <c r="BM228" i="7"/>
  <c r="BL228" i="7"/>
  <c r="CA229" i="7"/>
  <c r="CM229" i="7" s="1"/>
  <c r="BZ230" i="7"/>
  <c r="BN229" i="7" l="1"/>
  <c r="BT229" i="7"/>
  <c r="CN228" i="7"/>
  <c r="CC229" i="7"/>
  <c r="CI229" i="7"/>
  <c r="CJ229" i="7"/>
  <c r="CL229" i="7"/>
  <c r="CH229" i="7"/>
  <c r="CK229" i="7"/>
  <c r="BU228" i="7"/>
  <c r="BP229" i="7"/>
  <c r="BQ229" i="7"/>
  <c r="BR229" i="7"/>
  <c r="BO229" i="7"/>
  <c r="BS229" i="7"/>
  <c r="BZ231" i="7"/>
  <c r="CA230" i="7"/>
  <c r="CM230" i="7" s="1"/>
  <c r="BH230" i="7"/>
  <c r="BG231" i="7"/>
  <c r="CG229" i="7"/>
  <c r="CD229" i="7"/>
  <c r="CF229" i="7"/>
  <c r="CE229" i="7"/>
  <c r="BK229" i="7"/>
  <c r="BM229" i="7"/>
  <c r="BJ229" i="7"/>
  <c r="BL229" i="7"/>
  <c r="BN230" i="7" l="1"/>
  <c r="BT230" i="7"/>
  <c r="CN229" i="7"/>
  <c r="CC230" i="7"/>
  <c r="CJ230" i="7"/>
  <c r="CK230" i="7"/>
  <c r="CH230" i="7"/>
  <c r="CI230" i="7"/>
  <c r="CL230" i="7"/>
  <c r="BU229" i="7"/>
  <c r="BR230" i="7"/>
  <c r="BO230" i="7"/>
  <c r="BS230" i="7"/>
  <c r="BP230" i="7"/>
  <c r="BQ230" i="7"/>
  <c r="BM230" i="7"/>
  <c r="BK230" i="7"/>
  <c r="BJ230" i="7"/>
  <c r="BL230" i="7"/>
  <c r="CF230" i="7"/>
  <c r="CD230" i="7"/>
  <c r="CG230" i="7"/>
  <c r="CE230" i="7"/>
  <c r="BH231" i="7"/>
  <c r="BG232" i="7"/>
  <c r="CA231" i="7"/>
  <c r="CM231" i="7" s="1"/>
  <c r="BZ232" i="7"/>
  <c r="BN231" i="7" l="1"/>
  <c r="BT231" i="7"/>
  <c r="CN230" i="7"/>
  <c r="CC231" i="7"/>
  <c r="CK231" i="7"/>
  <c r="CH231" i="7"/>
  <c r="CL231" i="7"/>
  <c r="CJ231" i="7"/>
  <c r="CI231" i="7"/>
  <c r="BU230" i="7"/>
  <c r="BP231" i="7"/>
  <c r="BQ231" i="7"/>
  <c r="BS231" i="7"/>
  <c r="BO231" i="7"/>
  <c r="BR231" i="7"/>
  <c r="CA232" i="7"/>
  <c r="CM232" i="7" s="1"/>
  <c r="BZ233" i="7"/>
  <c r="CF231" i="7"/>
  <c r="CD231" i="7"/>
  <c r="CG231" i="7"/>
  <c r="CE231" i="7"/>
  <c r="BH232" i="7"/>
  <c r="BG233" i="7"/>
  <c r="BM231" i="7"/>
  <c r="BK231" i="7"/>
  <c r="BJ231" i="7"/>
  <c r="BL231" i="7"/>
  <c r="BN232" i="7" l="1"/>
  <c r="BT232" i="7"/>
  <c r="CN231" i="7"/>
  <c r="CC232" i="7"/>
  <c r="CH232" i="7"/>
  <c r="CL232" i="7"/>
  <c r="CI232" i="7"/>
  <c r="CJ232" i="7"/>
  <c r="CK232" i="7"/>
  <c r="BU231" i="7"/>
  <c r="BO232" i="7"/>
  <c r="BS232" i="7"/>
  <c r="BQ232" i="7"/>
  <c r="BP232" i="7"/>
  <c r="BR232" i="7"/>
  <c r="BH233" i="7"/>
  <c r="BG234" i="7"/>
  <c r="BK232" i="7"/>
  <c r="BM232" i="7"/>
  <c r="BJ232" i="7"/>
  <c r="BL232" i="7"/>
  <c r="CA233" i="7"/>
  <c r="CM233" i="7" s="1"/>
  <c r="BZ234" i="7"/>
  <c r="CG232" i="7"/>
  <c r="CD232" i="7"/>
  <c r="CE232" i="7"/>
  <c r="CF232" i="7"/>
  <c r="BN233" i="7" l="1"/>
  <c r="BT233" i="7"/>
  <c r="CN232" i="7"/>
  <c r="CC233" i="7"/>
  <c r="CI233" i="7"/>
  <c r="CJ233" i="7"/>
  <c r="CH233" i="7"/>
  <c r="CL233" i="7"/>
  <c r="CK233" i="7"/>
  <c r="BU232" i="7"/>
  <c r="BQ233" i="7"/>
  <c r="BS233" i="7"/>
  <c r="BP233" i="7"/>
  <c r="BR233" i="7"/>
  <c r="BO233" i="7"/>
  <c r="BZ235" i="7"/>
  <c r="CA234" i="7"/>
  <c r="CM234" i="7" s="1"/>
  <c r="CG233" i="7"/>
  <c r="CF233" i="7"/>
  <c r="CD233" i="7"/>
  <c r="CE233" i="7"/>
  <c r="BH234" i="7"/>
  <c r="BG235" i="7"/>
  <c r="BM233" i="7"/>
  <c r="BK233" i="7"/>
  <c r="BJ233" i="7"/>
  <c r="BL233" i="7"/>
  <c r="BN234" i="7" l="1"/>
  <c r="BT234" i="7"/>
  <c r="CN233" i="7"/>
  <c r="CC234" i="7"/>
  <c r="CJ234" i="7"/>
  <c r="CK234" i="7"/>
  <c r="CI234" i="7"/>
  <c r="CL234" i="7"/>
  <c r="CH234" i="7"/>
  <c r="BU233" i="7"/>
  <c r="BO234" i="7"/>
  <c r="BS234" i="7"/>
  <c r="BR234" i="7"/>
  <c r="BP234" i="7"/>
  <c r="BQ234" i="7"/>
  <c r="BH235" i="7"/>
  <c r="BG236" i="7"/>
  <c r="BK234" i="7"/>
  <c r="BM234" i="7"/>
  <c r="BL234" i="7"/>
  <c r="BJ234" i="7"/>
  <c r="CG234" i="7"/>
  <c r="CE234" i="7"/>
  <c r="CF234" i="7"/>
  <c r="CD234" i="7"/>
  <c r="CA235" i="7"/>
  <c r="CM235" i="7" s="1"/>
  <c r="BZ236" i="7"/>
  <c r="BN235" i="7" l="1"/>
  <c r="BT235" i="7"/>
  <c r="CC235" i="7"/>
  <c r="CK235" i="7"/>
  <c r="CH235" i="7"/>
  <c r="CL235" i="7"/>
  <c r="CJ235" i="7"/>
  <c r="CI235" i="7"/>
  <c r="CN234" i="7"/>
  <c r="BU234" i="7"/>
  <c r="BQ235" i="7"/>
  <c r="BS235" i="7"/>
  <c r="BR235" i="7"/>
  <c r="BO235" i="7"/>
  <c r="BP235" i="7"/>
  <c r="CD235" i="7"/>
  <c r="CE235" i="7"/>
  <c r="CF235" i="7"/>
  <c r="CG235" i="7"/>
  <c r="BH236" i="7"/>
  <c r="BG237" i="7"/>
  <c r="BM235" i="7"/>
  <c r="BJ235" i="7"/>
  <c r="BK235" i="7"/>
  <c r="BL235" i="7"/>
  <c r="CA236" i="7"/>
  <c r="CM236" i="7" s="1"/>
  <c r="BZ237" i="7"/>
  <c r="BN236" i="7" l="1"/>
  <c r="BT236" i="7"/>
  <c r="BU235" i="7"/>
  <c r="CN235" i="7"/>
  <c r="CC236" i="7"/>
  <c r="CH236" i="7"/>
  <c r="CL236" i="7"/>
  <c r="CI236" i="7"/>
  <c r="CK236" i="7"/>
  <c r="CJ236" i="7"/>
  <c r="BO236" i="7"/>
  <c r="BS236" i="7"/>
  <c r="BP236" i="7"/>
  <c r="BQ236" i="7"/>
  <c r="BR236" i="7"/>
  <c r="BH237" i="7"/>
  <c r="BG238" i="7"/>
  <c r="BM236" i="7"/>
  <c r="BK236" i="7"/>
  <c r="BJ236" i="7"/>
  <c r="BL236" i="7"/>
  <c r="CA237" i="7"/>
  <c r="CM237" i="7" s="1"/>
  <c r="BZ238" i="7"/>
  <c r="CD236" i="7"/>
  <c r="CG236" i="7"/>
  <c r="CF236" i="7"/>
  <c r="CE236" i="7"/>
  <c r="BN237" i="7" l="1"/>
  <c r="BT237" i="7"/>
  <c r="BU236" i="7"/>
  <c r="CN236" i="7"/>
  <c r="CC237" i="7"/>
  <c r="CI237" i="7"/>
  <c r="CJ237" i="7"/>
  <c r="CL237" i="7"/>
  <c r="CK237" i="7"/>
  <c r="CH237" i="7"/>
  <c r="BQ237" i="7"/>
  <c r="BO237" i="7"/>
  <c r="BP237" i="7"/>
  <c r="BR237" i="7"/>
  <c r="BS237" i="7"/>
  <c r="BH238" i="7"/>
  <c r="BG239" i="7"/>
  <c r="CA238" i="7"/>
  <c r="CM238" i="7" s="1"/>
  <c r="BZ239" i="7"/>
  <c r="BK237" i="7"/>
  <c r="BJ237" i="7"/>
  <c r="BM237" i="7"/>
  <c r="BL237" i="7"/>
  <c r="CF237" i="7"/>
  <c r="CD237" i="7"/>
  <c r="CE237" i="7"/>
  <c r="CG237" i="7"/>
  <c r="BN238" i="7" l="1"/>
  <c r="BT238" i="7"/>
  <c r="CC238" i="7"/>
  <c r="CJ238" i="7"/>
  <c r="CK238" i="7"/>
  <c r="CI238" i="7"/>
  <c r="CH238" i="7"/>
  <c r="CL238" i="7"/>
  <c r="CN237" i="7"/>
  <c r="BU237" i="7"/>
  <c r="BO238" i="7"/>
  <c r="BS238" i="7"/>
  <c r="BQ238" i="7"/>
  <c r="BR238" i="7"/>
  <c r="BP238" i="7"/>
  <c r="BK238" i="7"/>
  <c r="BJ238" i="7"/>
  <c r="BM238" i="7"/>
  <c r="BL238" i="7"/>
  <c r="CA239" i="7"/>
  <c r="CM239" i="7" s="1"/>
  <c r="BZ240" i="7"/>
  <c r="CD238" i="7"/>
  <c r="CG238" i="7"/>
  <c r="CF238" i="7"/>
  <c r="CE238" i="7"/>
  <c r="BH239" i="7"/>
  <c r="BG240" i="7"/>
  <c r="BN239" i="7" l="1"/>
  <c r="BT239" i="7"/>
  <c r="CN238" i="7"/>
  <c r="CC239" i="7"/>
  <c r="CK239" i="7"/>
  <c r="CH239" i="7"/>
  <c r="CL239" i="7"/>
  <c r="CI239" i="7"/>
  <c r="CJ239" i="7"/>
  <c r="BU238" i="7"/>
  <c r="BQ239" i="7"/>
  <c r="BS239" i="7"/>
  <c r="BR239" i="7"/>
  <c r="BO239" i="7"/>
  <c r="BP239" i="7"/>
  <c r="BM239" i="7"/>
  <c r="BK239" i="7"/>
  <c r="BL239" i="7"/>
  <c r="BJ239" i="7"/>
  <c r="CA240" i="7"/>
  <c r="CM240" i="7" s="1"/>
  <c r="BZ241" i="7"/>
  <c r="CF239" i="7"/>
  <c r="CD239" i="7"/>
  <c r="CG239" i="7"/>
  <c r="CE239" i="7"/>
  <c r="BH240" i="7"/>
  <c r="BG241" i="7"/>
  <c r="BN240" i="7" l="1"/>
  <c r="BT240" i="7"/>
  <c r="CN239" i="7"/>
  <c r="CC240" i="7"/>
  <c r="CH240" i="7"/>
  <c r="CL240" i="7"/>
  <c r="CI240" i="7"/>
  <c r="CK240" i="7"/>
  <c r="CJ240" i="7"/>
  <c r="BU239" i="7"/>
  <c r="BO240" i="7"/>
  <c r="BS240" i="7"/>
  <c r="BP240" i="7"/>
  <c r="BQ240" i="7"/>
  <c r="BR240" i="7"/>
  <c r="BH241" i="7"/>
  <c r="BG242" i="7"/>
  <c r="BM240" i="7"/>
  <c r="BJ240" i="7"/>
  <c r="BK240" i="7"/>
  <c r="BL240" i="7"/>
  <c r="CF240" i="7"/>
  <c r="CD240" i="7"/>
  <c r="CG240" i="7"/>
  <c r="CE240" i="7"/>
  <c r="CA241" i="7"/>
  <c r="CM241" i="7" s="1"/>
  <c r="BZ242" i="7"/>
  <c r="BN241" i="7" l="1"/>
  <c r="BT241" i="7"/>
  <c r="BU240" i="7"/>
  <c r="CN240" i="7"/>
  <c r="CC241" i="7"/>
  <c r="CI241" i="7"/>
  <c r="CJ241" i="7"/>
  <c r="CH241" i="7"/>
  <c r="CK241" i="7"/>
  <c r="CL241" i="7"/>
  <c r="BQ241" i="7"/>
  <c r="BO241" i="7"/>
  <c r="BP241" i="7"/>
  <c r="BR241" i="7"/>
  <c r="BS241" i="7"/>
  <c r="CA242" i="7"/>
  <c r="CM242" i="7" s="1"/>
  <c r="BZ243" i="7"/>
  <c r="CG241" i="7"/>
  <c r="CF241" i="7"/>
  <c r="CD241" i="7"/>
  <c r="CE241" i="7"/>
  <c r="BH242" i="7"/>
  <c r="BG243" i="7"/>
  <c r="BM241" i="7"/>
  <c r="BK241" i="7"/>
  <c r="BJ241" i="7"/>
  <c r="BL241" i="7"/>
  <c r="BN242" i="7" l="1"/>
  <c r="BT242" i="7"/>
  <c r="CC242" i="7"/>
  <c r="CJ242" i="7"/>
  <c r="CK242" i="7"/>
  <c r="CI242" i="7"/>
  <c r="CH242" i="7"/>
  <c r="CL242" i="7"/>
  <c r="CN241" i="7"/>
  <c r="BU241" i="7"/>
  <c r="BO242" i="7"/>
  <c r="BS242" i="7"/>
  <c r="BQ242" i="7"/>
  <c r="BP242" i="7"/>
  <c r="BR242" i="7"/>
  <c r="BH243" i="7"/>
  <c r="BG244" i="7"/>
  <c r="CA243" i="7"/>
  <c r="CM243" i="7" s="1"/>
  <c r="BZ244" i="7"/>
  <c r="BJ242" i="7"/>
  <c r="BM242" i="7"/>
  <c r="BL242" i="7"/>
  <c r="BK242" i="7"/>
  <c r="CD242" i="7"/>
  <c r="CF242" i="7"/>
  <c r="CE242" i="7"/>
  <c r="CG242" i="7"/>
  <c r="BN243" i="7" l="1"/>
  <c r="BT243" i="7"/>
  <c r="CC243" i="7"/>
  <c r="CK243" i="7"/>
  <c r="CH243" i="7"/>
  <c r="CL243" i="7"/>
  <c r="CJ243" i="7"/>
  <c r="CI243" i="7"/>
  <c r="CN242" i="7"/>
  <c r="BU242" i="7"/>
  <c r="BQ243" i="7"/>
  <c r="BS243" i="7"/>
  <c r="BR243" i="7"/>
  <c r="BO243" i="7"/>
  <c r="BP243" i="7"/>
  <c r="CA244" i="7"/>
  <c r="CM244" i="7" s="1"/>
  <c r="BZ245" i="7"/>
  <c r="CG243" i="7"/>
  <c r="CF243" i="7"/>
  <c r="CD243" i="7"/>
  <c r="CE243" i="7"/>
  <c r="BH244" i="7"/>
  <c r="BG245" i="7"/>
  <c r="BK243" i="7"/>
  <c r="BJ243" i="7"/>
  <c r="BM243" i="7"/>
  <c r="BL243" i="7"/>
  <c r="BN244" i="7" l="1"/>
  <c r="BT244" i="7"/>
  <c r="CN243" i="7"/>
  <c r="CC244" i="7"/>
  <c r="CH244" i="7"/>
  <c r="CL244" i="7"/>
  <c r="CI244" i="7"/>
  <c r="CK244" i="7"/>
  <c r="CJ244" i="7"/>
  <c r="BU243" i="7"/>
  <c r="BO244" i="7"/>
  <c r="BS244" i="7"/>
  <c r="BP244" i="7"/>
  <c r="BQ244" i="7"/>
  <c r="BR244" i="7"/>
  <c r="BH245" i="7"/>
  <c r="BG246" i="7"/>
  <c r="CA245" i="7"/>
  <c r="CM245" i="7" s="1"/>
  <c r="BZ246" i="7"/>
  <c r="BJ244" i="7"/>
  <c r="BM244" i="7"/>
  <c r="BK244" i="7"/>
  <c r="BL244" i="7"/>
  <c r="CG244" i="7"/>
  <c r="CF244" i="7"/>
  <c r="CD244" i="7"/>
  <c r="CE244" i="7"/>
  <c r="BN245" i="7" l="1"/>
  <c r="BT245" i="7"/>
  <c r="CC245" i="7"/>
  <c r="CI245" i="7"/>
  <c r="CJ245" i="7"/>
  <c r="CL245" i="7"/>
  <c r="CH245" i="7"/>
  <c r="CK245" i="7"/>
  <c r="CN244" i="7"/>
  <c r="BU244" i="7"/>
  <c r="BQ245" i="7"/>
  <c r="BO245" i="7"/>
  <c r="BR245" i="7"/>
  <c r="BS245" i="7"/>
  <c r="BP245" i="7"/>
  <c r="CG245" i="7"/>
  <c r="CD245" i="7"/>
  <c r="CF245" i="7"/>
  <c r="CE245" i="7"/>
  <c r="BH246" i="7"/>
  <c r="BG247" i="7"/>
  <c r="BM245" i="7"/>
  <c r="BJ245" i="7"/>
  <c r="BL245" i="7"/>
  <c r="BK245" i="7"/>
  <c r="BZ247" i="7"/>
  <c r="CA246" i="7"/>
  <c r="CM246" i="7" s="1"/>
  <c r="BN246" i="7" l="1"/>
  <c r="BT246" i="7"/>
  <c r="CC246" i="7"/>
  <c r="CJ246" i="7"/>
  <c r="CK246" i="7"/>
  <c r="CL246" i="7"/>
  <c r="CH246" i="7"/>
  <c r="CI246" i="7"/>
  <c r="CN245" i="7"/>
  <c r="BU245" i="7"/>
  <c r="BO246" i="7"/>
  <c r="BS246" i="7"/>
  <c r="BQ246" i="7"/>
  <c r="BP246" i="7"/>
  <c r="BR246" i="7"/>
  <c r="CD246" i="7"/>
  <c r="CF246" i="7"/>
  <c r="CG246" i="7"/>
  <c r="CE246" i="7"/>
  <c r="BM246" i="7"/>
  <c r="BJ246" i="7"/>
  <c r="BL246" i="7"/>
  <c r="BK246" i="7"/>
  <c r="CA247" i="7"/>
  <c r="CM247" i="7" s="1"/>
  <c r="BZ248" i="7"/>
  <c r="BH247" i="7"/>
  <c r="BG248" i="7"/>
  <c r="BN247" i="7" l="1"/>
  <c r="BT247" i="7"/>
  <c r="CN246" i="7"/>
  <c r="CC247" i="7"/>
  <c r="CK247" i="7"/>
  <c r="CH247" i="7"/>
  <c r="CL247" i="7"/>
  <c r="CJ247" i="7"/>
  <c r="CI247" i="7"/>
  <c r="BU246" i="7"/>
  <c r="BQ247" i="7"/>
  <c r="BS247" i="7"/>
  <c r="BR247" i="7"/>
  <c r="BO247" i="7"/>
  <c r="BP247" i="7"/>
  <c r="CF247" i="7"/>
  <c r="CD247" i="7"/>
  <c r="CE247" i="7"/>
  <c r="CG247" i="7"/>
  <c r="BH248" i="7"/>
  <c r="BG249" i="7"/>
  <c r="BM247" i="7"/>
  <c r="BK247" i="7"/>
  <c r="BJ247" i="7"/>
  <c r="BL247" i="7"/>
  <c r="CA248" i="7"/>
  <c r="CM248" i="7" s="1"/>
  <c r="BZ249" i="7"/>
  <c r="BN248" i="7" l="1"/>
  <c r="BT248" i="7"/>
  <c r="BU247" i="7"/>
  <c r="CN247" i="7"/>
  <c r="CC248" i="7"/>
  <c r="CH248" i="7"/>
  <c r="CL248" i="7"/>
  <c r="CI248" i="7"/>
  <c r="CJ248" i="7"/>
  <c r="CK248" i="7"/>
  <c r="BO248" i="7"/>
  <c r="BS248" i="7"/>
  <c r="BP248" i="7"/>
  <c r="BQ248" i="7"/>
  <c r="BR248" i="7"/>
  <c r="CA249" i="7"/>
  <c r="CM249" i="7" s="1"/>
  <c r="BZ250" i="7"/>
  <c r="BH249" i="7"/>
  <c r="BG250" i="7"/>
  <c r="CD248" i="7"/>
  <c r="CG248" i="7"/>
  <c r="CF248" i="7"/>
  <c r="CE248" i="7"/>
  <c r="BK248" i="7"/>
  <c r="BM248" i="7"/>
  <c r="BJ248" i="7"/>
  <c r="BL248" i="7"/>
  <c r="BN249" i="7" l="1"/>
  <c r="BT249" i="7"/>
  <c r="CN248" i="7"/>
  <c r="CC249" i="7"/>
  <c r="CI249" i="7"/>
  <c r="CJ249" i="7"/>
  <c r="CH249" i="7"/>
  <c r="CL249" i="7"/>
  <c r="CK249" i="7"/>
  <c r="BU248" i="7"/>
  <c r="BQ249" i="7"/>
  <c r="BO249" i="7"/>
  <c r="BR249" i="7"/>
  <c r="BS249" i="7"/>
  <c r="BP249" i="7"/>
  <c r="CG249" i="7"/>
  <c r="CE249" i="7"/>
  <c r="CF249" i="7"/>
  <c r="CD249" i="7"/>
  <c r="BH250" i="7"/>
  <c r="BG251" i="7"/>
  <c r="BK249" i="7"/>
  <c r="BM249" i="7"/>
  <c r="BJ249" i="7"/>
  <c r="BL249" i="7"/>
  <c r="CA250" i="7"/>
  <c r="CM250" i="7" s="1"/>
  <c r="BZ251" i="7"/>
  <c r="BN250" i="7" l="1"/>
  <c r="BT250" i="7"/>
  <c r="CN249" i="7"/>
  <c r="CC250" i="7"/>
  <c r="CJ250" i="7"/>
  <c r="CK250" i="7"/>
  <c r="CI250" i="7"/>
  <c r="CL250" i="7"/>
  <c r="CH250" i="7"/>
  <c r="BU249" i="7"/>
  <c r="BO250" i="7"/>
  <c r="BS250" i="7"/>
  <c r="BQ250" i="7"/>
  <c r="BP250" i="7"/>
  <c r="BR250" i="7"/>
  <c r="BH251" i="7"/>
  <c r="BG252" i="7"/>
  <c r="CA251" i="7"/>
  <c r="CM251" i="7" s="1"/>
  <c r="BZ252" i="7"/>
  <c r="BM250" i="7"/>
  <c r="BK250" i="7"/>
  <c r="BL250" i="7"/>
  <c r="BJ250" i="7"/>
  <c r="CF250" i="7"/>
  <c r="CD250" i="7"/>
  <c r="CG250" i="7"/>
  <c r="CE250" i="7"/>
  <c r="BN251" i="7" l="1"/>
  <c r="BT251" i="7"/>
  <c r="CN250" i="7"/>
  <c r="CC251" i="7"/>
  <c r="CK251" i="7"/>
  <c r="CH251" i="7"/>
  <c r="CL251" i="7"/>
  <c r="CJ251" i="7"/>
  <c r="CI251" i="7"/>
  <c r="BU250" i="7"/>
  <c r="BQ251" i="7"/>
  <c r="BS251" i="7"/>
  <c r="BR251" i="7"/>
  <c r="BO251" i="7"/>
  <c r="BP251" i="7"/>
  <c r="BM251" i="7"/>
  <c r="BJ251" i="7"/>
  <c r="BK251" i="7"/>
  <c r="BL251" i="7"/>
  <c r="CA252" i="7"/>
  <c r="CM252" i="7" s="1"/>
  <c r="BZ253" i="7"/>
  <c r="CD251" i="7"/>
  <c r="CG251" i="7"/>
  <c r="CF251" i="7"/>
  <c r="CE251" i="7"/>
  <c r="BH252" i="7"/>
  <c r="BG253" i="7"/>
  <c r="BN252" i="7" l="1"/>
  <c r="BT252" i="7"/>
  <c r="BU251" i="7"/>
  <c r="CC252" i="7"/>
  <c r="CH252" i="7"/>
  <c r="CL252" i="7"/>
  <c r="CI252" i="7"/>
  <c r="CK252" i="7"/>
  <c r="CJ252" i="7"/>
  <c r="CN251" i="7"/>
  <c r="BO252" i="7"/>
  <c r="BS252" i="7"/>
  <c r="BP252" i="7"/>
  <c r="BQ252" i="7"/>
  <c r="BR252" i="7"/>
  <c r="CA253" i="7"/>
  <c r="CM253" i="7" s="1"/>
  <c r="BZ254" i="7"/>
  <c r="BH253" i="7"/>
  <c r="BG254" i="7"/>
  <c r="CG252" i="7"/>
  <c r="CE252" i="7"/>
  <c r="CF252" i="7"/>
  <c r="CD252" i="7"/>
  <c r="BK252" i="7"/>
  <c r="BM252" i="7"/>
  <c r="BJ252" i="7"/>
  <c r="BL252" i="7"/>
  <c r="BN253" i="7" l="1"/>
  <c r="BT253" i="7"/>
  <c r="CN252" i="7"/>
  <c r="CC253" i="7"/>
  <c r="CI253" i="7"/>
  <c r="CJ253" i="7"/>
  <c r="CL253" i="7"/>
  <c r="CK253" i="7"/>
  <c r="CH253" i="7"/>
  <c r="BU252" i="7"/>
  <c r="BQ253" i="7"/>
  <c r="BO253" i="7"/>
  <c r="BR253" i="7"/>
  <c r="BS253" i="7"/>
  <c r="BP253" i="7"/>
  <c r="BH254" i="7"/>
  <c r="BG255" i="7"/>
  <c r="BJ253" i="7"/>
  <c r="BM253" i="7"/>
  <c r="BK253" i="7"/>
  <c r="BL253" i="7"/>
  <c r="CA254" i="7"/>
  <c r="CM254" i="7" s="1"/>
  <c r="BZ255" i="7"/>
  <c r="CF253" i="7"/>
  <c r="CE253" i="7"/>
  <c r="CD253" i="7"/>
  <c r="CG253" i="7"/>
  <c r="BN254" i="7" l="1"/>
  <c r="BT254" i="7"/>
  <c r="CN253" i="7"/>
  <c r="CC254" i="7"/>
  <c r="CJ254" i="7"/>
  <c r="CK254" i="7"/>
  <c r="CI254" i="7"/>
  <c r="CH254" i="7"/>
  <c r="CL254" i="7"/>
  <c r="BU253" i="7"/>
  <c r="BO254" i="7"/>
  <c r="BS254" i="7"/>
  <c r="BQ254" i="7"/>
  <c r="BP254" i="7"/>
  <c r="BR254" i="7"/>
  <c r="CG254" i="7"/>
  <c r="CF254" i="7"/>
  <c r="CE254" i="7"/>
  <c r="CD254" i="7"/>
  <c r="BK254" i="7"/>
  <c r="BM254" i="7"/>
  <c r="BJ254" i="7"/>
  <c r="BL254" i="7"/>
  <c r="CA255" i="7"/>
  <c r="CM255" i="7" s="1"/>
  <c r="BZ256" i="7"/>
  <c r="BH255" i="7"/>
  <c r="BG256" i="7"/>
  <c r="BN255" i="7" l="1"/>
  <c r="BT255" i="7"/>
  <c r="CN254" i="7"/>
  <c r="CC255" i="7"/>
  <c r="CK255" i="7"/>
  <c r="CH255" i="7"/>
  <c r="CL255" i="7"/>
  <c r="CI255" i="7"/>
  <c r="CJ255" i="7"/>
  <c r="BU254" i="7"/>
  <c r="BQ255" i="7"/>
  <c r="BS255" i="7"/>
  <c r="BR255" i="7"/>
  <c r="BO255" i="7"/>
  <c r="BP255" i="7"/>
  <c r="CA256" i="7"/>
  <c r="CM256" i="7" s="1"/>
  <c r="BZ257" i="7"/>
  <c r="CG255" i="7"/>
  <c r="CF255" i="7"/>
  <c r="CD255" i="7"/>
  <c r="CE255" i="7"/>
  <c r="BH256" i="7"/>
  <c r="BG257" i="7"/>
  <c r="BM255" i="7"/>
  <c r="BK255" i="7"/>
  <c r="BJ255" i="7"/>
  <c r="BL255" i="7"/>
  <c r="BN256" i="7" l="1"/>
  <c r="BT256" i="7"/>
  <c r="CN255" i="7"/>
  <c r="BU255" i="7"/>
  <c r="CC256" i="7"/>
  <c r="CH256" i="7"/>
  <c r="CL256" i="7"/>
  <c r="CI256" i="7"/>
  <c r="CK256" i="7"/>
  <c r="CJ256" i="7"/>
  <c r="BO256" i="7"/>
  <c r="BS256" i="7"/>
  <c r="BP256" i="7"/>
  <c r="BQ256" i="7"/>
  <c r="BR256" i="7"/>
  <c r="BH257" i="7"/>
  <c r="BG258" i="7"/>
  <c r="BM256" i="7"/>
  <c r="BJ256" i="7"/>
  <c r="BK256" i="7"/>
  <c r="BL256" i="7"/>
  <c r="CA257" i="7"/>
  <c r="CM257" i="7" s="1"/>
  <c r="BZ258" i="7"/>
  <c r="CD256" i="7"/>
  <c r="CG256" i="7"/>
  <c r="CF256" i="7"/>
  <c r="CE256" i="7"/>
  <c r="BN257" i="7" l="1"/>
  <c r="BT257" i="7"/>
  <c r="CN256" i="7"/>
  <c r="CC257" i="7"/>
  <c r="CI257" i="7"/>
  <c r="CJ257" i="7"/>
  <c r="CH257" i="7"/>
  <c r="CK257" i="7"/>
  <c r="CL257" i="7"/>
  <c r="BU256" i="7"/>
  <c r="BQ257" i="7"/>
  <c r="BO257" i="7"/>
  <c r="BR257" i="7"/>
  <c r="BS257" i="7"/>
  <c r="BP257" i="7"/>
  <c r="BZ259" i="7"/>
  <c r="CA258" i="7"/>
  <c r="CM258" i="7" s="1"/>
  <c r="BH258" i="7"/>
  <c r="BG259" i="7"/>
  <c r="CD257" i="7"/>
  <c r="CF257" i="7"/>
  <c r="CE257" i="7"/>
  <c r="CG257" i="7"/>
  <c r="BM257" i="7"/>
  <c r="BK257" i="7"/>
  <c r="BL257" i="7"/>
  <c r="BJ257" i="7"/>
  <c r="BN258" i="7" l="1"/>
  <c r="BT258" i="7"/>
  <c r="CN257" i="7"/>
  <c r="CC258" i="7"/>
  <c r="CJ258" i="7"/>
  <c r="CK258" i="7"/>
  <c r="CI258" i="7"/>
  <c r="CH258" i="7"/>
  <c r="CL258" i="7"/>
  <c r="BU257" i="7"/>
  <c r="BO258" i="7"/>
  <c r="BS258" i="7"/>
  <c r="BQ258" i="7"/>
  <c r="BP258" i="7"/>
  <c r="BR258" i="7"/>
  <c r="BJ258" i="7"/>
  <c r="BM258" i="7"/>
  <c r="BK258" i="7"/>
  <c r="BL258" i="7"/>
  <c r="CF258" i="7"/>
  <c r="CE258" i="7"/>
  <c r="CG258" i="7"/>
  <c r="CD258" i="7"/>
  <c r="CA259" i="7"/>
  <c r="CM259" i="7" s="1"/>
  <c r="BZ260" i="7"/>
  <c r="BH259" i="7"/>
  <c r="BG260" i="7"/>
  <c r="BN259" i="7" l="1"/>
  <c r="BT259" i="7"/>
  <c r="CN258" i="7"/>
  <c r="CC259" i="7"/>
  <c r="CK259" i="7"/>
  <c r="CH259" i="7"/>
  <c r="CL259" i="7"/>
  <c r="CJ259" i="7"/>
  <c r="CI259" i="7"/>
  <c r="BU258" i="7"/>
  <c r="BQ259" i="7"/>
  <c r="BS259" i="7"/>
  <c r="BR259" i="7"/>
  <c r="BO259" i="7"/>
  <c r="BP259" i="7"/>
  <c r="BH260" i="7"/>
  <c r="BG261" i="7"/>
  <c r="BJ259" i="7"/>
  <c r="BK259" i="7"/>
  <c r="BL259" i="7"/>
  <c r="BM259" i="7"/>
  <c r="CD259" i="7"/>
  <c r="CG259" i="7"/>
  <c r="CF259" i="7"/>
  <c r="CE259" i="7"/>
  <c r="CA260" i="7"/>
  <c r="CM260" i="7" s="1"/>
  <c r="BZ261" i="7"/>
  <c r="BN260" i="7" l="1"/>
  <c r="BT260" i="7"/>
  <c r="CN259" i="7"/>
  <c r="CC260" i="7"/>
  <c r="CH260" i="7"/>
  <c r="CL260" i="7"/>
  <c r="CI260" i="7"/>
  <c r="CK260" i="7"/>
  <c r="CJ260" i="7"/>
  <c r="BU259" i="7"/>
  <c r="BO260" i="7"/>
  <c r="BS260" i="7"/>
  <c r="BP260" i="7"/>
  <c r="BQ260" i="7"/>
  <c r="BR260" i="7"/>
  <c r="CG260" i="7"/>
  <c r="CF260" i="7"/>
  <c r="CE260" i="7"/>
  <c r="CD260" i="7"/>
  <c r="BH261" i="7"/>
  <c r="BG262" i="7"/>
  <c r="CA261" i="7"/>
  <c r="CM261" i="7" s="1"/>
  <c r="BZ262" i="7"/>
  <c r="BJ260" i="7"/>
  <c r="BK260" i="7"/>
  <c r="BM260" i="7"/>
  <c r="BL260" i="7"/>
  <c r="BN261" i="7" l="1"/>
  <c r="BT261" i="7"/>
  <c r="CC261" i="7"/>
  <c r="CI261" i="7"/>
  <c r="CJ261" i="7"/>
  <c r="CL261" i="7"/>
  <c r="CH261" i="7"/>
  <c r="CK261" i="7"/>
  <c r="CN260" i="7"/>
  <c r="BU260" i="7"/>
  <c r="BQ261" i="7"/>
  <c r="BO261" i="7"/>
  <c r="BR261" i="7"/>
  <c r="BS261" i="7"/>
  <c r="BP261" i="7"/>
  <c r="BZ263" i="7"/>
  <c r="CA262" i="7"/>
  <c r="CM262" i="7" s="1"/>
  <c r="BH262" i="7"/>
  <c r="BG263" i="7"/>
  <c r="CD261" i="7"/>
  <c r="CG261" i="7"/>
  <c r="CF261" i="7"/>
  <c r="CE261" i="7"/>
  <c r="BJ261" i="7"/>
  <c r="BM261" i="7"/>
  <c r="BK261" i="7"/>
  <c r="BL261" i="7"/>
  <c r="BN262" i="7" l="1"/>
  <c r="BT262" i="7"/>
  <c r="CN261" i="7"/>
  <c r="CC262" i="7"/>
  <c r="CJ262" i="7"/>
  <c r="CK262" i="7"/>
  <c r="CI262" i="7"/>
  <c r="CL262" i="7"/>
  <c r="CH262" i="7"/>
  <c r="BU261" i="7"/>
  <c r="BO262" i="7"/>
  <c r="BS262" i="7"/>
  <c r="BQ262" i="7"/>
  <c r="BP262" i="7"/>
  <c r="BR262" i="7"/>
  <c r="BM262" i="7"/>
  <c r="BJ262" i="7"/>
  <c r="BK262" i="7"/>
  <c r="BL262" i="7"/>
  <c r="CD262" i="7"/>
  <c r="CG262" i="7"/>
  <c r="CF262" i="7"/>
  <c r="CE262" i="7"/>
  <c r="CA263" i="7"/>
  <c r="CM263" i="7" s="1"/>
  <c r="BZ264" i="7"/>
  <c r="BH263" i="7"/>
  <c r="BG264" i="7"/>
  <c r="BN263" i="7" l="1"/>
  <c r="BT263" i="7"/>
  <c r="BU262" i="7"/>
  <c r="CN262" i="7"/>
  <c r="CC263" i="7"/>
  <c r="CK263" i="7"/>
  <c r="CH263" i="7"/>
  <c r="CL263" i="7"/>
  <c r="CI263" i="7"/>
  <c r="CJ263" i="7"/>
  <c r="BQ263" i="7"/>
  <c r="BS263" i="7"/>
  <c r="BR263" i="7"/>
  <c r="BO263" i="7"/>
  <c r="BP263" i="7"/>
  <c r="BM263" i="7"/>
  <c r="BJ263" i="7"/>
  <c r="BK263" i="7"/>
  <c r="BL263" i="7"/>
  <c r="CF263" i="7"/>
  <c r="CD263" i="7"/>
  <c r="CG263" i="7"/>
  <c r="CE263" i="7"/>
  <c r="BH264" i="7"/>
  <c r="BG265" i="7"/>
  <c r="CA264" i="7"/>
  <c r="CM264" i="7" s="1"/>
  <c r="BZ265" i="7"/>
  <c r="BN264" i="7" l="1"/>
  <c r="BT264" i="7"/>
  <c r="BU263" i="7"/>
  <c r="CN263" i="7"/>
  <c r="CC264" i="7"/>
  <c r="CH264" i="7"/>
  <c r="CL264" i="7"/>
  <c r="CI264" i="7"/>
  <c r="CK264" i="7"/>
  <c r="CJ264" i="7"/>
  <c r="BO264" i="7"/>
  <c r="BS264" i="7"/>
  <c r="BP264" i="7"/>
  <c r="BQ264" i="7"/>
  <c r="BR264" i="7"/>
  <c r="CF264" i="7"/>
  <c r="CD264" i="7"/>
  <c r="CG264" i="7"/>
  <c r="CE264" i="7"/>
  <c r="BH265" i="7"/>
  <c r="BG266" i="7"/>
  <c r="BJ264" i="7"/>
  <c r="BK264" i="7"/>
  <c r="BM264" i="7"/>
  <c r="BL264" i="7"/>
  <c r="CA265" i="7"/>
  <c r="CM265" i="7" s="1"/>
  <c r="BZ266" i="7"/>
  <c r="BN265" i="7" l="1"/>
  <c r="BT265" i="7"/>
  <c r="CN264" i="7"/>
  <c r="CC265" i="7"/>
  <c r="CI265" i="7"/>
  <c r="CJ265" i="7"/>
  <c r="CH265" i="7"/>
  <c r="CK265" i="7"/>
  <c r="CL265" i="7"/>
  <c r="BU264" i="7"/>
  <c r="BQ265" i="7"/>
  <c r="BO265" i="7"/>
  <c r="BR265" i="7"/>
  <c r="BS265" i="7"/>
  <c r="BP265" i="7"/>
  <c r="CG265" i="7"/>
  <c r="CE265" i="7"/>
  <c r="CD265" i="7"/>
  <c r="CF265" i="7"/>
  <c r="BM265" i="7"/>
  <c r="BK265" i="7"/>
  <c r="BJ265" i="7"/>
  <c r="BL265" i="7"/>
  <c r="BZ267" i="7"/>
  <c r="CA266" i="7"/>
  <c r="CM266" i="7" s="1"/>
  <c r="BH266" i="7"/>
  <c r="BG267" i="7"/>
  <c r="BN266" i="7" l="1"/>
  <c r="BT266" i="7"/>
  <c r="BU265" i="7"/>
  <c r="CN265" i="7"/>
  <c r="CC266" i="7"/>
  <c r="CJ266" i="7"/>
  <c r="CK266" i="7"/>
  <c r="CI266" i="7"/>
  <c r="CL266" i="7"/>
  <c r="CH266" i="7"/>
  <c r="BO266" i="7"/>
  <c r="BS266" i="7"/>
  <c r="BQ266" i="7"/>
  <c r="BP266" i="7"/>
  <c r="BR266" i="7"/>
  <c r="CA267" i="7"/>
  <c r="CM267" i="7" s="1"/>
  <c r="BZ268" i="7"/>
  <c r="BG268" i="7"/>
  <c r="BH267" i="7"/>
  <c r="BM266" i="7"/>
  <c r="BJ266" i="7"/>
  <c r="BL266" i="7"/>
  <c r="BK266" i="7"/>
  <c r="CG266" i="7"/>
  <c r="CD266" i="7"/>
  <c r="CF266" i="7"/>
  <c r="CE266" i="7"/>
  <c r="BN267" i="7" l="1"/>
  <c r="BT267" i="7"/>
  <c r="CN266" i="7"/>
  <c r="CC267" i="7"/>
  <c r="CK267" i="7"/>
  <c r="CH267" i="7"/>
  <c r="CL267" i="7"/>
  <c r="CJ267" i="7"/>
  <c r="CI267" i="7"/>
  <c r="BU266" i="7"/>
  <c r="BQ267" i="7"/>
  <c r="BS267" i="7"/>
  <c r="BR267" i="7"/>
  <c r="BO267" i="7"/>
  <c r="BP267" i="7"/>
  <c r="BK267" i="7"/>
  <c r="BM267" i="7"/>
  <c r="BL267" i="7"/>
  <c r="BJ267" i="7"/>
  <c r="BH268" i="7"/>
  <c r="BG269" i="7"/>
  <c r="CA268" i="7"/>
  <c r="CM268" i="7" s="1"/>
  <c r="BZ269" i="7"/>
  <c r="CD267" i="7"/>
  <c r="CG267" i="7"/>
  <c r="CE267" i="7"/>
  <c r="CF267" i="7"/>
  <c r="BN268" i="7" l="1"/>
  <c r="BT268" i="7"/>
  <c r="CN267" i="7"/>
  <c r="CC268" i="7"/>
  <c r="CH268" i="7"/>
  <c r="CL268" i="7"/>
  <c r="CI268" i="7"/>
  <c r="CK268" i="7"/>
  <c r="CJ268" i="7"/>
  <c r="BU267" i="7"/>
  <c r="BO268" i="7"/>
  <c r="BS268" i="7"/>
  <c r="BP268" i="7"/>
  <c r="BQ268" i="7"/>
  <c r="BR268" i="7"/>
  <c r="CA269" i="7"/>
  <c r="CM269" i="7" s="1"/>
  <c r="BZ270" i="7"/>
  <c r="CD268" i="7"/>
  <c r="CG268" i="7"/>
  <c r="CF268" i="7"/>
  <c r="CE268" i="7"/>
  <c r="BH269" i="7"/>
  <c r="BG270" i="7"/>
  <c r="BK268" i="7"/>
  <c r="BJ268" i="7"/>
  <c r="BM268" i="7"/>
  <c r="BL268" i="7"/>
  <c r="BN269" i="7" l="1"/>
  <c r="BT269" i="7"/>
  <c r="CC269" i="7"/>
  <c r="CI269" i="7"/>
  <c r="CJ269" i="7"/>
  <c r="CL269" i="7"/>
  <c r="CH269" i="7"/>
  <c r="CK269" i="7"/>
  <c r="CN268" i="7"/>
  <c r="BU268" i="7"/>
  <c r="BQ269" i="7"/>
  <c r="BO269" i="7"/>
  <c r="BR269" i="7"/>
  <c r="BS269" i="7"/>
  <c r="BP269" i="7"/>
  <c r="BH270" i="7"/>
  <c r="BG271" i="7"/>
  <c r="CF269" i="7"/>
  <c r="CG269" i="7"/>
  <c r="CE269" i="7"/>
  <c r="CD269" i="7"/>
  <c r="BK269" i="7"/>
  <c r="BJ269" i="7"/>
  <c r="BL269" i="7"/>
  <c r="BM269" i="7"/>
  <c r="CA270" i="7"/>
  <c r="CM270" i="7" s="1"/>
  <c r="BZ271" i="7"/>
  <c r="BN270" i="7" l="1"/>
  <c r="BT270" i="7"/>
  <c r="CN269" i="7"/>
  <c r="CC270" i="7"/>
  <c r="CJ270" i="7"/>
  <c r="CK270" i="7"/>
  <c r="CH270" i="7"/>
  <c r="CI270" i="7"/>
  <c r="CL270" i="7"/>
  <c r="BU269" i="7"/>
  <c r="BO270" i="7"/>
  <c r="BS270" i="7"/>
  <c r="BQ270" i="7"/>
  <c r="BP270" i="7"/>
  <c r="BR270" i="7"/>
  <c r="CD270" i="7"/>
  <c r="CG270" i="7"/>
  <c r="CF270" i="7"/>
  <c r="CE270" i="7"/>
  <c r="BH271" i="7"/>
  <c r="BG272" i="7"/>
  <c r="CA271" i="7"/>
  <c r="CM271" i="7" s="1"/>
  <c r="BZ272" i="7"/>
  <c r="BJ270" i="7"/>
  <c r="BK270" i="7"/>
  <c r="BM270" i="7"/>
  <c r="BL270" i="7"/>
  <c r="BN271" i="7" l="1"/>
  <c r="BT271" i="7"/>
  <c r="CC271" i="7"/>
  <c r="CK271" i="7"/>
  <c r="CH271" i="7"/>
  <c r="CL271" i="7"/>
  <c r="CJ271" i="7"/>
  <c r="CI271" i="7"/>
  <c r="CN270" i="7"/>
  <c r="BU270" i="7"/>
  <c r="BQ271" i="7"/>
  <c r="BS271" i="7"/>
  <c r="BR271" i="7"/>
  <c r="BO271" i="7"/>
  <c r="BP271" i="7"/>
  <c r="BH272" i="7"/>
  <c r="BG273" i="7"/>
  <c r="BJ271" i="7"/>
  <c r="BK271" i="7"/>
  <c r="BM271" i="7"/>
  <c r="BL271" i="7"/>
  <c r="CA272" i="7"/>
  <c r="CM272" i="7" s="1"/>
  <c r="BZ273" i="7"/>
  <c r="CD271" i="7"/>
  <c r="CG271" i="7"/>
  <c r="CF271" i="7"/>
  <c r="CE271" i="7"/>
  <c r="BN272" i="7" l="1"/>
  <c r="BT272" i="7"/>
  <c r="CN271" i="7"/>
  <c r="CC272" i="7"/>
  <c r="CH272" i="7"/>
  <c r="CL272" i="7"/>
  <c r="CI272" i="7"/>
  <c r="CJ272" i="7"/>
  <c r="CK272" i="7"/>
  <c r="BU271" i="7"/>
  <c r="BO272" i="7"/>
  <c r="BS272" i="7"/>
  <c r="BP272" i="7"/>
  <c r="BQ272" i="7"/>
  <c r="BR272" i="7"/>
  <c r="CG272" i="7"/>
  <c r="CF272" i="7"/>
  <c r="CD272" i="7"/>
  <c r="CE272" i="7"/>
  <c r="BH273" i="7"/>
  <c r="BG274" i="7"/>
  <c r="CA273" i="7"/>
  <c r="CM273" i="7" s="1"/>
  <c r="BZ274" i="7"/>
  <c r="BM272" i="7"/>
  <c r="BK272" i="7"/>
  <c r="BJ272" i="7"/>
  <c r="BL272" i="7"/>
  <c r="BN273" i="7" l="1"/>
  <c r="BT273" i="7"/>
  <c r="CN272" i="7"/>
  <c r="CC273" i="7"/>
  <c r="CI273" i="7"/>
  <c r="CJ273" i="7"/>
  <c r="CH273" i="7"/>
  <c r="CL273" i="7"/>
  <c r="CK273" i="7"/>
  <c r="BU272" i="7"/>
  <c r="BQ273" i="7"/>
  <c r="BO273" i="7"/>
  <c r="BR273" i="7"/>
  <c r="BS273" i="7"/>
  <c r="BP273" i="7"/>
  <c r="CG273" i="7"/>
  <c r="CD273" i="7"/>
  <c r="CE273" i="7"/>
  <c r="CF273" i="7"/>
  <c r="BH274" i="7"/>
  <c r="BG275" i="7"/>
  <c r="BJ273" i="7"/>
  <c r="BM273" i="7"/>
  <c r="BK273" i="7"/>
  <c r="BL273" i="7"/>
  <c r="BZ275" i="7"/>
  <c r="CA274" i="7"/>
  <c r="CM274" i="7" s="1"/>
  <c r="BN274" i="7" l="1"/>
  <c r="BT274" i="7"/>
  <c r="CN273" i="7"/>
  <c r="CC274" i="7"/>
  <c r="CJ274" i="7"/>
  <c r="CK274" i="7"/>
  <c r="CI274" i="7"/>
  <c r="CH274" i="7"/>
  <c r="CL274" i="7"/>
  <c r="BU273" i="7"/>
  <c r="BO274" i="7"/>
  <c r="BS274" i="7"/>
  <c r="BQ274" i="7"/>
  <c r="BP274" i="7"/>
  <c r="BR274" i="7"/>
  <c r="CA275" i="7"/>
  <c r="CM275" i="7" s="1"/>
  <c r="BZ276" i="7"/>
  <c r="BH275" i="7"/>
  <c r="BG276" i="7"/>
  <c r="BM274" i="7"/>
  <c r="BL274" i="7"/>
  <c r="BJ274" i="7"/>
  <c r="BK274" i="7"/>
  <c r="CF274" i="7"/>
  <c r="CG274" i="7"/>
  <c r="CD274" i="7"/>
  <c r="CE274" i="7"/>
  <c r="BN275" i="7" l="1"/>
  <c r="BT275" i="7"/>
  <c r="CN274" i="7"/>
  <c r="CC275" i="7"/>
  <c r="CK275" i="7"/>
  <c r="CH275" i="7"/>
  <c r="CL275" i="7"/>
  <c r="CJ275" i="7"/>
  <c r="CI275" i="7"/>
  <c r="BU274" i="7"/>
  <c r="BQ275" i="7"/>
  <c r="BS275" i="7"/>
  <c r="BR275" i="7"/>
  <c r="BO275" i="7"/>
  <c r="BP275" i="7"/>
  <c r="BH276" i="7"/>
  <c r="BG277" i="7"/>
  <c r="BJ275" i="7"/>
  <c r="BL275" i="7"/>
  <c r="BM275" i="7"/>
  <c r="BK275" i="7"/>
  <c r="CA276" i="7"/>
  <c r="CM276" i="7" s="1"/>
  <c r="BZ277" i="7"/>
  <c r="CD275" i="7"/>
  <c r="CG275" i="7"/>
  <c r="CF275" i="7"/>
  <c r="CE275" i="7"/>
  <c r="BN276" i="7" l="1"/>
  <c r="BT276" i="7"/>
  <c r="CN275" i="7"/>
  <c r="CC276" i="7"/>
  <c r="CH276" i="7"/>
  <c r="CL276" i="7"/>
  <c r="CI276" i="7"/>
  <c r="CK276" i="7"/>
  <c r="CJ276" i="7"/>
  <c r="BU275" i="7"/>
  <c r="BO276" i="7"/>
  <c r="BS276" i="7"/>
  <c r="BP276" i="7"/>
  <c r="BQ276" i="7"/>
  <c r="BR276" i="7"/>
  <c r="CA277" i="7"/>
  <c r="CM277" i="7" s="1"/>
  <c r="BZ278" i="7"/>
  <c r="BH277" i="7"/>
  <c r="BG278" i="7"/>
  <c r="CD276" i="7"/>
  <c r="CF276" i="7"/>
  <c r="CG276" i="7"/>
  <c r="CE276" i="7"/>
  <c r="BM276" i="7"/>
  <c r="BK276" i="7"/>
  <c r="BJ276" i="7"/>
  <c r="BL276" i="7"/>
  <c r="BN277" i="7" l="1"/>
  <c r="BT277" i="7"/>
  <c r="CN276" i="7"/>
  <c r="CC277" i="7"/>
  <c r="CI277" i="7"/>
  <c r="CJ277" i="7"/>
  <c r="CL277" i="7"/>
  <c r="CH277" i="7"/>
  <c r="CK277" i="7"/>
  <c r="BU276" i="7"/>
  <c r="BQ277" i="7"/>
  <c r="BO277" i="7"/>
  <c r="BR277" i="7"/>
  <c r="BS277" i="7"/>
  <c r="BP277" i="7"/>
  <c r="BZ279" i="7"/>
  <c r="CA278" i="7"/>
  <c r="CM278" i="7" s="1"/>
  <c r="BH278" i="7"/>
  <c r="BG279" i="7"/>
  <c r="CF277" i="7"/>
  <c r="CD277" i="7"/>
  <c r="CG277" i="7"/>
  <c r="CE277" i="7"/>
  <c r="BJ277" i="7"/>
  <c r="BL277" i="7"/>
  <c r="BM277" i="7"/>
  <c r="BK277" i="7"/>
  <c r="BN278" i="7" l="1"/>
  <c r="BT278" i="7"/>
  <c r="CC278" i="7"/>
  <c r="CJ278" i="7"/>
  <c r="CK278" i="7"/>
  <c r="CI278" i="7"/>
  <c r="CL278" i="7"/>
  <c r="CH278" i="7"/>
  <c r="CN277" i="7"/>
  <c r="BU277" i="7"/>
  <c r="BO278" i="7"/>
  <c r="BS278" i="7"/>
  <c r="BQ278" i="7"/>
  <c r="BP278" i="7"/>
  <c r="BR278" i="7"/>
  <c r="CA279" i="7"/>
  <c r="CM279" i="7" s="1"/>
  <c r="BZ280" i="7"/>
  <c r="BH279" i="7"/>
  <c r="BG280" i="7"/>
  <c r="BJ278" i="7"/>
  <c r="BM278" i="7"/>
  <c r="BL278" i="7"/>
  <c r="BK278" i="7"/>
  <c r="CG278" i="7"/>
  <c r="CF278" i="7"/>
  <c r="CD278" i="7"/>
  <c r="CE278" i="7"/>
  <c r="BN279" i="7" l="1"/>
  <c r="BT279" i="7"/>
  <c r="CN278" i="7"/>
  <c r="CC279" i="7"/>
  <c r="CK279" i="7"/>
  <c r="CH279" i="7"/>
  <c r="CL279" i="7"/>
  <c r="CI279" i="7"/>
  <c r="CJ279" i="7"/>
  <c r="BU278" i="7"/>
  <c r="BQ279" i="7"/>
  <c r="BS279" i="7"/>
  <c r="BR279" i="7"/>
  <c r="BO279" i="7"/>
  <c r="BP279" i="7"/>
  <c r="BH280" i="7"/>
  <c r="BG281" i="7"/>
  <c r="BK279" i="7"/>
  <c r="BJ279" i="7"/>
  <c r="BM279" i="7"/>
  <c r="BL279" i="7"/>
  <c r="CA280" i="7"/>
  <c r="CM280" i="7" s="1"/>
  <c r="BZ281" i="7"/>
  <c r="CF279" i="7"/>
  <c r="CD279" i="7"/>
  <c r="CG279" i="7"/>
  <c r="CE279" i="7"/>
  <c r="BN280" i="7" l="1"/>
  <c r="BT280" i="7"/>
  <c r="CC280" i="7"/>
  <c r="CH280" i="7"/>
  <c r="CL280" i="7"/>
  <c r="CI280" i="7"/>
  <c r="CK280" i="7"/>
  <c r="CJ280" i="7"/>
  <c r="CN279" i="7"/>
  <c r="BU279" i="7"/>
  <c r="BO280" i="7"/>
  <c r="BS280" i="7"/>
  <c r="BP280" i="7"/>
  <c r="BQ280" i="7"/>
  <c r="BR280" i="7"/>
  <c r="CD280" i="7"/>
  <c r="CG280" i="7"/>
  <c r="CF280" i="7"/>
  <c r="CE280" i="7"/>
  <c r="BH281" i="7"/>
  <c r="BG282" i="7"/>
  <c r="BK280" i="7"/>
  <c r="BM280" i="7"/>
  <c r="BJ280" i="7"/>
  <c r="BL280" i="7"/>
  <c r="CA281" i="7"/>
  <c r="CM281" i="7" s="1"/>
  <c r="BZ282" i="7"/>
  <c r="BN281" i="7" l="1"/>
  <c r="BT281" i="7"/>
  <c r="CN280" i="7"/>
  <c r="CC281" i="7"/>
  <c r="CI281" i="7"/>
  <c r="CJ281" i="7"/>
  <c r="CH281" i="7"/>
  <c r="CL281" i="7"/>
  <c r="CK281" i="7"/>
  <c r="BU280" i="7"/>
  <c r="BQ281" i="7"/>
  <c r="BO281" i="7"/>
  <c r="BR281" i="7"/>
  <c r="BS281" i="7"/>
  <c r="BP281" i="7"/>
  <c r="CD281" i="7"/>
  <c r="CF281" i="7"/>
  <c r="CG281" i="7"/>
  <c r="CE281" i="7"/>
  <c r="CA282" i="7"/>
  <c r="CM282" i="7" s="1"/>
  <c r="BZ283" i="7"/>
  <c r="BH282" i="7"/>
  <c r="BG283" i="7"/>
  <c r="BJ281" i="7"/>
  <c r="BM281" i="7"/>
  <c r="BK281" i="7"/>
  <c r="BL281" i="7"/>
  <c r="BN282" i="7" l="1"/>
  <c r="BT282" i="7"/>
  <c r="CN281" i="7"/>
  <c r="CC282" i="7"/>
  <c r="CJ282" i="7"/>
  <c r="CK282" i="7"/>
  <c r="CI282" i="7"/>
  <c r="CL282" i="7"/>
  <c r="CH282" i="7"/>
  <c r="BU281" i="7"/>
  <c r="BO282" i="7"/>
  <c r="BS282" i="7"/>
  <c r="BQ282" i="7"/>
  <c r="BP282" i="7"/>
  <c r="BR282" i="7"/>
  <c r="BG284" i="7"/>
  <c r="BH283" i="7"/>
  <c r="CA283" i="7"/>
  <c r="CM283" i="7" s="1"/>
  <c r="BZ284" i="7"/>
  <c r="BL282" i="7"/>
  <c r="BM282" i="7"/>
  <c r="BJ282" i="7"/>
  <c r="BK282" i="7"/>
  <c r="CF282" i="7"/>
  <c r="CD282" i="7"/>
  <c r="CG282" i="7"/>
  <c r="CE282" i="7"/>
  <c r="BN283" i="7" l="1"/>
  <c r="BT283" i="7"/>
  <c r="CN282" i="7"/>
  <c r="CC283" i="7"/>
  <c r="CK283" i="7"/>
  <c r="CH283" i="7"/>
  <c r="CL283" i="7"/>
  <c r="CJ283" i="7"/>
  <c r="CI283" i="7"/>
  <c r="BU282" i="7"/>
  <c r="BQ283" i="7"/>
  <c r="BS283" i="7"/>
  <c r="BR283" i="7"/>
  <c r="BO283" i="7"/>
  <c r="BP283" i="7"/>
  <c r="BJ283" i="7"/>
  <c r="BM283" i="7"/>
  <c r="BL283" i="7"/>
  <c r="BK283" i="7"/>
  <c r="BH284" i="7"/>
  <c r="BG285" i="7"/>
  <c r="CA284" i="7"/>
  <c r="CM284" i="7" s="1"/>
  <c r="BZ285" i="7"/>
  <c r="CF283" i="7"/>
  <c r="CD283" i="7"/>
  <c r="CG283" i="7"/>
  <c r="CE283" i="7"/>
  <c r="BN284" i="7" l="1"/>
  <c r="BT284" i="7"/>
  <c r="CN283" i="7"/>
  <c r="CC284" i="7"/>
  <c r="CH284" i="7"/>
  <c r="CL284" i="7"/>
  <c r="CI284" i="7"/>
  <c r="CK284" i="7"/>
  <c r="CJ284" i="7"/>
  <c r="BU283" i="7"/>
  <c r="BO284" i="7"/>
  <c r="BS284" i="7"/>
  <c r="BP284" i="7"/>
  <c r="BQ284" i="7"/>
  <c r="BR284" i="7"/>
  <c r="CA285" i="7"/>
  <c r="CM285" i="7" s="1"/>
  <c r="BZ286" i="7"/>
  <c r="BJ284" i="7"/>
  <c r="BM284" i="7"/>
  <c r="BK284" i="7"/>
  <c r="BL284" i="7"/>
  <c r="CD284" i="7"/>
  <c r="CG284" i="7"/>
  <c r="CF284" i="7"/>
  <c r="CE284" i="7"/>
  <c r="BH285" i="7"/>
  <c r="BG286" i="7"/>
  <c r="BN285" i="7" l="1"/>
  <c r="BT285" i="7"/>
  <c r="CN284" i="7"/>
  <c r="CC285" i="7"/>
  <c r="CI285" i="7"/>
  <c r="CJ285" i="7"/>
  <c r="CL285" i="7"/>
  <c r="CK285" i="7"/>
  <c r="CH285" i="7"/>
  <c r="BU284" i="7"/>
  <c r="BQ285" i="7"/>
  <c r="BO285" i="7"/>
  <c r="BR285" i="7"/>
  <c r="BS285" i="7"/>
  <c r="BP285" i="7"/>
  <c r="BH286" i="7"/>
  <c r="BG287" i="7"/>
  <c r="BJ285" i="7"/>
  <c r="BL285" i="7"/>
  <c r="BK285" i="7"/>
  <c r="BM285" i="7"/>
  <c r="BZ287" i="7"/>
  <c r="CA286" i="7"/>
  <c r="CM286" i="7" s="1"/>
  <c r="CF285" i="7"/>
  <c r="CD285" i="7"/>
  <c r="CG285" i="7"/>
  <c r="CE285" i="7"/>
  <c r="BN286" i="7" l="1"/>
  <c r="BT286" i="7"/>
  <c r="CC286" i="7"/>
  <c r="CJ286" i="7"/>
  <c r="CK286" i="7"/>
  <c r="CI286" i="7"/>
  <c r="CH286" i="7"/>
  <c r="CL286" i="7"/>
  <c r="CN285" i="7"/>
  <c r="BU285" i="7"/>
  <c r="BO286" i="7"/>
  <c r="BS286" i="7"/>
  <c r="BQ286" i="7"/>
  <c r="BP286" i="7"/>
  <c r="BR286" i="7"/>
  <c r="CG286" i="7"/>
  <c r="CD286" i="7"/>
  <c r="CF286" i="7"/>
  <c r="CE286" i="7"/>
  <c r="BH287" i="7"/>
  <c r="BG288" i="7"/>
  <c r="CA287" i="7"/>
  <c r="CM287" i="7" s="1"/>
  <c r="BZ288" i="7"/>
  <c r="BK286" i="7"/>
  <c r="BJ286" i="7"/>
  <c r="BL286" i="7"/>
  <c r="BM286" i="7"/>
  <c r="BN287" i="7" l="1"/>
  <c r="BT287" i="7"/>
  <c r="CC287" i="7"/>
  <c r="CK287" i="7"/>
  <c r="CH287" i="7"/>
  <c r="CL287" i="7"/>
  <c r="CI287" i="7"/>
  <c r="CJ287" i="7"/>
  <c r="CN286" i="7"/>
  <c r="BU286" i="7"/>
  <c r="BQ287" i="7"/>
  <c r="BS287" i="7"/>
  <c r="BR287" i="7"/>
  <c r="BO287" i="7"/>
  <c r="BP287" i="7"/>
  <c r="BH288" i="7"/>
  <c r="BG289" i="7"/>
  <c r="BM287" i="7"/>
  <c r="BJ287" i="7"/>
  <c r="BK287" i="7"/>
  <c r="BL287" i="7"/>
  <c r="CA288" i="7"/>
  <c r="CM288" i="7" s="1"/>
  <c r="BZ289" i="7"/>
  <c r="CF287" i="7"/>
  <c r="CD287" i="7"/>
  <c r="CG287" i="7"/>
  <c r="CE287" i="7"/>
  <c r="BN288" i="7" l="1"/>
  <c r="BT288" i="7"/>
  <c r="CN287" i="7"/>
  <c r="CC288" i="7"/>
  <c r="CH288" i="7"/>
  <c r="CL288" i="7"/>
  <c r="CI288" i="7"/>
  <c r="CK288" i="7"/>
  <c r="CJ288" i="7"/>
  <c r="BU287" i="7"/>
  <c r="BO288" i="7"/>
  <c r="BS288" i="7"/>
  <c r="BP288" i="7"/>
  <c r="BQ288" i="7"/>
  <c r="BR288" i="7"/>
  <c r="CF288" i="7"/>
  <c r="CD288" i="7"/>
  <c r="CG288" i="7"/>
  <c r="CE288" i="7"/>
  <c r="BM288" i="7"/>
  <c r="BK288" i="7"/>
  <c r="BJ288" i="7"/>
  <c r="BL288" i="7"/>
  <c r="CA289" i="7"/>
  <c r="CM289" i="7" s="1"/>
  <c r="BZ290" i="7"/>
  <c r="BH289" i="7"/>
  <c r="BG290" i="7"/>
  <c r="BN289" i="7" l="1"/>
  <c r="BT289" i="7"/>
  <c r="BU288" i="7"/>
  <c r="CC289" i="7"/>
  <c r="CI289" i="7"/>
  <c r="CJ289" i="7"/>
  <c r="CH289" i="7"/>
  <c r="CK289" i="7"/>
  <c r="CL289" i="7"/>
  <c r="CN288" i="7"/>
  <c r="BQ289" i="7"/>
  <c r="BO289" i="7"/>
  <c r="BR289" i="7"/>
  <c r="BS289" i="7"/>
  <c r="BP289" i="7"/>
  <c r="BM289" i="7"/>
  <c r="BK289" i="7"/>
  <c r="BJ289" i="7"/>
  <c r="BL289" i="7"/>
  <c r="CA290" i="7"/>
  <c r="CM290" i="7" s="1"/>
  <c r="BZ291" i="7"/>
  <c r="BH290" i="7"/>
  <c r="BG291" i="7"/>
  <c r="CG289" i="7"/>
  <c r="CF289" i="7"/>
  <c r="CE289" i="7"/>
  <c r="CD289" i="7"/>
  <c r="BN290" i="7" l="1"/>
  <c r="BT290" i="7"/>
  <c r="CN289" i="7"/>
  <c r="CC290" i="7"/>
  <c r="CJ290" i="7"/>
  <c r="CK290" i="7"/>
  <c r="CI290" i="7"/>
  <c r="CH290" i="7"/>
  <c r="CL290" i="7"/>
  <c r="BU289" i="7"/>
  <c r="BO290" i="7"/>
  <c r="BS290" i="7"/>
  <c r="BQ290" i="7"/>
  <c r="BP290" i="7"/>
  <c r="BR290" i="7"/>
  <c r="BH291" i="7"/>
  <c r="BG292" i="7"/>
  <c r="BK290" i="7"/>
  <c r="BL290" i="7"/>
  <c r="BJ290" i="7"/>
  <c r="BM290" i="7"/>
  <c r="CA291" i="7"/>
  <c r="CM291" i="7" s="1"/>
  <c r="BZ292" i="7"/>
  <c r="CF290" i="7"/>
  <c r="CD290" i="7"/>
  <c r="CG290" i="7"/>
  <c r="CE290" i="7"/>
  <c r="BN291" i="7" l="1"/>
  <c r="BT291" i="7"/>
  <c r="CN290" i="7"/>
  <c r="CC291" i="7"/>
  <c r="CK291" i="7"/>
  <c r="CH291" i="7"/>
  <c r="CL291" i="7"/>
  <c r="CJ291" i="7"/>
  <c r="CI291" i="7"/>
  <c r="BU290" i="7"/>
  <c r="BQ291" i="7"/>
  <c r="BS291" i="7"/>
  <c r="BR291" i="7"/>
  <c r="BO291" i="7"/>
  <c r="BP291" i="7"/>
  <c r="BH292" i="7"/>
  <c r="BG293" i="7"/>
  <c r="CA292" i="7"/>
  <c r="CM292" i="7" s="1"/>
  <c r="BZ293" i="7"/>
  <c r="BK291" i="7"/>
  <c r="BL291" i="7"/>
  <c r="BJ291" i="7"/>
  <c r="BM291" i="7"/>
  <c r="CF291" i="7"/>
  <c r="CD291" i="7"/>
  <c r="CG291" i="7"/>
  <c r="CE291" i="7"/>
  <c r="BN292" i="7" l="1"/>
  <c r="BT292" i="7"/>
  <c r="CC292" i="7"/>
  <c r="CH292" i="7"/>
  <c r="CL292" i="7"/>
  <c r="CI292" i="7"/>
  <c r="CK292" i="7"/>
  <c r="CJ292" i="7"/>
  <c r="CN291" i="7"/>
  <c r="BU291" i="7"/>
  <c r="BO292" i="7"/>
  <c r="BS292" i="7"/>
  <c r="BP292" i="7"/>
  <c r="BQ292" i="7"/>
  <c r="BR292" i="7"/>
  <c r="CA293" i="7"/>
  <c r="CM293" i="7" s="1"/>
  <c r="BZ294" i="7"/>
  <c r="BH293" i="7"/>
  <c r="BG294" i="7"/>
  <c r="CD292" i="7"/>
  <c r="CG292" i="7"/>
  <c r="CF292" i="7"/>
  <c r="CE292" i="7"/>
  <c r="BJ292" i="7"/>
  <c r="BK292" i="7"/>
  <c r="BM292" i="7"/>
  <c r="BL292" i="7"/>
  <c r="BN293" i="7" l="1"/>
  <c r="BT293" i="7"/>
  <c r="CN292" i="7"/>
  <c r="CC293" i="7"/>
  <c r="CI293" i="7"/>
  <c r="CJ293" i="7"/>
  <c r="CL293" i="7"/>
  <c r="CH293" i="7"/>
  <c r="CK293" i="7"/>
  <c r="BU292" i="7"/>
  <c r="BQ293" i="7"/>
  <c r="BO293" i="7"/>
  <c r="BR293" i="7"/>
  <c r="BS293" i="7"/>
  <c r="BP293" i="7"/>
  <c r="CA294" i="7"/>
  <c r="CM294" i="7" s="1"/>
  <c r="BZ295" i="7"/>
  <c r="CG293" i="7"/>
  <c r="CF293" i="7"/>
  <c r="CE293" i="7"/>
  <c r="CD293" i="7"/>
  <c r="BH294" i="7"/>
  <c r="BG295" i="7"/>
  <c r="BL293" i="7"/>
  <c r="BJ293" i="7"/>
  <c r="BM293" i="7"/>
  <c r="BK293" i="7"/>
  <c r="BN294" i="7" l="1"/>
  <c r="BT294" i="7"/>
  <c r="CN293" i="7"/>
  <c r="CC294" i="7"/>
  <c r="CJ294" i="7"/>
  <c r="CK294" i="7"/>
  <c r="CL294" i="7"/>
  <c r="CH294" i="7"/>
  <c r="CI294" i="7"/>
  <c r="BU293" i="7"/>
  <c r="BO294" i="7"/>
  <c r="BS294" i="7"/>
  <c r="BQ294" i="7"/>
  <c r="BP294" i="7"/>
  <c r="BR294" i="7"/>
  <c r="BJ294" i="7"/>
  <c r="BM294" i="7"/>
  <c r="BL294" i="7"/>
  <c r="BK294" i="7"/>
  <c r="CA295" i="7"/>
  <c r="CM295" i="7" s="1"/>
  <c r="BZ296" i="7"/>
  <c r="CF294" i="7"/>
  <c r="CG294" i="7"/>
  <c r="CD294" i="7"/>
  <c r="CE294" i="7"/>
  <c r="BH295" i="7"/>
  <c r="BG296" i="7"/>
  <c r="BN295" i="7" l="1"/>
  <c r="BT295" i="7"/>
  <c r="CN294" i="7"/>
  <c r="CC295" i="7"/>
  <c r="CK295" i="7"/>
  <c r="CH295" i="7"/>
  <c r="CL295" i="7"/>
  <c r="CJ295" i="7"/>
  <c r="CI295" i="7"/>
  <c r="BU294" i="7"/>
  <c r="BQ295" i="7"/>
  <c r="BS295" i="7"/>
  <c r="BR295" i="7"/>
  <c r="BO295" i="7"/>
  <c r="BP295" i="7"/>
  <c r="CG295" i="7"/>
  <c r="CF295" i="7"/>
  <c r="CD295" i="7"/>
  <c r="CE295" i="7"/>
  <c r="BH296" i="7"/>
  <c r="BG297" i="7"/>
  <c r="BM295" i="7"/>
  <c r="BK295" i="7"/>
  <c r="BJ295" i="7"/>
  <c r="BL295" i="7"/>
  <c r="CA296" i="7"/>
  <c r="CM296" i="7" s="1"/>
  <c r="BZ297" i="7"/>
  <c r="BN296" i="7" l="1"/>
  <c r="BT296" i="7"/>
  <c r="BU295" i="7"/>
  <c r="CC296" i="7"/>
  <c r="CH296" i="7"/>
  <c r="CL296" i="7"/>
  <c r="CI296" i="7"/>
  <c r="CJ296" i="7"/>
  <c r="CK296" i="7"/>
  <c r="CN295" i="7"/>
  <c r="BO296" i="7"/>
  <c r="BS296" i="7"/>
  <c r="BP296" i="7"/>
  <c r="BQ296" i="7"/>
  <c r="BR296" i="7"/>
  <c r="CF296" i="7"/>
  <c r="CD296" i="7"/>
  <c r="CG296" i="7"/>
  <c r="CE296" i="7"/>
  <c r="BM296" i="7"/>
  <c r="BK296" i="7"/>
  <c r="BJ296" i="7"/>
  <c r="BL296" i="7"/>
  <c r="CA297" i="7"/>
  <c r="CM297" i="7" s="1"/>
  <c r="BZ298" i="7"/>
  <c r="BH297" i="7"/>
  <c r="BG298" i="7"/>
  <c r="BN297" i="7" l="1"/>
  <c r="BT297" i="7"/>
  <c r="BU296" i="7"/>
  <c r="CN296" i="7"/>
  <c r="CC297" i="7"/>
  <c r="CI297" i="7"/>
  <c r="CJ297" i="7"/>
  <c r="CH297" i="7"/>
  <c r="CL297" i="7"/>
  <c r="CK297" i="7"/>
  <c r="BQ297" i="7"/>
  <c r="BO297" i="7"/>
  <c r="BR297" i="7"/>
  <c r="BS297" i="7"/>
  <c r="BP297" i="7"/>
  <c r="BH298" i="7"/>
  <c r="BG299" i="7"/>
  <c r="BM297" i="7"/>
  <c r="BJ297" i="7"/>
  <c r="BL297" i="7"/>
  <c r="BK297" i="7"/>
  <c r="CD297" i="7"/>
  <c r="CG297" i="7"/>
  <c r="CE297" i="7"/>
  <c r="CF297" i="7"/>
  <c r="BZ299" i="7"/>
  <c r="CA298" i="7"/>
  <c r="CM298" i="7" s="1"/>
  <c r="BN298" i="7" l="1"/>
  <c r="BT298" i="7"/>
  <c r="CN297" i="7"/>
  <c r="BU297" i="7"/>
  <c r="CC298" i="7"/>
  <c r="CJ298" i="7"/>
  <c r="CK298" i="7"/>
  <c r="CI298" i="7"/>
  <c r="CL298" i="7"/>
  <c r="CH298" i="7"/>
  <c r="BO298" i="7"/>
  <c r="BS298" i="7"/>
  <c r="BQ298" i="7"/>
  <c r="BP298" i="7"/>
  <c r="BR298" i="7"/>
  <c r="CG298" i="7"/>
  <c r="CD298" i="7"/>
  <c r="CE298" i="7"/>
  <c r="CF298" i="7"/>
  <c r="CA299" i="7"/>
  <c r="CM299" i="7" s="1"/>
  <c r="BZ300" i="7"/>
  <c r="BG300" i="7"/>
  <c r="BH299" i="7"/>
  <c r="BJ298" i="7"/>
  <c r="BL298" i="7"/>
  <c r="BM298" i="7"/>
  <c r="BK298" i="7"/>
  <c r="BN299" i="7" l="1"/>
  <c r="BT299" i="7"/>
  <c r="CN298" i="7"/>
  <c r="CC299" i="7"/>
  <c r="CK299" i="7"/>
  <c r="CH299" i="7"/>
  <c r="CL299" i="7"/>
  <c r="CJ299" i="7"/>
  <c r="CI299" i="7"/>
  <c r="BU298" i="7"/>
  <c r="BQ299" i="7"/>
  <c r="BS299" i="7"/>
  <c r="BR299" i="7"/>
  <c r="BO299" i="7"/>
  <c r="BP299" i="7"/>
  <c r="CE299" i="7"/>
  <c r="CD299" i="7"/>
  <c r="CG299" i="7"/>
  <c r="CF299" i="7"/>
  <c r="BJ299" i="7"/>
  <c r="BM299" i="7"/>
  <c r="BK299" i="7"/>
  <c r="BL299" i="7"/>
  <c r="BG301" i="7"/>
  <c r="BH300" i="7"/>
  <c r="CA300" i="7"/>
  <c r="CM300" i="7" s="1"/>
  <c r="BZ301" i="7"/>
  <c r="BN300" i="7" l="1"/>
  <c r="BT300" i="7"/>
  <c r="CN299" i="7"/>
  <c r="CC300" i="7"/>
  <c r="CH300" i="7"/>
  <c r="CL300" i="7"/>
  <c r="CI300" i="7"/>
  <c r="CK300" i="7"/>
  <c r="CJ300" i="7"/>
  <c r="BU299" i="7"/>
  <c r="BO300" i="7"/>
  <c r="BS300" i="7"/>
  <c r="BP300" i="7"/>
  <c r="BQ300" i="7"/>
  <c r="BR300" i="7"/>
  <c r="CA301" i="7"/>
  <c r="CM301" i="7" s="1"/>
  <c r="BZ302" i="7"/>
  <c r="CG300" i="7"/>
  <c r="CE300" i="7"/>
  <c r="CD300" i="7"/>
  <c r="CF300" i="7"/>
  <c r="BM300" i="7"/>
  <c r="BK300" i="7"/>
  <c r="BJ300" i="7"/>
  <c r="BL300" i="7"/>
  <c r="BH301" i="7"/>
  <c r="BG302" i="7"/>
  <c r="BN301" i="7" l="1"/>
  <c r="BT301" i="7"/>
  <c r="BU300" i="7"/>
  <c r="CN300" i="7"/>
  <c r="CC301" i="7"/>
  <c r="CI301" i="7"/>
  <c r="CJ301" i="7"/>
  <c r="CL301" i="7"/>
  <c r="CK301" i="7"/>
  <c r="CH301" i="7"/>
  <c r="BQ301" i="7"/>
  <c r="BO301" i="7"/>
  <c r="BR301" i="7"/>
  <c r="BS301" i="7"/>
  <c r="BP301" i="7"/>
  <c r="BL301" i="7"/>
  <c r="BK301" i="7"/>
  <c r="BJ301" i="7"/>
  <c r="BM301" i="7"/>
  <c r="BH302" i="7"/>
  <c r="BG303" i="7"/>
  <c r="BH303" i="7" s="1"/>
  <c r="BZ303" i="7"/>
  <c r="CA303" i="7" s="1"/>
  <c r="CM303" i="7" s="1"/>
  <c r="CA302" i="7"/>
  <c r="CM302" i="7" s="1"/>
  <c r="CF301" i="7"/>
  <c r="CD301" i="7"/>
  <c r="CE301" i="7"/>
  <c r="CG301" i="7"/>
  <c r="BN302" i="7" l="1"/>
  <c r="BT302" i="7"/>
  <c r="BN303" i="7"/>
  <c r="BT303" i="7"/>
  <c r="CN301" i="7"/>
  <c r="CC302" i="7"/>
  <c r="CJ302" i="7"/>
  <c r="CK302" i="7"/>
  <c r="CI302" i="7"/>
  <c r="CH302" i="7"/>
  <c r="CL302" i="7"/>
  <c r="CC303" i="7"/>
  <c r="CK303" i="7"/>
  <c r="CH303" i="7"/>
  <c r="CL303" i="7"/>
  <c r="CI303" i="7"/>
  <c r="CJ303" i="7"/>
  <c r="BU301" i="7"/>
  <c r="BQ303" i="7"/>
  <c r="BS303" i="7"/>
  <c r="BR303" i="7"/>
  <c r="BO303" i="7"/>
  <c r="BP303" i="7"/>
  <c r="BO302" i="7"/>
  <c r="BS302" i="7"/>
  <c r="BQ302" i="7"/>
  <c r="BP302" i="7"/>
  <c r="BR302" i="7"/>
  <c r="CG302" i="7"/>
  <c r="CE302" i="7"/>
  <c r="CF302" i="7"/>
  <c r="CD302" i="7"/>
  <c r="CG303" i="7"/>
  <c r="CF303" i="7"/>
  <c r="CD303" i="7"/>
  <c r="CE303" i="7"/>
  <c r="BL303" i="7"/>
  <c r="BJ303" i="7"/>
  <c r="BM303" i="7"/>
  <c r="BK303" i="7"/>
  <c r="BM302" i="7"/>
  <c r="BL302" i="7"/>
  <c r="BJ302" i="7"/>
  <c r="BK302" i="7"/>
  <c r="CN302" i="7" l="1"/>
  <c r="CN303" i="7"/>
  <c r="BU303" i="7"/>
  <c r="BU302" i="7"/>
  <c r="E9" i="12" l="1"/>
  <c r="E11" i="12" l="1"/>
  <c r="E15" i="12" l="1"/>
  <c r="C16" i="2" l="1"/>
  <c r="FW16" i="17" s="1"/>
  <c r="C18" i="2" l="1"/>
  <c r="B21" i="2" l="1"/>
  <c r="FV21" i="17" s="1"/>
  <c r="FW18" i="17"/>
  <c r="C19" i="2"/>
  <c r="FW19" i="17" s="1"/>
</calcChain>
</file>

<file path=xl/comments1.xml><?xml version="1.0" encoding="utf-8"?>
<comments xmlns="http://schemas.openxmlformats.org/spreadsheetml/2006/main">
  <authors>
    <author>Autor</author>
  </authors>
  <commentList>
    <comment ref="AN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como no está en reso, no se incluye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>Circular en la que fue publicado el PDI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Certificado Tipo (Type certificate)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Certificado Tipo (Type certificate)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Certificado Tipo (Type certificate)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Certificado Tipo (Type certificate)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E1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E6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F6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G6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L65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M65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N65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L8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M8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N82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L9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M9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N9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Z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  <comment ref="AJ9" authorId="0" shapeId="0">
      <text>
        <r>
          <rPr>
            <sz val="9"/>
            <color indexed="81"/>
            <rFont val="Tahoma"/>
            <family val="2"/>
          </rPr>
          <t>(Ej.: el Obelisco queda en Zona 21S, X: 373315, Y: 6170037)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según NCM y anexo Resolución Conjunta 1-E/2017 o Decreto 814/2017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  <comment ref="AF5" authorId="0" shapeId="0">
      <text>
        <r>
          <rPr>
            <sz val="9"/>
            <color indexed="81"/>
            <rFont val="Tahoma"/>
            <family val="2"/>
          </rPr>
          <t>Según Decreto 814/2017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12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sharedStrings.xml><?xml version="1.0" encoding="utf-8"?>
<sst xmlns="http://schemas.openxmlformats.org/spreadsheetml/2006/main" count="1840" uniqueCount="1066">
  <si>
    <t>NOMBRE DEL PROYECTO</t>
  </si>
  <si>
    <t>APODERADO/S O REPRESENTANTE/S LEGAL/ES</t>
  </si>
  <si>
    <t xml:space="preserve">NOMBRE Y APELLIDO 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</si>
  <si>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</si>
  <si>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</si>
  <si>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</si>
  <si>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</si>
  <si>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</si>
  <si>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</si>
  <si>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</si>
  <si>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</si>
  <si>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10-Contador</t>
  </si>
  <si>
    <t>Tecnología</t>
  </si>
  <si>
    <t>Cupo Máximo de Beneficios Fiscales (en US$/MW)</t>
  </si>
  <si>
    <t>Proyecto Nombre:</t>
  </si>
  <si>
    <t>Provincia:</t>
  </si>
  <si>
    <t>Localidad:</t>
  </si>
  <si>
    <t>Buenos Aires</t>
  </si>
  <si>
    <t xml:space="preserve">Entre Ríos </t>
  </si>
  <si>
    <t>Corrientes</t>
  </si>
  <si>
    <t>Misiones</t>
  </si>
  <si>
    <t>Santa Fe</t>
  </si>
  <si>
    <t>Chaco</t>
  </si>
  <si>
    <t>Formosa</t>
  </si>
  <si>
    <t>Santiago del Estero</t>
  </si>
  <si>
    <t>Tucumán</t>
  </si>
  <si>
    <t>Salta</t>
  </si>
  <si>
    <t>Jujuy</t>
  </si>
  <si>
    <t>San Juan</t>
  </si>
  <si>
    <t>La Rioja</t>
  </si>
  <si>
    <t>Córdoba</t>
  </si>
  <si>
    <t>San Luis</t>
  </si>
  <si>
    <t>Mendoza</t>
  </si>
  <si>
    <t>La Pampa</t>
  </si>
  <si>
    <t>Neuquén</t>
  </si>
  <si>
    <t>Río Negro</t>
  </si>
  <si>
    <t>Chubut</t>
  </si>
  <si>
    <t>Santa Cruz</t>
  </si>
  <si>
    <t>Tierra del Fuego</t>
  </si>
  <si>
    <t>Catamarca</t>
  </si>
  <si>
    <t>Coordenadas del Proyecto:</t>
  </si>
  <si>
    <t>Extremos Sur</t>
  </si>
  <si>
    <t>Extremo Este</t>
  </si>
  <si>
    <t>Extremo Oeste</t>
  </si>
  <si>
    <t>Tamaño del Predio</t>
  </si>
  <si>
    <t>(hectáreas)</t>
  </si>
  <si>
    <t>Extremo Norte</t>
  </si>
  <si>
    <t>Tamaño del Parque</t>
  </si>
  <si>
    <t>UBICACIÓN</t>
  </si>
  <si>
    <t>Predio:</t>
  </si>
  <si>
    <t>DESCRIPCIÓN TÉCNICA (Resumen)</t>
  </si>
  <si>
    <t>NCM</t>
  </si>
  <si>
    <t>Cantidad</t>
  </si>
  <si>
    <t>Unidad de Medida</t>
  </si>
  <si>
    <t>% Alícuota IVA General</t>
  </si>
  <si>
    <t>Sí</t>
  </si>
  <si>
    <t>No</t>
  </si>
  <si>
    <t>MW</t>
  </si>
  <si>
    <t>MWh/año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</si>
  <si>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</si>
  <si>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</si>
  <si>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</si>
  <si>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</si>
  <si>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</si>
  <si>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</si>
  <si>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</si>
  <si>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</si>
  <si>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</si>
  <si>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</si>
  <si>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</si>
  <si>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</si>
  <si>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</si>
  <si>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</si>
  <si>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</si>
  <si>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</si>
  <si>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</si>
  <si>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</si>
  <si>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</si>
  <si>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</si>
  <si>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P50</t>
  </si>
  <si>
    <t>P75</t>
  </si>
  <si>
    <t>P90</t>
  </si>
  <si>
    <t>P99</t>
  </si>
  <si>
    <t>Precio Unitario -  U$D (sin IVA)</t>
  </si>
  <si>
    <t>¿Aplica a Exención Derecho de Importación?</t>
  </si>
  <si>
    <t>DESCRIPCIÓN</t>
  </si>
  <si>
    <t>Derechos de Importacion</t>
  </si>
  <si>
    <t>Tasa Estadística</t>
  </si>
  <si>
    <t>Descripción General</t>
  </si>
  <si>
    <t>Detalle</t>
  </si>
  <si>
    <t>unidades</t>
  </si>
  <si>
    <t>Sensores, Control, SCADA, Comunic.</t>
  </si>
  <si>
    <t>Otros Materiales: Bienes muebles</t>
  </si>
  <si>
    <t>Otros Materiales: Obra electromecánica</t>
  </si>
  <si>
    <t>Otros Materiales: Obra civil</t>
  </si>
  <si>
    <t>Servicios: Transporte / Logística</t>
  </si>
  <si>
    <t>Servicios: Ingeniería</t>
  </si>
  <si>
    <t>Servicios: Montaje</t>
  </si>
  <si>
    <t>Servicios: Obra Civil</t>
  </si>
  <si>
    <t>Servicios: Estudios y Ensayos</t>
  </si>
  <si>
    <t>Servicios: Dirección de Obra</t>
  </si>
  <si>
    <t>Servicios: Otros</t>
  </si>
  <si>
    <t>Amortización Acelerada</t>
  </si>
  <si>
    <t>Infraestructura</t>
  </si>
  <si>
    <t>Bienes muebles</t>
  </si>
  <si>
    <t>Devolución de IVA</t>
  </si>
  <si>
    <t>Importación</t>
  </si>
  <si>
    <t>Componente Nacional</t>
  </si>
  <si>
    <t>PROVINCIAS</t>
  </si>
  <si>
    <t>Sí o No</t>
  </si>
  <si>
    <t>Importado?</t>
  </si>
  <si>
    <t>NCM - POSICIÓN ARANCELARIA</t>
  </si>
  <si>
    <t>Proyecto:</t>
  </si>
  <si>
    <t>Alícuota IVA</t>
  </si>
  <si>
    <t>Aplica a Devolución de IVA?</t>
  </si>
  <si>
    <t>TOTAL U$S</t>
  </si>
  <si>
    <t>Años</t>
  </si>
  <si>
    <t>Tasa de Amortización Anual %</t>
  </si>
  <si>
    <t xml:space="preserve">Descripción del Bien </t>
  </si>
  <si>
    <t>Vida Útil del Bien (en años)</t>
  </si>
  <si>
    <t>Con Beneficio</t>
  </si>
  <si>
    <t>Sin Beneficio</t>
  </si>
  <si>
    <t>Aplicar la Alícuota del Articulo 69 - Ley del IG (35%). N = M x 0,35</t>
  </si>
  <si>
    <t>Total del Beneficio por aplicación de la Amortización Acelerada. N x H</t>
  </si>
  <si>
    <r>
      <t xml:space="preserve">Años de Amortización por aplicación del Beneficio </t>
    </r>
    <r>
      <rPr>
        <b/>
        <sz val="11"/>
        <rFont val="Calibri"/>
        <family val="2"/>
      </rPr>
      <t>(3 cuotas anuales) = H</t>
    </r>
  </si>
  <si>
    <t xml:space="preserve">CANTIDAD </t>
  </si>
  <si>
    <t>UNIDAD DE MEDIDA</t>
  </si>
  <si>
    <t>¿Nacional o Importado?</t>
  </si>
  <si>
    <t>En Dólares</t>
  </si>
  <si>
    <t xml:space="preserve">Monto Total del Certificado Fiscal:  </t>
  </si>
  <si>
    <t xml:space="preserve">Año 1 </t>
  </si>
  <si>
    <t>Vida útil del Bien</t>
  </si>
  <si>
    <t>Origen (solo para Importados)</t>
  </si>
  <si>
    <t>Posición</t>
  </si>
  <si>
    <t>Item nro (no ordenado)</t>
  </si>
  <si>
    <t>Item nro (ordenado)</t>
  </si>
  <si>
    <t>Amort Obra infraestructura</t>
  </si>
  <si>
    <t>Aplica a Amort Obra Infraestructura</t>
  </si>
  <si>
    <t>Precio Unitario - U$D (SIN IVA)</t>
  </si>
  <si>
    <t>Total con IVA General (U$D)</t>
  </si>
  <si>
    <t>Monto IVA (U$D)</t>
  </si>
  <si>
    <t>TOTAL IVA General. U$D</t>
  </si>
  <si>
    <t>Inicio de Obra</t>
  </si>
  <si>
    <t>Fecha</t>
  </si>
  <si>
    <t>Reducción VU infraestructura al</t>
  </si>
  <si>
    <t>Inicia antes de:</t>
  </si>
  <si>
    <t>Cuotas anuales Muebles</t>
  </si>
  <si>
    <t>Aplica ingreso hasta:</t>
  </si>
  <si>
    <t>Costo total</t>
  </si>
  <si>
    <t>A) Sin Beneficio</t>
  </si>
  <si>
    <t>B) Con Beneficio</t>
  </si>
  <si>
    <t>Diferencia M = B - A</t>
  </si>
  <si>
    <t>Amort Muebles</t>
  </si>
  <si>
    <t>Aplica a Amort Muebles</t>
  </si>
  <si>
    <t>Cuota de Amortización Anual en Dólares</t>
  </si>
  <si>
    <t>Inicio de Obra?</t>
  </si>
  <si>
    <t>Amort. Muebles</t>
  </si>
  <si>
    <t>Amort. Infraestructura</t>
  </si>
  <si>
    <t>Exención importación</t>
  </si>
  <si>
    <t>U$D</t>
  </si>
  <si>
    <t>Componente Importado</t>
  </si>
  <si>
    <t>Min. Comp. Nacional para aplicar a Certificado</t>
  </si>
  <si>
    <t>Certificado Fiscal</t>
  </si>
  <si>
    <t>CUPO MÁXIMO POR TECNOLOGÍA (U$D/MW)</t>
  </si>
  <si>
    <t>CUPO MÁXIMO PROYECTO (U$D)</t>
  </si>
  <si>
    <t>Derechos de Importación</t>
  </si>
  <si>
    <t>Precio Unitario/CIF -  U$D (sin IVA)</t>
  </si>
  <si>
    <t>Detallar todos los equipos y servicios relacionados con el proyecto</t>
  </si>
  <si>
    <t>CRONOGRAMA</t>
  </si>
  <si>
    <t>Para Cronograma</t>
  </si>
  <si>
    <t>Equipamiento de Generación</t>
  </si>
  <si>
    <t>Electromecánica</t>
  </si>
  <si>
    <t>Obra Civil</t>
  </si>
  <si>
    <t>Dirección, Ingeniería, Logística</t>
  </si>
  <si>
    <t>Estructura y montaje</t>
  </si>
  <si>
    <t>Mes -Concepto</t>
  </si>
  <si>
    <t>Monto total</t>
  </si>
  <si>
    <t>Fecha de Comienzo de Construcción</t>
  </si>
  <si>
    <t>Fechas clave</t>
  </si>
  <si>
    <t>Cronograma</t>
  </si>
  <si>
    <t>Solicitado</t>
  </si>
  <si>
    <t>¿Aplica a Amortización acelerada?</t>
  </si>
  <si>
    <t>¿Aplica a Devolución Anticipada de IVA?</t>
  </si>
  <si>
    <t>Equipos, Materiales y Servicios</t>
  </si>
  <si>
    <t>Cables</t>
  </si>
  <si>
    <t>Servicios: Const. Caminos</t>
  </si>
  <si>
    <t>(días)</t>
  </si>
  <si>
    <t>Concepto</t>
  </si>
  <si>
    <t>Construcción Obra Civil y Electromecánica</t>
  </si>
  <si>
    <t>Servicios Asociados</t>
  </si>
  <si>
    <t>Otros</t>
  </si>
  <si>
    <t>Vida útil del Bien (años) - SIN beneficio</t>
  </si>
  <si>
    <t>USHUAIA</t>
  </si>
  <si>
    <t>BAHIA BLANCA </t>
  </si>
  <si>
    <t>BARRANQUERAS </t>
  </si>
  <si>
    <t>BUENOS AIRES </t>
  </si>
  <si>
    <t>CLORINDA </t>
  </si>
  <si>
    <t>COLON </t>
  </si>
  <si>
    <t>COMODORO RIVADAVIA </t>
  </si>
  <si>
    <t>CONCEPCION DEL URUGUAY </t>
  </si>
  <si>
    <t>CONCORDIA </t>
  </si>
  <si>
    <t>CORDOBA </t>
  </si>
  <si>
    <t>CORRIENTES </t>
  </si>
  <si>
    <t>ESQUEL </t>
  </si>
  <si>
    <t>FORMOSA </t>
  </si>
  <si>
    <t>GUALEGUAYCHU </t>
  </si>
  <si>
    <t>IGUAZU </t>
  </si>
  <si>
    <t>JUJUY </t>
  </si>
  <si>
    <t>LA PLATA </t>
  </si>
  <si>
    <t>LA QUIACA </t>
  </si>
  <si>
    <t>LA RIOJA </t>
  </si>
  <si>
    <t>MAR DEL PLATA </t>
  </si>
  <si>
    <t>MENDOZA </t>
  </si>
  <si>
    <t>NEUQUEN </t>
  </si>
  <si>
    <t>PARANA </t>
  </si>
  <si>
    <t>PASO DE LOS LIBERES </t>
  </si>
  <si>
    <t>POSADAS </t>
  </si>
  <si>
    <t>PUERTO MADRYN </t>
  </si>
  <si>
    <t>RIO GALLEGOS </t>
  </si>
  <si>
    <t>RIO GRANDE </t>
  </si>
  <si>
    <t>ROSARIO </t>
  </si>
  <si>
    <t>SALTA </t>
  </si>
  <si>
    <t>SAN CARLOS DE BARILOCHE </t>
  </si>
  <si>
    <t>SAN JUAN </t>
  </si>
  <si>
    <t>SAN LUIS </t>
  </si>
  <si>
    <t>SAN MARTIN DE LOS ANDES </t>
  </si>
  <si>
    <t>SANTA CRUZ </t>
  </si>
  <si>
    <t>SANTA FE </t>
  </si>
  <si>
    <t>TINOGASTA </t>
  </si>
  <si>
    <t>TUCUMAN </t>
  </si>
  <si>
    <t>Aduanas</t>
  </si>
  <si>
    <t>SOLO PARA IMPORTADOS:</t>
  </si>
  <si>
    <t>País de Origen</t>
  </si>
  <si>
    <t>Aduana de Ingreso</t>
  </si>
  <si>
    <t>Presenta declaración jurada de más de 1000MW de experiencia?</t>
  </si>
  <si>
    <t>Inicio</t>
  </si>
  <si>
    <t>Bases de datos consultadas</t>
  </si>
  <si>
    <t>Elevación</t>
  </si>
  <si>
    <t>m.s.n.m.</t>
  </si>
  <si>
    <t>Otras pérdidas</t>
  </si>
  <si>
    <t>Generación y Pérdidas</t>
  </si>
  <si>
    <r>
      <t>TECNOLOGÍA</t>
    </r>
    <r>
      <rPr>
        <b/>
        <sz val="9"/>
        <color theme="1"/>
        <rFont val="Calibri"/>
        <family val="2"/>
        <scheme val="minor"/>
      </rPr>
      <t/>
    </r>
  </si>
  <si>
    <t>Caminos internos</t>
  </si>
  <si>
    <t>km</t>
  </si>
  <si>
    <t>Infraestructura de Servicios</t>
  </si>
  <si>
    <t>m2 cubiertos</t>
  </si>
  <si>
    <t>Fin</t>
  </si>
  <si>
    <t>Nombre</t>
  </si>
  <si>
    <t>UTM WGS84 Zona:</t>
  </si>
  <si>
    <t>X</t>
  </si>
  <si>
    <t>Y</t>
  </si>
  <si>
    <t>(Ej.: el Obelisco queda en Zona 21S, X: 373315, Y: 6170037)</t>
  </si>
  <si>
    <t>SI/NO</t>
  </si>
  <si>
    <t>Estado</t>
  </si>
  <si>
    <t>Empresa</t>
  </si>
  <si>
    <t>Estudio PT1:</t>
  </si>
  <si>
    <t>Tipo de línea</t>
  </si>
  <si>
    <t>Longitud total</t>
  </si>
  <si>
    <t>Tensión de la línea</t>
  </si>
  <si>
    <t>kV</t>
  </si>
  <si>
    <t>Electroducto de interconexión hasta el PDI</t>
  </si>
  <si>
    <t>Tipo de camino</t>
  </si>
  <si>
    <t>Superficie cubierta</t>
  </si>
  <si>
    <t>Superficie descubierta</t>
  </si>
  <si>
    <t>totales:</t>
  </si>
  <si>
    <t>21S</t>
  </si>
  <si>
    <t>Operación y Mantenimiento</t>
  </si>
  <si>
    <t>Contratos de Operación y Mantenimiento</t>
  </si>
  <si>
    <t xml:space="preserve"> (por mantenimiento)</t>
  </si>
  <si>
    <t>Seguridad e Higiene</t>
  </si>
  <si>
    <t>Socio-ambiental</t>
  </si>
  <si>
    <t>Montaje y Electromecánica</t>
  </si>
  <si>
    <t>Administrativo</t>
  </si>
  <si>
    <t>full-time</t>
  </si>
  <si>
    <t>Régimen de contratación</t>
  </si>
  <si>
    <t>Cantidad empleos</t>
  </si>
  <si>
    <t>part-time</t>
  </si>
  <si>
    <t>Obra / construcción</t>
  </si>
  <si>
    <t>Carácter Apoderado</t>
  </si>
  <si>
    <t>Iniciado</t>
  </si>
  <si>
    <t>Obtenido</t>
  </si>
  <si>
    <t>Aprobado</t>
  </si>
  <si>
    <t>En trámite</t>
  </si>
  <si>
    <t>Estado trámites</t>
  </si>
  <si>
    <t>18S</t>
  </si>
  <si>
    <t>19S</t>
  </si>
  <si>
    <t>20S</t>
  </si>
  <si>
    <t>Tipo Línea y caminos</t>
  </si>
  <si>
    <t>Aérea</t>
  </si>
  <si>
    <t>Ripio</t>
  </si>
  <si>
    <t>Consolidado</t>
  </si>
  <si>
    <t>Pavimento</t>
  </si>
  <si>
    <t>Soterrada</t>
  </si>
  <si>
    <t>(aérea o soterrada)</t>
  </si>
  <si>
    <t>Otro</t>
  </si>
  <si>
    <t>Principio efectivo de ejecución</t>
  </si>
  <si>
    <t xml:space="preserve">       (15% de las erogaciones de fondos)</t>
  </si>
  <si>
    <t>Descripción Proyecto</t>
  </si>
  <si>
    <t>Obra Civil y Eléctrica</t>
  </si>
  <si>
    <t>Generación (EPR)</t>
  </si>
  <si>
    <t>Empleo</t>
  </si>
  <si>
    <t>Beneficios Impositivos</t>
  </si>
  <si>
    <t>FC (P50)</t>
  </si>
  <si>
    <t>¿Aplica a Amortización acelerada? (a todo)</t>
  </si>
  <si>
    <t>PDI #</t>
  </si>
  <si>
    <t>m2 descubiertos de servicio</t>
  </si>
  <si>
    <t xml:space="preserve"> (playon estacionamiento, etc)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</si>
  <si>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</si>
  <si>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</si>
  <si>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</si>
  <si>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</si>
  <si>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</si>
  <si>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</si>
  <si>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</si>
  <si>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</si>
  <si>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</si>
  <si>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</si>
  <si>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</si>
  <si>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</si>
  <si>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</si>
  <si>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Admin.</t>
  </si>
  <si>
    <t>Oper.</t>
  </si>
  <si>
    <t>Mant.</t>
  </si>
  <si>
    <t>Otros
(detallar)</t>
  </si>
  <si>
    <t>Inversión Total</t>
  </si>
  <si>
    <t>%</t>
  </si>
  <si>
    <t>En cada mes, la cantidad estimada de empleados contratados dentro de cada concepto (propios y de terceros)</t>
  </si>
  <si>
    <t>Instrumento que presenta</t>
  </si>
  <si>
    <t>Ente Autorizador</t>
  </si>
  <si>
    <t>Ente Habilitador</t>
  </si>
  <si>
    <t>Ente de Aprobación</t>
  </si>
  <si>
    <t>Mes Primera Inversión</t>
  </si>
  <si>
    <t>Años desp.</t>
  </si>
  <si>
    <t>meses Desp</t>
  </si>
  <si>
    <t>Año inicial</t>
  </si>
  <si>
    <t>Mes inicial</t>
  </si>
  <si>
    <t>Año final</t>
  </si>
  <si>
    <t>Mes final</t>
  </si>
  <si>
    <t>Inversión</t>
  </si>
  <si>
    <t>Mes #</t>
  </si>
  <si>
    <t>Inversión Acumulada</t>
  </si>
  <si>
    <t>Fecha Primera Inversión</t>
  </si>
  <si>
    <t>Tipo 1</t>
  </si>
  <si>
    <t>Tipo 2</t>
  </si>
  <si>
    <t>(datos promedio de largo plazo)</t>
  </si>
  <si>
    <t>Adicionales:</t>
  </si>
  <si>
    <t>TOTAL CAPEX</t>
  </si>
  <si>
    <t>¿Aplica a Certificado Fiscal? (si o no, a todo)</t>
  </si>
  <si>
    <t xml:space="preserve">Tecnología </t>
  </si>
  <si>
    <t>Empresa Operadora (a cargo de O&amp;M)</t>
  </si>
  <si>
    <t>Circular</t>
  </si>
  <si>
    <t>Derechos de Importacion (%)</t>
  </si>
  <si>
    <t>Tasa Estadística (%)</t>
  </si>
  <si>
    <t>Impuestos Especiales (%)</t>
  </si>
  <si>
    <t>Gravamen Correlativo (%)</t>
  </si>
  <si>
    <t>CND:</t>
  </si>
  <si>
    <t>Escritura traslativa de dominio</t>
  </si>
  <si>
    <t>Nro Expte o Agente</t>
  </si>
  <si>
    <t>Cantidad de profesionales vinculados con el proyecto</t>
  </si>
  <si>
    <t>Ingenieri Civil o similar</t>
  </si>
  <si>
    <t>Contador / Economista</t>
  </si>
  <si>
    <t>Ingenieri Eléctrico o similar</t>
  </si>
  <si>
    <t>Abogado</t>
  </si>
  <si>
    <t>Profesional vinculado con Social/Ambiental</t>
  </si>
  <si>
    <t>Otras profesiones (detallar abajo)</t>
  </si>
  <si>
    <t>Construcción</t>
  </si>
  <si>
    <t>Operación</t>
  </si>
  <si>
    <t xml:space="preserve">Período de: </t>
  </si>
  <si>
    <t>En cada mes (o año, par a2016 y 2017), ingrese el % de gasto dentro de cada concepto (el total de los 3 años debe sumar 100% dentro de cada concepto)</t>
  </si>
  <si>
    <t>año</t>
  </si>
  <si>
    <t>Ingeniero Industrial o similar</t>
  </si>
  <si>
    <t>Técnico</t>
  </si>
  <si>
    <t>(detalle profesión)</t>
  </si>
  <si>
    <t>Legal y Financiera</t>
  </si>
  <si>
    <t>Cronograma de Inversiones</t>
  </si>
  <si>
    <t>Valores en U$D, SIN IVA</t>
  </si>
  <si>
    <t>Impuestos Especiales
(%)</t>
  </si>
  <si>
    <t>Gravamen Correlativo
(%)</t>
  </si>
  <si>
    <t>NCM
(XXXX.XX.XX)</t>
  </si>
  <si>
    <t>Precio Unitario CIF
(U$D)</t>
  </si>
  <si>
    <t>PRECIO CIF UNITARIO
(U$D)</t>
  </si>
  <si>
    <t>CIF TOTAL
(U$D)</t>
  </si>
  <si>
    <t>Inversión iniciada antes del:</t>
  </si>
  <si>
    <t>Resolución</t>
  </si>
  <si>
    <t>Decreto</t>
  </si>
  <si>
    <t>Disposición</t>
  </si>
  <si>
    <t>Acto Administrativo</t>
  </si>
  <si>
    <t>Nombre Empresa Transportista o PAFTT</t>
  </si>
  <si>
    <t>Certificado/Folio Dominio</t>
  </si>
  <si>
    <t xml:space="preserve"> Identificación Registral del inmueble</t>
  </si>
  <si>
    <t>Tasa Estadística
(%)</t>
  </si>
  <si>
    <t>Derechos de Importación
(%)</t>
  </si>
  <si>
    <t>Nacional o Importado</t>
  </si>
  <si>
    <t>CUPO SOLICITADO TOTAL (U$D)</t>
  </si>
  <si>
    <t>CUPO SOLICITADO POR MW (U$D)</t>
  </si>
  <si>
    <t xml:space="preserve">Tipo: </t>
  </si>
  <si>
    <t>GENERALES</t>
  </si>
  <si>
    <t>EQUIPOS, MATERIALES, SERVICIOS</t>
  </si>
  <si>
    <t>Específica Solar</t>
  </si>
  <si>
    <t>8501.31.20</t>
  </si>
  <si>
    <t>8504.40.90</t>
  </si>
  <si>
    <t>8536.90.90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</si>
  <si>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</si>
  <si>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</si>
  <si>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</si>
  <si>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</si>
  <si>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</si>
  <si>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</si>
  <si>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</si>
  <si>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</si>
  <si>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</si>
  <si>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</si>
  <si>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</si>
  <si>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</si>
  <si>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</si>
  <si>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</si>
  <si>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</si>
  <si>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comodato, con firma certificada</t>
  </si>
  <si>
    <t>Contrato de opción irrevocable de locación o venta, con firma certificada</t>
  </si>
  <si>
    <t>Contrato de constitución de derecho real de usufructo, con firma certificada</t>
  </si>
  <si>
    <t>Contrato de opción irrevocable para la constitución del derecho real de superficie o usufructo</t>
  </si>
  <si>
    <t>(OTRA)</t>
  </si>
  <si>
    <t>GENERACIÓN NETA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</si>
  <si>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</si>
  <si>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</si>
  <si>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</si>
  <si>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</si>
  <si>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</si>
  <si>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</si>
  <si>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</si>
  <si>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</si>
  <si>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</si>
  <si>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</si>
  <si>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</si>
  <si>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</si>
  <si>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</si>
  <si>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</si>
  <si>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</si>
  <si>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</si>
  <si>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</si>
  <si>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</si>
  <si>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</si>
  <si>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</si>
  <si>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</si>
  <si>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</si>
  <si>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</si>
  <si>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</si>
  <si>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Inversión por año:</t>
  </si>
  <si>
    <t>ESTACIONALIDAD</t>
  </si>
  <si>
    <t>Total derechos de importación</t>
  </si>
  <si>
    <t>Total (sin IVA, incluy. derechos importación)</t>
  </si>
  <si>
    <t>Total Derechos Importación</t>
  </si>
  <si>
    <t>Costo Total
(sin IVA, incluy. derechos impo)
U$D</t>
  </si>
  <si>
    <t>Derechos de Importación (U$D)</t>
  </si>
  <si>
    <t>Componente Nacional (U$D)</t>
  </si>
  <si>
    <t>Componente No Nacional (U$D)</t>
  </si>
  <si>
    <t>ii) Componente No Nacional de los materiales electromecánicos (inc. derechos impo)</t>
  </si>
  <si>
    <t>Derechos de importación (U$D)</t>
  </si>
  <si>
    <t>i) Total de Componente Nacional (T.C.N.):</t>
  </si>
  <si>
    <t>iii) Porcentaje de integración del Componente Nacional Declarado (CND):</t>
  </si>
  <si>
    <t>iv) Total Considerado para Aplicar al Certificado Fiscal</t>
  </si>
  <si>
    <t>Años de Amortización por aplicación del Beneficio (H)</t>
  </si>
  <si>
    <t>Generador fotovoltaico sin incluir estructuras de soporte ni máquinas y aparatos mecánicos con función propia.</t>
  </si>
  <si>
    <t>8504.22.00</t>
  </si>
  <si>
    <t>Cajas de derivación (Junction box).</t>
  </si>
  <si>
    <t>8544.60.00</t>
  </si>
  <si>
    <t>Conductores eléctricos para una tensión superior a 1.000 V.</t>
  </si>
  <si>
    <t>Nacional (Cumple Res. Conj. 1-E/2017)</t>
  </si>
  <si>
    <t>Nacional (NO cumple Res. Conj. 1-E/2017)</t>
  </si>
  <si>
    <t>E. Comprometida</t>
  </si>
  <si>
    <t>E. Comp. Mínima</t>
  </si>
  <si>
    <t>i) TCN: Total bienes nacionales que cumplen con la Res. Conjunta 1-E/2017 del MINEM del MINPROD</t>
  </si>
  <si>
    <t>09-Síndico</t>
  </si>
  <si>
    <t>Nota</t>
  </si>
  <si>
    <t>11-Representante Legal</t>
  </si>
  <si>
    <t>Otros instrumentos aceptados</t>
  </si>
  <si>
    <t>Mixta (aérea y soterrada)</t>
  </si>
  <si>
    <t>No es requerido</t>
  </si>
  <si>
    <t>Total Exento - cupo fiscal
(U$D)</t>
  </si>
  <si>
    <t>Importado (Decreto 814/2017)</t>
  </si>
  <si>
    <t>Período Contrato (años)</t>
  </si>
  <si>
    <t>Celdas de MT</t>
  </si>
  <si>
    <t>Tableros Eléctricos</t>
  </si>
  <si>
    <t>Zanjado</t>
  </si>
  <si>
    <t>Materiales y equipos para la línea de conexión</t>
  </si>
  <si>
    <t>Postes - línea interna del parque</t>
  </si>
  <si>
    <t>Fecha de Interconexión:</t>
  </si>
  <si>
    <t>Fecha de Habilitación Comercial</t>
  </si>
  <si>
    <t>POTENCIA (MW)</t>
  </si>
  <si>
    <t>Cogeneradora</t>
  </si>
  <si>
    <t>Sociedad Patrocinante</t>
  </si>
  <si>
    <t>CARÁCTER DE LA P.J</t>
  </si>
  <si>
    <t>("Polígono técnico")</t>
  </si>
  <si>
    <t>("Polígono legal")</t>
  </si>
  <si>
    <t>DESCRIPCION SEGÚN Decreto 814/2017</t>
  </si>
  <si>
    <t>disponibilidad de inmueble</t>
  </si>
  <si>
    <t>Importado (No aplica a Dec. 814/2017)</t>
  </si>
  <si>
    <t>7007.19.00</t>
  </si>
  <si>
    <t>7208.51.00</t>
  </si>
  <si>
    <t>7208.52.00</t>
  </si>
  <si>
    <t>7208.90.00</t>
  </si>
  <si>
    <t>7326.90.90</t>
  </si>
  <si>
    <t>7409.31.90</t>
  </si>
  <si>
    <t>7410.12.00</t>
  </si>
  <si>
    <t>8410.11.00</t>
  </si>
  <si>
    <t>8410.12.00</t>
  </si>
  <si>
    <t>8412.90.90</t>
  </si>
  <si>
    <t>8430.41.90</t>
  </si>
  <si>
    <t>8462.21.00</t>
  </si>
  <si>
    <t>8482.10.90</t>
  </si>
  <si>
    <t>8482.20.10</t>
  </si>
  <si>
    <t>8482.50.10</t>
  </si>
  <si>
    <t>8502.13.19</t>
  </si>
  <si>
    <t>8504.90.40</t>
  </si>
  <si>
    <t>8505.19.90</t>
  </si>
  <si>
    <t>8517.62.99</t>
  </si>
  <si>
    <t>8541.40.16</t>
  </si>
  <si>
    <t>9027.10.00</t>
  </si>
  <si>
    <t>7326.19.00</t>
  </si>
  <si>
    <t>8419.89.99</t>
  </si>
  <si>
    <t>8482.10.10</t>
  </si>
  <si>
    <t>8482.30.10</t>
  </si>
  <si>
    <t>8483.10.90</t>
  </si>
  <si>
    <t>8483.30.21</t>
  </si>
  <si>
    <t>8483.40.10</t>
  </si>
  <si>
    <t>8483.60.90</t>
  </si>
  <si>
    <t>8483.90.00</t>
  </si>
  <si>
    <t>8501.52.10</t>
  </si>
  <si>
    <t>8501.64.00</t>
  </si>
  <si>
    <t>8502.31.00</t>
  </si>
  <si>
    <t>8503.00.90</t>
  </si>
  <si>
    <t>8504.34.00</t>
  </si>
  <si>
    <t>8537.10.20</t>
  </si>
  <si>
    <t>8537.20.90</t>
  </si>
  <si>
    <t>9015.80.90</t>
  </si>
  <si>
    <t>Placas, láminas, hojas, cintas, tiras y demás formas planas autoadhesivas, incluso en rollos, de etileno vinil acetato (EVA)</t>
  </si>
  <si>
    <t>Vidrio templado del tipo utilizado en generadores fotovoltaicos</t>
  </si>
  <si>
    <t>Chapa de acero, de anchura superior o igual a 2.750 mm.</t>
  </si>
  <si>
    <t>Anillos forjados o forjados laminados de diámetro interior superior o igual a 3.000mm.</t>
  </si>
  <si>
    <t>Tiras de aleaciones a base de cobre (“Ribbon Busbar”), de espesor superior a 0,15mm. Enrolladas.</t>
  </si>
  <si>
    <t>Tiras de aleaciones a base de cobre (“Ribbon Busbar”), de espesor superior a 0,10 mm. pero inferior o igual a 0,15 mm., enrolladas.</t>
  </si>
  <si>
    <t>Turbinas Kaplan de eje vertical con doble regulación, con potencias superiores a 500 kW y de hasta 1.000 kW.</t>
  </si>
  <si>
    <t>Turbinas Kaplan de eje vertical con doble regulación, con potencias superiores a 1.000 kW y de hasta 1.200 kW</t>
  </si>
  <si>
    <t>Palas de turbinas eólicas utilizadas en aerogeneradores de potencia nominal superior a 700kw</t>
  </si>
  <si>
    <t>Máquina atornilladora.</t>
  </si>
  <si>
    <t>Máquina cilindradora para fabricación de torres de aerogeneradores (roladora).</t>
  </si>
  <si>
    <t>Rodamientos de una hilera de bolas de contacto angular (de cuatro puntos de contacto)</t>
  </si>
  <si>
    <t>Rodamientos radiales de rodillos cónicos.</t>
  </si>
  <si>
    <t>Rodamientos radiales de rodillos cilíndricos</t>
  </si>
  <si>
    <t>Transformador de media y alta tensión que operan en los rangos de circuito de 1500 v</t>
  </si>
  <si>
    <t>Accesorios de convertidores estáticos.</t>
  </si>
  <si>
    <t>Imanes permanentes de Neodimio Nd-Fe-B, sinterizados</t>
  </si>
  <si>
    <t>Aparato dispositivo inalámbrico</t>
  </si>
  <si>
    <t>Células fotovoltaicas sin montar en módulos o paneles.</t>
  </si>
  <si>
    <t>Analizador de gases</t>
  </si>
  <si>
    <t>Anillo forjado, de hierro o acero, de los tipos utilizados para la obtención de ruedas dentadas en el sistema de giro de la góndola de aerogeneradores (YAW RING)</t>
  </si>
  <si>
    <t>Radiadores de tubos aletados, de los tipos utilizados en aerogeneradores</t>
  </si>
  <si>
    <t>Rodamientos radiales de dos hileras de bolas, de los tipos utilizados en palas de turbinas eólicas</t>
  </si>
  <si>
    <t>Rodamiento de rodillos en forma de tonel, a rótula</t>
  </si>
  <si>
    <t>Eje de transmisión, de los tipos utilizados en aerogeneradores</t>
  </si>
  <si>
    <t>Cojinetes, incluso con sus cajas, de diámetro interior superior a 200mm</t>
  </si>
  <si>
    <t>Caja multiplicadora de velocidad, de los tipos utilizados en aerogeneradores</t>
  </si>
  <si>
    <t>Acoplamiento elástico, de los tipos utilizados para la conexión de la caja de engranajes con el generador en aerogeneradores</t>
  </si>
  <si>
    <t>Ruedas dentadas, de los tipos utilizados en el sistema de giro de la góndola de aerogeneradores (YAW RING)</t>
  </si>
  <si>
    <t>Generadores de corriente alterna (alternadores) de potencia superior a 750 KVA, de los tipos utilizados en aerogeneradores</t>
  </si>
  <si>
    <t>Aerogenerador de potencia superior a 700 Kw</t>
  </si>
  <si>
    <t>Bastidor de góndola de aerogeneradores, de fundición de hierro o acero</t>
  </si>
  <si>
    <t>Transformadores secos, de potencia superior a 500 KVA</t>
  </si>
  <si>
    <t>Controlador lógico programable, de los tipos utilizados para el control de movimiento de la góndola de aerogeneradores</t>
  </si>
  <si>
    <t>Tablero electrico ("switchgear") (36KV/20KA), para conexión de aerogeneradores a la red de suministro electrico</t>
  </si>
  <si>
    <t>Anemómetros</t>
  </si>
  <si>
    <t>Onduladores (“Inverters”) de los tipos utilizados en generadores fotovoltaicos de potencia superior a 15 kW (…)</t>
  </si>
  <si>
    <t>Grupos electrógenos con motor de émbolo de encendido por compresión de potencia superior a 375kVA, de corriente alterna</t>
  </si>
  <si>
    <t>Motorreductor de corriente alterna de los tipos utilizados para la orientación de la góndola de aerogeneradores (YAW DRIVE)</t>
  </si>
  <si>
    <t>Total Derechos de importación + Tasa Estadística</t>
  </si>
  <si>
    <t>3919.90.00</t>
  </si>
  <si>
    <t>Cuadros profesionales:</t>
  </si>
  <si>
    <t>EOLICA</t>
  </si>
  <si>
    <t>WTG Classes (IEC 61400-1)</t>
  </si>
  <si>
    <t>Tipo Torre y SODAR/LIDAR</t>
  </si>
  <si>
    <t>I a</t>
  </si>
  <si>
    <t>Fabricante de los Aeros</t>
  </si>
  <si>
    <t>Tubular</t>
  </si>
  <si>
    <t xml:space="preserve">I b </t>
  </si>
  <si>
    <t>Dueño del Proyecto</t>
  </si>
  <si>
    <t>Reticulado</t>
  </si>
  <si>
    <t>I c</t>
  </si>
  <si>
    <t>II a</t>
  </si>
  <si>
    <t>SODAR</t>
  </si>
  <si>
    <t xml:space="preserve">II b </t>
  </si>
  <si>
    <t>LIDAR</t>
  </si>
  <si>
    <t>II c</t>
  </si>
  <si>
    <t>III a</t>
  </si>
  <si>
    <t>III b</t>
  </si>
  <si>
    <t>III c</t>
  </si>
  <si>
    <t>S</t>
  </si>
  <si>
    <t>AEROGENERADORES I</t>
  </si>
  <si>
    <t xml:space="preserve"> AEROGENERADORES II</t>
  </si>
  <si>
    <t>(si hay más de un tipo de aerogeneradores, describir acá los Aeros de más potencia total)</t>
  </si>
  <si>
    <t>(completar sólo si hay más de 1 tipo de Aerogeneradores en el parque)</t>
  </si>
  <si>
    <t>Cantidad de aerogeneradores</t>
  </si>
  <si>
    <t>aerogeneradores</t>
  </si>
  <si>
    <t>Potencia de cada aero</t>
  </si>
  <si>
    <t>Marca/modelo de los aerogeneradores</t>
  </si>
  <si>
    <t>Altura de buje (HH)</t>
  </si>
  <si>
    <t>metros</t>
  </si>
  <si>
    <t>Diámetro de Rotor</t>
  </si>
  <si>
    <t>Cuenta con Certificado Tipo?</t>
  </si>
  <si>
    <t>Clase IEC (Aerogenerador)</t>
  </si>
  <si>
    <t>AEROGENERADORES III</t>
  </si>
  <si>
    <t>AEROGENERADORES IV</t>
  </si>
  <si>
    <t>(completar sólo si hay más de 2 tipos de Aerogeneradores en el parque)</t>
  </si>
  <si>
    <t>(completar sólo si hay más de 3 tipos de Aerogeneradores en el parque)</t>
  </si>
  <si>
    <t>Horas anuales de indispoinibilidad por aero</t>
  </si>
  <si>
    <t>Tendido eléctrico interno del parque</t>
  </si>
  <si>
    <t>Bases</t>
  </si>
  <si>
    <t>AEROGENERADORES II</t>
  </si>
  <si>
    <t>m3 de hormigón POR CADA BASE</t>
  </si>
  <si>
    <t>m3</t>
  </si>
  <si>
    <t>Ton hierro POR CADA BASE</t>
  </si>
  <si>
    <t>ton</t>
  </si>
  <si>
    <t>m3 hormigón</t>
  </si>
  <si>
    <t>ton hierro</t>
  </si>
  <si>
    <t>Empresa a cargo de O&amp;M de/s la/s torre/s anemométricas</t>
  </si>
  <si>
    <t>Sistema de Datos y Monitoreo de las mediciones</t>
  </si>
  <si>
    <t>Torre 1 (Torre Principal)</t>
  </si>
  <si>
    <t>Torre 2</t>
  </si>
  <si>
    <t>(completar sólo si hay más de una torre)</t>
  </si>
  <si>
    <t>Empresa que instaló la torre</t>
  </si>
  <si>
    <t>X:</t>
  </si>
  <si>
    <t>Y:</t>
  </si>
  <si>
    <t>Coordenadas:</t>
  </si>
  <si>
    <t>¿Es dueño de la torre?</t>
  </si>
  <si>
    <t>Si no es Dueño: Nombre titular</t>
  </si>
  <si>
    <t>Si no es dueño: ¿presenta permiso?</t>
  </si>
  <si>
    <t>Tipo de Torre</t>
  </si>
  <si>
    <t>Final</t>
  </si>
  <si>
    <t>Mediciones</t>
  </si>
  <si>
    <t>Meses en los que no se realizó mediciones:</t>
  </si>
  <si>
    <t>Recuperación de datos (%)</t>
  </si>
  <si>
    <t xml:space="preserve"> (para los meses en que se realizaron mediciones)</t>
  </si>
  <si>
    <t>Marca</t>
  </si>
  <si>
    <t>Modelo</t>
  </si>
  <si>
    <t>Altura (m)</t>
  </si>
  <si>
    <t>Orientación del Brazo</t>
  </si>
  <si>
    <t>Long.Brazo (cm)</t>
  </si>
  <si>
    <t>Ente Certificador</t>
  </si>
  <si>
    <t>Fecha de Certificación</t>
  </si>
  <si>
    <t>Anemómetro #1</t>
  </si>
  <si>
    <t>Anemómetro #2</t>
  </si>
  <si>
    <t>Anemómetro #3</t>
  </si>
  <si>
    <t>Anemómetro #4</t>
  </si>
  <si>
    <t>Anemómetro #5</t>
  </si>
  <si>
    <t>Anemómetro #6</t>
  </si>
  <si>
    <t>Veleta #1</t>
  </si>
  <si>
    <t>Veleta #2</t>
  </si>
  <si>
    <t>Veleta #3</t>
  </si>
  <si>
    <t>Veleta #4</t>
  </si>
  <si>
    <t>Veleta #5</t>
  </si>
  <si>
    <t>Veleta #6</t>
  </si>
  <si>
    <t>Termómetro #1</t>
  </si>
  <si>
    <t>Coeficiente de Correlación (vs. torre principal)</t>
  </si>
  <si>
    <t>Termómetro #2</t>
  </si>
  <si>
    <t>Termómetro #3</t>
  </si>
  <si>
    <t>(correlación en la velocidad del viento, respecto de la Torre 1 o Principal)</t>
  </si>
  <si>
    <t>Barómetro #1</t>
  </si>
  <si>
    <t>Barómetro #2</t>
  </si>
  <si>
    <t>Sist. de Comunicación</t>
  </si>
  <si>
    <t>Datalogger</t>
  </si>
  <si>
    <t>Torre 3</t>
  </si>
  <si>
    <t>SODAR/LIDAR 1</t>
  </si>
  <si>
    <t>(completar sólo si hay más de dos torres)</t>
  </si>
  <si>
    <t>Tipo</t>
  </si>
  <si>
    <t xml:space="preserve"> (para los meses en que</t>
  </si>
  <si>
    <t>se realizaron mediciones)</t>
  </si>
  <si>
    <t>SODAR/LIDAR 2</t>
  </si>
  <si>
    <t>(completar si se usó más de un equipo, o si se midió en más de un sitio)</t>
  </si>
  <si>
    <t>SODAR/LIDAR 3</t>
  </si>
  <si>
    <t>(completar si se usaron más de dos equipo, o si se midió en más de dos sitios)</t>
  </si>
  <si>
    <t>Rosa de Vientos 
(a altura de buje)</t>
  </si>
  <si>
    <t>Estacionalidad 
(a altura de buje)</t>
  </si>
  <si>
    <t>Otros Parámetros</t>
  </si>
  <si>
    <t>Dirección</t>
  </si>
  <si>
    <t>Frecuencia</t>
  </si>
  <si>
    <t>Velocidad</t>
  </si>
  <si>
    <t>Energía</t>
  </si>
  <si>
    <t>Vel media</t>
  </si>
  <si>
    <t>(° resp. Norte)</t>
  </si>
  <si>
    <t>(% horas)</t>
  </si>
  <si>
    <t>(m/s)</t>
  </si>
  <si>
    <t>(% Energía)</t>
  </si>
  <si>
    <t>Curva de Weibull media aual (a altura de buje)</t>
  </si>
  <si>
    <t>Ene</t>
  </si>
  <si>
    <t>factor  A</t>
  </si>
  <si>
    <r>
      <t xml:space="preserve">factor </t>
    </r>
    <r>
      <rPr>
        <i/>
        <sz val="11"/>
        <color theme="1"/>
        <rFont val="Calibri"/>
        <family val="2"/>
      </rPr>
      <t>k</t>
    </r>
  </si>
  <si>
    <t>Feb</t>
  </si>
  <si>
    <t xml:space="preserve">(factor de escala  en m/s) </t>
  </si>
  <si>
    <t>(fact. adim. de forma)</t>
  </si>
  <si>
    <t>Mar</t>
  </si>
  <si>
    <t>Abr</t>
  </si>
  <si>
    <t>May</t>
  </si>
  <si>
    <t>Jun</t>
  </si>
  <si>
    <t>Coeficiente de Cizalladura</t>
  </si>
  <si>
    <t>Jul</t>
  </si>
  <si>
    <r>
      <t>(coeficiente α, en V(z)=v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  <scheme val="minor"/>
      </rPr>
      <t>⋅(z/z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 xml:space="preserve"> )</t>
    </r>
  </si>
  <si>
    <t>Ago</t>
  </si>
  <si>
    <t>Sep</t>
  </si>
  <si>
    <t>Intensidad de turbulencia</t>
  </si>
  <si>
    <t>Oct</t>
  </si>
  <si>
    <t>(en %)</t>
  </si>
  <si>
    <t>Nov</t>
  </si>
  <si>
    <t>Dic</t>
  </si>
  <si>
    <t>Densidad del aire (kg/m3)</t>
  </si>
  <si>
    <t>Clase IEC de Sitio</t>
  </si>
  <si>
    <t>Curva de Potencia</t>
  </si>
  <si>
    <t>Ubicación Aeros (Coordenadas)</t>
  </si>
  <si>
    <t>Componentes Aeros I</t>
  </si>
  <si>
    <t>Componentes Aeros II</t>
  </si>
  <si>
    <t>Componentes Aeros III</t>
  </si>
  <si>
    <t>Componentes Aeros IV</t>
  </si>
  <si>
    <t>Vel. viento</t>
  </si>
  <si>
    <t>Potencia</t>
  </si>
  <si>
    <t>Indicar para cada componente si se trata de industria argentina, según Anexo Resolución Conjunta 1-E/2017 del MINEM y MINPROD</t>
  </si>
  <si>
    <t xml:space="preserve"> (m/s)</t>
  </si>
  <si>
    <t xml:space="preserve"> (kW)</t>
  </si>
  <si>
    <t>Aero #</t>
  </si>
  <si>
    <t>I-1</t>
  </si>
  <si>
    <t>Torres e interiores (23%)</t>
  </si>
  <si>
    <t>II-1</t>
  </si>
  <si>
    <t>III-1</t>
  </si>
  <si>
    <t>I-2</t>
  </si>
  <si>
    <t>Palas (19,5%)</t>
  </si>
  <si>
    <t>II-2</t>
  </si>
  <si>
    <t>III-2</t>
  </si>
  <si>
    <t>I-3</t>
  </si>
  <si>
    <t>Caja multiplicadora (11%)</t>
  </si>
  <si>
    <t>II-3</t>
  </si>
  <si>
    <t>III-3</t>
  </si>
  <si>
    <t>I-4</t>
  </si>
  <si>
    <t>Ensamblaje de góndola (10%)</t>
  </si>
  <si>
    <t>II-4</t>
  </si>
  <si>
    <t>III-4</t>
  </si>
  <si>
    <t>I-5</t>
  </si>
  <si>
    <t>Generador (5,5%)</t>
  </si>
  <si>
    <t>II-5</t>
  </si>
  <si>
    <t>III-5</t>
  </si>
  <si>
    <t>I-6</t>
  </si>
  <si>
    <t>Sistema Pitch (3,5%)</t>
  </si>
  <si>
    <t>II-6</t>
  </si>
  <si>
    <t>III-6</t>
  </si>
  <si>
    <t>I-7</t>
  </si>
  <si>
    <t>Eje de transmisión (3,5%)</t>
  </si>
  <si>
    <t>II-7</t>
  </si>
  <si>
    <t>III-7</t>
  </si>
  <si>
    <t>I-8</t>
  </si>
  <si>
    <t>Ensamblaje de buje  (3%)</t>
  </si>
  <si>
    <t>II-8</t>
  </si>
  <si>
    <t>III-8</t>
  </si>
  <si>
    <t>I-9</t>
  </si>
  <si>
    <t>Piezas de fundición de góndola (3%)</t>
  </si>
  <si>
    <t>II-9</t>
  </si>
  <si>
    <t>III-9</t>
  </si>
  <si>
    <t>I-10</t>
  </si>
  <si>
    <t>Conversor de potencia (3%)</t>
  </si>
  <si>
    <t>II-10</t>
  </si>
  <si>
    <t>III-10</t>
  </si>
  <si>
    <t>I-11</t>
  </si>
  <si>
    <t>Elementos de conexión de torre (2,5%)</t>
  </si>
  <si>
    <t>II-11</t>
  </si>
  <si>
    <t>III-11</t>
  </si>
  <si>
    <t>I-12</t>
  </si>
  <si>
    <t>Mecanizado de buje (2,5%)</t>
  </si>
  <si>
    <t>II-12</t>
  </si>
  <si>
    <t>III-12</t>
  </si>
  <si>
    <t>I-13</t>
  </si>
  <si>
    <t>Sistema Yaw (2,5%)</t>
  </si>
  <si>
    <t>II-13</t>
  </si>
  <si>
    <t>III-13</t>
  </si>
  <si>
    <t>I-14</t>
  </si>
  <si>
    <t>Rodamientos de palas (2%)</t>
  </si>
  <si>
    <t>II-14</t>
  </si>
  <si>
    <t>III-14</t>
  </si>
  <si>
    <t>I-15</t>
  </si>
  <si>
    <t>Carcasa, columnas, bastidores de góndola (2%)</t>
  </si>
  <si>
    <t>II-15</t>
  </si>
  <si>
    <t>III-15</t>
  </si>
  <si>
    <t>I-16</t>
  </si>
  <si>
    <t>Transformador (1,5%)</t>
  </si>
  <si>
    <t>II-16</t>
  </si>
  <si>
    <t>III-16</t>
  </si>
  <si>
    <t>I-17</t>
  </si>
  <si>
    <t>Equipos eléctricos de maniobra (1%)</t>
  </si>
  <si>
    <t>II-17</t>
  </si>
  <si>
    <t>III-17</t>
  </si>
  <si>
    <t>I-18</t>
  </si>
  <si>
    <t>Radiador (1%)</t>
  </si>
  <si>
    <t>II-18</t>
  </si>
  <si>
    <t>III-18</t>
  </si>
  <si>
    <t>I-19</t>
  </si>
  <si>
    <t>II-19</t>
  </si>
  <si>
    <t>III-19</t>
  </si>
  <si>
    <t>I-20</t>
  </si>
  <si>
    <t>Participación componentes nacionales:</t>
  </si>
  <si>
    <t>II-20</t>
  </si>
  <si>
    <t>III-20</t>
  </si>
  <si>
    <t>I-21</t>
  </si>
  <si>
    <t>II-21</t>
  </si>
  <si>
    <t>III-21</t>
  </si>
  <si>
    <t>I-22</t>
  </si>
  <si>
    <t>Participación considerada de los Aeros I:</t>
  </si>
  <si>
    <t>II-22</t>
  </si>
  <si>
    <t>Participación considerada de los Aeros II:</t>
  </si>
  <si>
    <t>III-22</t>
  </si>
  <si>
    <t>Participación considerada de los Aeros III:</t>
  </si>
  <si>
    <t>Participación considerada de los Aeros IV:</t>
  </si>
  <si>
    <t>I-23</t>
  </si>
  <si>
    <t>II-23</t>
  </si>
  <si>
    <t>III-23</t>
  </si>
  <si>
    <t>I-24</t>
  </si>
  <si>
    <t>II-24</t>
  </si>
  <si>
    <t>III-24</t>
  </si>
  <si>
    <t>I-25</t>
  </si>
  <si>
    <t>II-25</t>
  </si>
  <si>
    <t>III-25</t>
  </si>
  <si>
    <t>I-26</t>
  </si>
  <si>
    <t>II-26</t>
  </si>
  <si>
    <t>III-26</t>
  </si>
  <si>
    <t>I-27</t>
  </si>
  <si>
    <t>II-27</t>
  </si>
  <si>
    <t>III-27</t>
  </si>
  <si>
    <t>I-28</t>
  </si>
  <si>
    <t>II-28</t>
  </si>
  <si>
    <t>III-28</t>
  </si>
  <si>
    <t>I-29</t>
  </si>
  <si>
    <t>II-29</t>
  </si>
  <si>
    <t>III-29</t>
  </si>
  <si>
    <t>I-30</t>
  </si>
  <si>
    <t>II-30</t>
  </si>
  <si>
    <t>III-30</t>
  </si>
  <si>
    <t>I-31</t>
  </si>
  <si>
    <t>II-31</t>
  </si>
  <si>
    <t>III-31</t>
  </si>
  <si>
    <t>I-32</t>
  </si>
  <si>
    <t>II-32</t>
  </si>
  <si>
    <t>III-32</t>
  </si>
  <si>
    <t>I-33</t>
  </si>
  <si>
    <t>II-33</t>
  </si>
  <si>
    <t>III-33</t>
  </si>
  <si>
    <t>I-34</t>
  </si>
  <si>
    <t>II-34</t>
  </si>
  <si>
    <t>III-34</t>
  </si>
  <si>
    <t>I-35</t>
  </si>
  <si>
    <t>II-35</t>
  </si>
  <si>
    <t>III-35</t>
  </si>
  <si>
    <t>I-36</t>
  </si>
  <si>
    <t>II-36</t>
  </si>
  <si>
    <t>III-36</t>
  </si>
  <si>
    <t>I-37</t>
  </si>
  <si>
    <t>II-37</t>
  </si>
  <si>
    <t>III-37</t>
  </si>
  <si>
    <t>I-38</t>
  </si>
  <si>
    <t>II-38</t>
  </si>
  <si>
    <t>III-38</t>
  </si>
  <si>
    <t>I-39</t>
  </si>
  <si>
    <t>II-39</t>
  </si>
  <si>
    <t>III-39</t>
  </si>
  <si>
    <t>I-40</t>
  </si>
  <si>
    <t>II-40</t>
  </si>
  <si>
    <t>III-40</t>
  </si>
  <si>
    <t>I-41</t>
  </si>
  <si>
    <t>II-41</t>
  </si>
  <si>
    <t>III-41</t>
  </si>
  <si>
    <t>I-42</t>
  </si>
  <si>
    <t>II-42</t>
  </si>
  <si>
    <t>III-42</t>
  </si>
  <si>
    <t>I-43</t>
  </si>
  <si>
    <t>II-43</t>
  </si>
  <si>
    <t>III-43</t>
  </si>
  <si>
    <t>I-44</t>
  </si>
  <si>
    <t>II-44</t>
  </si>
  <si>
    <t>III-44</t>
  </si>
  <si>
    <t>I-45</t>
  </si>
  <si>
    <t>II-45</t>
  </si>
  <si>
    <t>III-45</t>
  </si>
  <si>
    <t>I-46</t>
  </si>
  <si>
    <t>II-46</t>
  </si>
  <si>
    <t>III-46</t>
  </si>
  <si>
    <t>I-47</t>
  </si>
  <si>
    <t>II-47</t>
  </si>
  <si>
    <t>III-47</t>
  </si>
  <si>
    <t>I-48</t>
  </si>
  <si>
    <t>II-48</t>
  </si>
  <si>
    <t>III-48</t>
  </si>
  <si>
    <t>I-49</t>
  </si>
  <si>
    <t>II-49</t>
  </si>
  <si>
    <t>III-49</t>
  </si>
  <si>
    <t>I-50</t>
  </si>
  <si>
    <t>II-50</t>
  </si>
  <si>
    <t>III-50</t>
  </si>
  <si>
    <t>Generación neta (MWh, P50, año 2)</t>
  </si>
  <si>
    <t>Generación Bruta</t>
  </si>
  <si>
    <t>Rendimiento Efecto Estela</t>
  </si>
  <si>
    <t>Disponibilidad Aerogeneradores</t>
  </si>
  <si>
    <t>Disponibilidad Infraestructura y Red</t>
  </si>
  <si>
    <t>Incertidumbre total de Energía</t>
  </si>
  <si>
    <t>DESCRIPCIÓN DEL PROYECTO: UBICACIÓN, DESCRIPCIÓN TÉCNICA, OPERACIÓN Y MANTENIMIENTO (HOJA 3)</t>
  </si>
  <si>
    <t>Componente Nacional Aeros</t>
  </si>
  <si>
    <t>AEROS POR PARTES:</t>
  </si>
  <si>
    <t>Si o NO?</t>
  </si>
  <si>
    <t>1 o 0</t>
  </si>
  <si>
    <t>Partes del AERO</t>
  </si>
  <si>
    <t>% considerado</t>
  </si>
  <si>
    <t>Aero 1</t>
  </si>
  <si>
    <t>Aero 2</t>
  </si>
  <si>
    <t>Aero 3</t>
  </si>
  <si>
    <t>Aero 4</t>
  </si>
  <si>
    <t>% TCN Aero 1</t>
  </si>
  <si>
    <t>% TCN Aero 2</t>
  </si>
  <si>
    <t>% TCN Aero 3</t>
  </si>
  <si>
    <t>% TCN Aero 4</t>
  </si>
  <si>
    <t>% TCN considerado: Aero 1</t>
  </si>
  <si>
    <t>% TCN considerado: Aero 2</t>
  </si>
  <si>
    <t>% TCN considerado: Aero 3</t>
  </si>
  <si>
    <t>% TCN considerado: Aero 4</t>
  </si>
  <si>
    <t>Costo total: Aero 1</t>
  </si>
  <si>
    <t>Costo total: Aero 2</t>
  </si>
  <si>
    <t>Costo total: Aero 3</t>
  </si>
  <si>
    <t>Costo total: Aero 4</t>
  </si>
  <si>
    <t>Total derechos impo Aero 1</t>
  </si>
  <si>
    <t>Total derechos impo Aero 2</t>
  </si>
  <si>
    <t>Total derechos impo Aero 3</t>
  </si>
  <si>
    <t>Total derechos impo Aero 4</t>
  </si>
  <si>
    <t>Derechos Impo Aeros 1</t>
  </si>
  <si>
    <t>Derechos Impo Aeros 2</t>
  </si>
  <si>
    <t>Derechos Impo Aeros 3</t>
  </si>
  <si>
    <t>Derechos Impo Aeros 4</t>
  </si>
  <si>
    <t>Aerogeneradores</t>
  </si>
  <si>
    <t>Estación transformadora: trafos</t>
  </si>
  <si>
    <t>Estación transformadora: Construcciòn  y obra civil</t>
  </si>
  <si>
    <t>Estación transformadora: otros elementos electromecánicos</t>
  </si>
  <si>
    <t>Bases - hierro</t>
  </si>
  <si>
    <t>Bases - hormigón</t>
  </si>
  <si>
    <t>Materiales caminos y plataformas</t>
  </si>
  <si>
    <t xml:space="preserve">Equipos de Instalación eléctrica </t>
  </si>
  <si>
    <t xml:space="preserve">Preparción del terreno para la planta </t>
  </si>
  <si>
    <t>Otros Materiales: Otros  (infraestructura)</t>
  </si>
  <si>
    <t>Servicios: Cableado y puesta a tierra</t>
  </si>
  <si>
    <t>PARTES DEL AEROGENERADOR</t>
  </si>
  <si>
    <t>PORCENTAJES DE INTEGRACIÓN</t>
  </si>
  <si>
    <t xml:space="preserve">Al año 2019 se considera que si supera  el </t>
  </si>
  <si>
    <t>Torres e interiores</t>
  </si>
  <si>
    <t>entonces es</t>
  </si>
  <si>
    <t>Argentino</t>
  </si>
  <si>
    <t>Palas</t>
  </si>
  <si>
    <t>Caja multiplicadora</t>
  </si>
  <si>
    <t>Ensamblaje de góndola</t>
  </si>
  <si>
    <t>Generador</t>
  </si>
  <si>
    <t>Sistema Pitch</t>
  </si>
  <si>
    <t>Eje de transmisión</t>
  </si>
  <si>
    <t xml:space="preserve">Ensamblaje de buje </t>
  </si>
  <si>
    <t>Piezas de fundición de góndola</t>
  </si>
  <si>
    <t>Conversor de potencia</t>
  </si>
  <si>
    <t>Elementos de conexión de torre</t>
  </si>
  <si>
    <t>Mecanizado de buje</t>
  </si>
  <si>
    <t>Sistema Yaw</t>
  </si>
  <si>
    <t>Rodamientos de palas</t>
  </si>
  <si>
    <t>Carcasa, columnas, bastidores de góndola</t>
  </si>
  <si>
    <t>Transformador</t>
  </si>
  <si>
    <t>Equipos eléctricos de maniobra</t>
  </si>
  <si>
    <t>Radiador</t>
  </si>
  <si>
    <t>Obra Eléctromecánica</t>
  </si>
  <si>
    <t>Nacional o importado</t>
  </si>
  <si>
    <t>OBRA CIVIL</t>
  </si>
  <si>
    <t>OBRA ELÉCTRICA</t>
  </si>
  <si>
    <t>CAMPAÑA DE MEDICIÓN DEL RECURSO EÓLICO (HOJA 1)</t>
  </si>
  <si>
    <t>CAMPAÑA DE MEDICIÓN DEL RECURSO EÓLICO (HOJA 2)</t>
  </si>
  <si>
    <t>CAMPAÑA DE MEDICIÓN DEL RECURSO EÓLICO (HOJA 3)</t>
  </si>
  <si>
    <t>CAMPAÑA DE MEDICIÓN DEL RECURSO EÓLICO (HOJA 4)</t>
  </si>
  <si>
    <t>RECURSO EÓLICO IN SITU</t>
  </si>
  <si>
    <t>AEROGENERADORES (HOJA 1)</t>
  </si>
  <si>
    <t>AEROGENERADORES (HOJA 2)</t>
  </si>
  <si>
    <t>AEROGENERADORES (HOJA 3)</t>
  </si>
  <si>
    <t>AEROGENERADORES (HOJA 4)</t>
  </si>
  <si>
    <t>Equipos, Materiales y Servicios (Hoja 1)</t>
  </si>
  <si>
    <t>Equipos, Materiales y Servicios (Hoja 2)</t>
  </si>
  <si>
    <t>Equipos, Materiales y Servicios (Hoja 3)</t>
  </si>
  <si>
    <t>Equipos, Materiales y Servicios (Hoja 4)</t>
  </si>
  <si>
    <t>CRONOGRAMA DE EJECUCIÓN DE OBRAS</t>
  </si>
  <si>
    <t>RESUMEN DE BENEFICIOS FISCALES SOLICITADOS</t>
  </si>
  <si>
    <t>BENEFICIO FISCAL DE DEVOLUCIÓN ANTICIPADA DEL IMPUESTO AL VALOR AGREGADO (Hoja 1)</t>
  </si>
  <si>
    <t>BENEFICIO FISCAL DE DEVOLUCIÓN ANTICIPADA DEL IMPUESTO AL VALOR AGREGADO  (Hoja 2)</t>
  </si>
  <si>
    <t>BENEFICIO FISCAL DE DEVOLUCIÓN ANTICIPADA DEL IMPUESTO AL VALOR AGREGADO  (Hoja 3)</t>
  </si>
  <si>
    <t>BENEFICIO FISCAL DE AMORTIZACION ACELERADA - OBRAS DE INFRAESTRUCTURA (Hoja 1)</t>
  </si>
  <si>
    <t>BENEFICIO FISCAL DE AMORTIZACION ACELERADA - OBRAS DE INFRAESTRUCTURA (Hoja 2)</t>
  </si>
  <si>
    <t>BENEFICIO FISCAL DE AMORTIZACION ACELERADA - OBRAS DE INFRAESTRUCTURA (Hoja 3)</t>
  </si>
  <si>
    <t>BENEFICIO FISCAL DE AMORTIZACION ACELERADA - BIENES MUEBLES (Hoja 1)</t>
  </si>
  <si>
    <t>BENEFICIO FISCAL DE AMORTIZACION ACELERADA - BIENES MUEBLES (Hoja 2)</t>
  </si>
  <si>
    <r>
      <t xml:space="preserve">BENEFICIO FISCAL DE EXENCIÓN DE DERECHOS DE IMPORTACIÓN </t>
    </r>
    <r>
      <rPr>
        <b/>
        <vertAlign val="superscript"/>
        <sz val="16"/>
        <color theme="1"/>
        <rFont val="Times New Roman"/>
        <family val="1"/>
      </rPr>
      <t>1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</si>
  <si>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.-Aplicable al Listado de Posiciones Arancelarias según Decreto 814/2017</t>
    </r>
  </si>
  <si>
    <t>CÁLCULO COMPONENTE NACIONAL DECLARADO (Hoja 1)</t>
  </si>
  <si>
    <t>CÁLCULO COMPONENTE NACIONAL DECLARADO (Hoja 2)</t>
  </si>
  <si>
    <t>CÁLCULO COMPONENTE NACIONAL DECLARADO (Hoja 3)</t>
  </si>
  <si>
    <t>CERTIFICADO FISCAL para el COMPONENTE NACIONAL - RESUMEN</t>
  </si>
  <si>
    <t>autos</t>
  </si>
  <si>
    <t>Campaña de Medición</t>
  </si>
  <si>
    <t>Recurso Eólico</t>
  </si>
  <si>
    <t>Acto Adm. Nro.</t>
  </si>
  <si>
    <t>Eólica</t>
  </si>
  <si>
    <t>(Según componentes detallados en Aerogeneradores)</t>
  </si>
  <si>
    <t>FORMULARIO A - "ALTA DE EMPRESA"</t>
  </si>
  <si>
    <t>DATOS DE LA EMPRESA</t>
  </si>
  <si>
    <t xml:space="preserve">RAZÓN SOCIAL </t>
  </si>
  <si>
    <t xml:space="preserve">CUIT N° </t>
  </si>
  <si>
    <t xml:space="preserve">CARÁCTER DE LA PERSONA JURÍDICA TITULAR DEL PROYECTO </t>
  </si>
  <si>
    <t xml:space="preserve">TIPO DE PROYECTO </t>
  </si>
  <si>
    <t xml:space="preserve">FECHA DE PRESENTACIÓN </t>
  </si>
  <si>
    <t>DOMICILIO LEGAL</t>
  </si>
  <si>
    <t xml:space="preserve">CALLE </t>
  </si>
  <si>
    <t xml:space="preserve">NÚMERO </t>
  </si>
  <si>
    <t xml:space="preserve">LOCALIDAD </t>
  </si>
  <si>
    <t xml:space="preserve">PROVINCIA </t>
  </si>
  <si>
    <t xml:space="preserve">TELÉFONO </t>
  </si>
  <si>
    <t xml:space="preserve">MAIL INSTITUCIONAL </t>
  </si>
  <si>
    <t xml:space="preserve">CÓDIGO POSTAL </t>
  </si>
  <si>
    <t>DOMICILIO CONSTITUIDO EN CABA</t>
  </si>
  <si>
    <t xml:space="preserve">CUIL / CUIT </t>
  </si>
  <si>
    <t xml:space="preserve">CARÁCTER </t>
  </si>
  <si>
    <t>DATOS DE CONTACTO</t>
  </si>
  <si>
    <t xml:space="preserve">CARGO </t>
  </si>
  <si>
    <t xml:space="preserve">DIRECCIÓN </t>
  </si>
  <si>
    <t xml:space="preserve">MAIL </t>
  </si>
  <si>
    <t>FORMULARIO B "ALTA DE PROYECTO"</t>
  </si>
  <si>
    <t>INFORMACIÓN LEGAL</t>
  </si>
  <si>
    <t>OTRA INFORMACIÓN REQUERIDA:</t>
  </si>
  <si>
    <t xml:space="preserve">Habilitación de Impacto Ambiental   (*) </t>
  </si>
  <si>
    <t xml:space="preserve">Agente MEM (**) </t>
  </si>
  <si>
    <t xml:space="preserve">Acceso a la Capacidad de Transporte (***) </t>
  </si>
  <si>
    <t>(*)</t>
  </si>
  <si>
    <t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t>
  </si>
  <si>
    <t>(**)</t>
  </si>
  <si>
    <t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t>
  </si>
  <si>
    <t>(***)</t>
  </si>
  <si>
    <t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 Transporte correspondiente.</t>
  </si>
  <si>
    <t>Sociedad que se presente como Autogenerador o Cogenerador</t>
  </si>
  <si>
    <t>Sociedad Vehículo de Propósito Específico</t>
  </si>
  <si>
    <t>TIPO</t>
  </si>
  <si>
    <t>Autogenerador</t>
  </si>
  <si>
    <t>MEMORIA DESCRIPTIVA DEL PROYECTO: UBICACIÓN, DESCRIPCIÓN TÉCNICA, OPERACIÓN Y MANTENIMIENTO (*)</t>
  </si>
  <si>
    <t>TECNOLOGIA (**)</t>
  </si>
  <si>
    <t>Potencia del Proyecto:</t>
  </si>
  <si>
    <t>CRONOGRAMA ESTIMADO DE EJECUCIÓN DE OBRAS</t>
  </si>
  <si>
    <t>(días)(***)</t>
  </si>
  <si>
    <t>Plazo Estimado de Inicio de Obras</t>
  </si>
  <si>
    <t>(días) (***)</t>
  </si>
  <si>
    <t>Plazo Estimado de Habilitación Comercial</t>
  </si>
  <si>
    <t>Deberá contener una propuesta técnica sintética que identifique su alcance y características generales, acompañando los planos y esquemas que la clarifiquen. Ver instructivo.</t>
  </si>
  <si>
    <t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t>
  </si>
  <si>
    <t>Los dias serán corridos a partir de la fecha de solicitud de inscrpción al RENPER.</t>
  </si>
  <si>
    <t>Estudio de Generación</t>
  </si>
  <si>
    <t>En adelante, se deberán completar los formularios exclusivamente para la solicitud del Certificado de Inclusión en el Régimen de Fomento de las Energías Renovables.</t>
  </si>
  <si>
    <t xml:space="preserve">Disponibilidad de Inmueble </t>
  </si>
  <si>
    <t xml:space="preserve">(si presenta más de un inmueble:) </t>
  </si>
  <si>
    <t xml:space="preserve">(si presenta MÁS DE DOS inmuebles:) </t>
  </si>
  <si>
    <t xml:space="preserve">Autorización de Uso de suelo </t>
  </si>
  <si>
    <t>Total Beneficio Fiscal - U$D</t>
  </si>
  <si>
    <t>Empresa consultora independiente que realiza el estudio de recurso y generación: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</si>
</sst>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.0"/>
    <numFmt numFmtId="168" formatCode="#,##0\ &quot;U$D&quot;"/>
    <numFmt numFmtId="169" formatCode="#,##0.00&quot;    &quot;;\-#,##0.00&quot;    &quot;;&quot; -&quot;#&quot;    &quot;;@\ "/>
    <numFmt numFmtId="170" formatCode="#,##0_ ;\-#,##0\ "/>
    <numFmt numFmtId="171" formatCode="0\°"/>
    <numFmt numFmtId="172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sz val="11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.5"/>
      <color rgb="FFFF0000"/>
      <name val="Times New Roman"/>
      <family val="1"/>
    </font>
    <font>
      <sz val="12"/>
      <color indexed="81"/>
      <name val="Tahoma"/>
      <family val="2"/>
    </font>
    <font>
      <sz val="10"/>
      <name val="Mangal"/>
      <family val="2"/>
    </font>
    <font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8" fillId="0" borderId="0" applyFill="0" applyBorder="0" applyAlignment="0" applyProtection="0"/>
    <xf numFmtId="9" fontId="38" fillId="0" borderId="0" applyFill="0" applyBorder="0" applyAlignment="0" applyProtection="0"/>
  </cellStyleXfs>
  <cellXfs count="498">
    <xf numFmtId="0" fontId="0" fillId="0" borderId="0" xfId="0"/>
    <xf numFmtId="0" fontId="0" fillId="0" borderId="1" xfId="0" applyBorder="1"/>
    <xf numFmtId="9" fontId="0" fillId="0" borderId="1" xfId="1" applyFont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3" borderId="1" xfId="0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6" borderId="6" xfId="0" applyFill="1" applyBorder="1"/>
    <xf numFmtId="0" fontId="0" fillId="6" borderId="8" xfId="0" applyFill="1" applyBorder="1"/>
    <xf numFmtId="0" fontId="0" fillId="6" borderId="7" xfId="0" applyFill="1" applyBorder="1"/>
    <xf numFmtId="9" fontId="0" fillId="6" borderId="6" xfId="1" applyFont="1" applyFill="1" applyBorder="1"/>
    <xf numFmtId="9" fontId="0" fillId="6" borderId="8" xfId="1" applyFont="1" applyFill="1" applyBorder="1"/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0" fontId="5" fillId="4" borderId="0" xfId="0" applyFont="1" applyFill="1" applyBorder="1" applyAlignment="1">
      <alignment vertical="center"/>
    </xf>
    <xf numFmtId="4" fontId="4" fillId="4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vertical="center"/>
    </xf>
    <xf numFmtId="15" fontId="0" fillId="0" borderId="0" xfId="0" applyNumberFormat="1"/>
    <xf numFmtId="0" fontId="0" fillId="6" borderId="1" xfId="0" applyFill="1" applyBorder="1"/>
    <xf numFmtId="9" fontId="0" fillId="0" borderId="0" xfId="1" applyFont="1"/>
    <xf numFmtId="0" fontId="2" fillId="5" borderId="6" xfId="0" applyFont="1" applyFill="1" applyBorder="1" applyAlignment="1">
      <alignment horizontal="left" vertical="center" wrapText="1"/>
    </xf>
    <xf numFmtId="15" fontId="0" fillId="6" borderId="0" xfId="0" applyNumberFormat="1" applyFill="1" applyBorder="1"/>
    <xf numFmtId="15" fontId="0" fillId="6" borderId="10" xfId="0" applyNumberFormat="1" applyFill="1" applyBorder="1"/>
    <xf numFmtId="0" fontId="0" fillId="0" borderId="11" xfId="0" applyBorder="1"/>
    <xf numFmtId="15" fontId="0" fillId="6" borderId="9" xfId="0" applyNumberFormat="1" applyFill="1" applyBorder="1"/>
    <xf numFmtId="0" fontId="0" fillId="0" borderId="2" xfId="0" applyBorder="1"/>
    <xf numFmtId="15" fontId="0" fillId="6" borderId="12" xfId="0" applyNumberFormat="1" applyFill="1" applyBorder="1"/>
    <xf numFmtId="0" fontId="0" fillId="0" borderId="13" xfId="0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7" xfId="0" applyNumberFormat="1" applyBorder="1"/>
    <xf numFmtId="17" fontId="0" fillId="0" borderId="0" xfId="0" applyNumberFormat="1"/>
    <xf numFmtId="9" fontId="0" fillId="0" borderId="1" xfId="0" applyNumberFormat="1" applyBorder="1"/>
    <xf numFmtId="3" fontId="16" fillId="0" borderId="1" xfId="2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15" fontId="0" fillId="7" borderId="1" xfId="0" applyNumberFormat="1" applyFill="1" applyBorder="1"/>
    <xf numFmtId="9" fontId="0" fillId="7" borderId="1" xfId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vertical="center"/>
    </xf>
    <xf numFmtId="4" fontId="16" fillId="0" borderId="1" xfId="2" applyNumberFormat="1" applyFont="1" applyFill="1" applyBorder="1" applyAlignment="1" applyProtection="1">
      <alignment vertical="center" wrapText="1"/>
    </xf>
    <xf numFmtId="10" fontId="16" fillId="0" borderId="1" xfId="4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49" fontId="15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0" fillId="0" borderId="18" xfId="0" applyBorder="1" applyAlignment="1" applyProtection="1">
      <alignment horizontal="left"/>
    </xf>
    <xf numFmtId="0" fontId="0" fillId="0" borderId="19" xfId="0" applyFill="1" applyBorder="1" applyProtection="1"/>
    <xf numFmtId="0" fontId="0" fillId="0" borderId="21" xfId="0" applyFill="1" applyBorder="1" applyProtection="1"/>
    <xf numFmtId="0" fontId="2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20" xfId="0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Border="1"/>
    <xf numFmtId="0" fontId="0" fillId="0" borderId="18" xfId="0" applyFill="1" applyBorder="1" applyAlignment="1" applyProtection="1">
      <alignment horizontal="right"/>
    </xf>
    <xf numFmtId="0" fontId="2" fillId="0" borderId="18" xfId="0" applyFont="1" applyBorder="1" applyProtection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15" xfId="0" applyBorder="1" applyProtection="1"/>
    <xf numFmtId="0" fontId="0" fillId="0" borderId="15" xfId="0" applyBorder="1"/>
    <xf numFmtId="0" fontId="23" fillId="0" borderId="21" xfId="0" applyFont="1" applyBorder="1" applyProtection="1"/>
    <xf numFmtId="0" fontId="0" fillId="6" borderId="0" xfId="0" applyFill="1" applyBorder="1"/>
    <xf numFmtId="0" fontId="0" fillId="6" borderId="10" xfId="0" applyFill="1" applyBorder="1"/>
    <xf numFmtId="0" fontId="0" fillId="6" borderId="9" xfId="0" applyFill="1" applyBorder="1"/>
    <xf numFmtId="0" fontId="27" fillId="0" borderId="0" xfId="0" applyFont="1"/>
    <xf numFmtId="9" fontId="0" fillId="6" borderId="7" xfId="1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19" xfId="0" applyBorder="1" applyAlignment="1">
      <alignment wrapText="1"/>
    </xf>
    <xf numFmtId="0" fontId="2" fillId="0" borderId="0" xfId="0" applyFont="1" applyBorder="1"/>
    <xf numFmtId="0" fontId="3" fillId="0" borderId="18" xfId="0" applyFont="1" applyBorder="1"/>
    <xf numFmtId="0" fontId="29" fillId="0" borderId="0" xfId="0" applyFont="1"/>
    <xf numFmtId="0" fontId="0" fillId="0" borderId="5" xfId="0" applyBorder="1" applyAlignment="1">
      <alignment horizontal="center"/>
    </xf>
    <xf numFmtId="0" fontId="2" fillId="0" borderId="0" xfId="0" applyFont="1" applyAlignment="1" applyProtection="1">
      <alignment horizontal="right"/>
    </xf>
    <xf numFmtId="9" fontId="0" fillId="0" borderId="0" xfId="0" applyNumberFormat="1"/>
    <xf numFmtId="9" fontId="0" fillId="6" borderId="0" xfId="1" applyFont="1" applyFill="1" applyBorder="1"/>
    <xf numFmtId="0" fontId="2" fillId="0" borderId="0" xfId="0" applyFont="1" applyBorder="1" applyAlignment="1" applyProtection="1">
      <alignment horizontal="right"/>
    </xf>
    <xf numFmtId="0" fontId="0" fillId="4" borderId="1" xfId="0" applyFill="1" applyBorder="1" applyAlignment="1" applyProtection="1">
      <alignment horizontal="left" vertical="center"/>
    </xf>
    <xf numFmtId="0" fontId="0" fillId="0" borderId="27" xfId="0" applyBorder="1"/>
    <xf numFmtId="0" fontId="0" fillId="0" borderId="28" xfId="0" applyBorder="1"/>
    <xf numFmtId="165" fontId="4" fillId="4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10" fillId="4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9" fillId="2" borderId="1" xfId="0" applyFont="1" applyFill="1" applyBorder="1" applyAlignment="1" applyProtection="1">
      <alignment horizontal="center" vertical="center" wrapText="1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Border="1"/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3" borderId="3" xfId="0" applyFill="1" applyBorder="1" applyAlignment="1" applyProtection="1">
      <protection locked="0"/>
    </xf>
    <xf numFmtId="9" fontId="0" fillId="0" borderId="0" xfId="0" applyNumberFormat="1" applyBorder="1" applyProtection="1"/>
    <xf numFmtId="0" fontId="0" fillId="0" borderId="0" xfId="0" applyFont="1" applyBorder="1" applyAlignment="1" applyProtection="1">
      <alignment horizontal="right"/>
    </xf>
    <xf numFmtId="0" fontId="0" fillId="3" borderId="7" xfId="0" applyFill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3" borderId="23" xfId="0" applyFill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2" fillId="0" borderId="0" xfId="0" applyFont="1" applyFill="1" applyProtection="1"/>
    <xf numFmtId="0" fontId="32" fillId="0" borderId="0" xfId="0" applyFont="1" applyFill="1" applyBorder="1" applyProtection="1"/>
    <xf numFmtId="0" fontId="0" fillId="0" borderId="16" xfId="0" applyBorder="1" applyAlignment="1" applyProtection="1">
      <alignment wrapText="1"/>
    </xf>
    <xf numFmtId="0" fontId="31" fillId="0" borderId="0" xfId="0" applyFont="1" applyFill="1" applyBorder="1"/>
    <xf numFmtId="0" fontId="0" fillId="0" borderId="18" xfId="0" applyFont="1" applyBorder="1" applyProtection="1"/>
    <xf numFmtId="0" fontId="32" fillId="0" borderId="0" xfId="0" applyFont="1" applyFill="1" applyBorder="1"/>
    <xf numFmtId="0" fontId="31" fillId="0" borderId="0" xfId="0" applyFont="1" applyFill="1"/>
    <xf numFmtId="0" fontId="3" fillId="0" borderId="16" xfId="0" applyFont="1" applyBorder="1" applyProtection="1"/>
    <xf numFmtId="0" fontId="24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5" fillId="0" borderId="16" xfId="0" applyFont="1" applyBorder="1" applyProtection="1"/>
    <xf numFmtId="0" fontId="0" fillId="0" borderId="21" xfId="0" applyBorder="1" applyAlignment="1" applyProtection="1">
      <alignment horizontal="center" vertical="center"/>
    </xf>
    <xf numFmtId="0" fontId="25" fillId="0" borderId="21" xfId="0" applyFont="1" applyBorder="1" applyProtection="1"/>
    <xf numFmtId="0" fontId="5" fillId="0" borderId="0" xfId="0" applyFont="1" applyBorder="1" applyProtection="1"/>
    <xf numFmtId="0" fontId="2" fillId="0" borderId="16" xfId="0" applyFont="1" applyBorder="1"/>
    <xf numFmtId="17" fontId="0" fillId="0" borderId="0" xfId="0" applyNumberFormat="1" applyBorder="1" applyAlignment="1">
      <alignment horizontal="center"/>
    </xf>
    <xf numFmtId="0" fontId="26" fillId="0" borderId="0" xfId="0" applyFont="1" applyBorder="1"/>
    <xf numFmtId="0" fontId="28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9" xfId="0" applyFont="1" applyBorder="1"/>
    <xf numFmtId="0" fontId="2" fillId="0" borderId="0" xfId="0" applyFont="1" applyBorder="1" applyAlignment="1">
      <alignment horizontal="right"/>
    </xf>
    <xf numFmtId="0" fontId="28" fillId="0" borderId="19" xfId="0" applyFont="1" applyBorder="1"/>
    <xf numFmtId="0" fontId="2" fillId="0" borderId="19" xfId="0" applyFont="1" applyBorder="1" applyAlignment="1">
      <alignment horizontal="left"/>
    </xf>
    <xf numFmtId="0" fontId="26" fillId="0" borderId="19" xfId="0" applyFont="1" applyBorder="1"/>
    <xf numFmtId="15" fontId="0" fillId="0" borderId="0" xfId="0" applyNumberFormat="1" applyBorder="1" applyProtection="1"/>
    <xf numFmtId="0" fontId="4" fillId="0" borderId="0" xfId="0" applyFont="1" applyFill="1" applyBorder="1" applyAlignment="1" applyProtection="1">
      <alignment vertical="center"/>
    </xf>
    <xf numFmtId="0" fontId="32" fillId="4" borderId="14" xfId="0" applyFont="1" applyFill="1" applyBorder="1" applyAlignment="1" applyProtection="1">
      <alignment vertical="center" wrapText="1"/>
    </xf>
    <xf numFmtId="0" fontId="3" fillId="0" borderId="17" xfId="0" applyFont="1" applyBorder="1"/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 wrapText="1"/>
    </xf>
    <xf numFmtId="0" fontId="0" fillId="0" borderId="15" xfId="0" applyFill="1" applyBorder="1" applyProtection="1"/>
    <xf numFmtId="0" fontId="31" fillId="0" borderId="16" xfId="0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3" fontId="0" fillId="0" borderId="0" xfId="0" applyNumberFormat="1" applyBorder="1" applyProtection="1"/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Protection="1"/>
    <xf numFmtId="0" fontId="0" fillId="4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0" fontId="34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165" fontId="0" fillId="3" borderId="5" xfId="0" applyNumberFormat="1" applyFont="1" applyFill="1" applyBorder="1" applyAlignment="1" applyProtection="1">
      <alignment horizontal="center" vertical="center"/>
      <protection locked="0"/>
    </xf>
    <xf numFmtId="3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right"/>
      <protection locked="0"/>
    </xf>
    <xf numFmtId="17" fontId="0" fillId="3" borderId="1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68" fontId="0" fillId="0" borderId="1" xfId="0" applyNumberForma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9" fontId="0" fillId="0" borderId="0" xfId="1" applyFont="1" applyBorder="1" applyAlignment="1" applyProtection="1">
      <alignment horizontal="center"/>
    </xf>
    <xf numFmtId="9" fontId="4" fillId="4" borderId="1" xfId="1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8" borderId="0" xfId="0" applyFill="1"/>
    <xf numFmtId="4" fontId="4" fillId="4" borderId="0" xfId="0" applyNumberFormat="1" applyFont="1" applyFill="1" applyBorder="1" applyAlignment="1" applyProtection="1">
      <alignment horizontal="left" vertical="center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left" vertical="center"/>
    </xf>
    <xf numFmtId="4" fontId="4" fillId="4" borderId="0" xfId="0" applyNumberFormat="1" applyFont="1" applyFill="1" applyAlignment="1">
      <alignment horizontal="center" vertical="center"/>
    </xf>
    <xf numFmtId="3" fontId="5" fillId="0" borderId="1" xfId="6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Alignment="1" applyProtection="1">
      <alignment horizontal="center" vertical="center"/>
    </xf>
    <xf numFmtId="3" fontId="4" fillId="4" borderId="0" xfId="0" applyNumberFormat="1" applyFont="1" applyFill="1" applyBorder="1" applyAlignment="1" applyProtection="1">
      <alignment horizontal="left"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4" fillId="4" borderId="1" xfId="6" applyNumberFormat="1" applyFont="1" applyFill="1" applyBorder="1" applyAlignment="1" applyProtection="1">
      <alignment horizontal="left" vertical="center"/>
    </xf>
    <xf numFmtId="3" fontId="4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 applyProtection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/>
    </xf>
    <xf numFmtId="3" fontId="16" fillId="2" borderId="1" xfId="0" applyNumberFormat="1" applyFont="1" applyFill="1" applyBorder="1" applyAlignment="1" applyProtection="1">
      <alignment horizontal="center" vertical="center" wrapText="1"/>
    </xf>
    <xf numFmtId="3" fontId="16" fillId="0" borderId="1" xfId="2" applyNumberFormat="1" applyFont="1" applyFill="1" applyBorder="1" applyAlignment="1" applyProtection="1">
      <alignment vertical="center" wrapText="1"/>
    </xf>
    <xf numFmtId="3" fontId="15" fillId="0" borderId="0" xfId="0" applyNumberFormat="1" applyFont="1" applyAlignment="1" applyProtection="1">
      <alignment vertical="center" wrapText="1"/>
    </xf>
    <xf numFmtId="3" fontId="3" fillId="4" borderId="0" xfId="0" applyNumberFormat="1" applyFont="1" applyFill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Border="1" applyAlignment="1" applyProtection="1">
      <alignment vertical="center" wrapText="1"/>
    </xf>
    <xf numFmtId="170" fontId="13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6" fillId="0" borderId="0" xfId="0" applyNumberFormat="1" applyFont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4" fontId="0" fillId="4" borderId="0" xfId="0" applyNumberFormat="1" applyFill="1" applyProtection="1"/>
    <xf numFmtId="4" fontId="5" fillId="4" borderId="0" xfId="0" applyNumberFormat="1" applyFont="1" applyFill="1" applyBorder="1" applyAlignment="1" applyProtection="1">
      <alignment horizontal="center" vertical="center"/>
    </xf>
    <xf numFmtId="4" fontId="19" fillId="2" borderId="1" xfId="0" applyNumberFormat="1" applyFont="1" applyFill="1" applyBorder="1" applyAlignment="1" applyProtection="1">
      <alignment horizontal="center" vertical="center" wrapText="1"/>
    </xf>
    <xf numFmtId="4" fontId="0" fillId="4" borderId="1" xfId="0" applyNumberFormat="1" applyFont="1" applyFill="1" applyBorder="1" applyAlignment="1" applyProtection="1">
      <alignment horizontal="center" vertical="center" wrapText="1"/>
    </xf>
    <xf numFmtId="3" fontId="17" fillId="4" borderId="0" xfId="0" applyNumberFormat="1" applyFont="1" applyFill="1" applyAlignment="1" applyProtection="1">
      <alignment vertical="center" wrapText="1"/>
    </xf>
    <xf numFmtId="3" fontId="0" fillId="4" borderId="0" xfId="0" applyNumberFormat="1" applyFill="1" applyProtection="1"/>
    <xf numFmtId="3" fontId="5" fillId="2" borderId="1" xfId="0" applyNumberFormat="1" applyFont="1" applyFill="1" applyBorder="1" applyProtection="1"/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0" fillId="4" borderId="1" xfId="2" applyNumberFormat="1" applyFont="1" applyFill="1" applyBorder="1" applyAlignment="1" applyProtection="1">
      <alignment horizontal="center" vertical="center"/>
    </xf>
    <xf numFmtId="3" fontId="0" fillId="4" borderId="1" xfId="0" applyNumberFormat="1" applyFont="1" applyFill="1" applyBorder="1" applyAlignment="1" applyProtection="1">
      <alignment horizontal="center" vertical="center" wrapText="1"/>
    </xf>
    <xf numFmtId="3" fontId="17" fillId="0" borderId="0" xfId="0" applyNumberFormat="1" applyFont="1" applyAlignment="1" applyProtection="1">
      <alignment vertical="center" wrapText="1"/>
    </xf>
    <xf numFmtId="3" fontId="5" fillId="2" borderId="1" xfId="2" applyNumberFormat="1" applyFont="1" applyFill="1" applyBorder="1" applyAlignment="1" applyProtection="1">
      <alignment vertical="center"/>
    </xf>
    <xf numFmtId="17" fontId="0" fillId="0" borderId="1" xfId="0" applyNumberForma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30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/>
    </xf>
    <xf numFmtId="0" fontId="0" fillId="3" borderId="30" xfId="0" applyFill="1" applyBorder="1" applyAlignment="1" applyProtection="1">
      <protection locked="0"/>
    </xf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 wrapText="1"/>
    </xf>
    <xf numFmtId="4" fontId="10" fillId="4" borderId="0" xfId="0" applyNumberFormat="1" applyFont="1" applyFill="1" applyBorder="1" applyAlignment="1" applyProtection="1">
      <alignment horizontal="center" vertical="center"/>
    </xf>
    <xf numFmtId="3" fontId="5" fillId="0" borderId="0" xfId="6" applyNumberFormat="1" applyFont="1" applyFill="1" applyBorder="1" applyAlignment="1" applyProtection="1">
      <alignment horizontal="center" vertical="center"/>
    </xf>
    <xf numFmtId="4" fontId="5" fillId="0" borderId="0" xfId="6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30" xfId="0" applyFill="1" applyBorder="1" applyAlignment="1" applyProtection="1">
      <alignment vertical="center"/>
      <protection locked="0"/>
    </xf>
    <xf numFmtId="4" fontId="0" fillId="0" borderId="18" xfId="0" applyNumberFormat="1" applyBorder="1"/>
    <xf numFmtId="0" fontId="0" fillId="0" borderId="0" xfId="0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>
      <alignment horizontal="left" vertical="center" wrapText="1"/>
    </xf>
    <xf numFmtId="9" fontId="0" fillId="6" borderId="30" xfId="1" applyFont="1" applyFill="1" applyBorder="1"/>
    <xf numFmtId="0" fontId="0" fillId="0" borderId="22" xfId="0" applyFill="1" applyBorder="1" applyProtection="1"/>
    <xf numFmtId="0" fontId="0" fillId="3" borderId="5" xfId="0" applyFill="1" applyBorder="1" applyProtection="1">
      <protection locked="0"/>
    </xf>
    <xf numFmtId="9" fontId="0" fillId="0" borderId="0" xfId="0" applyNumberFormat="1" applyProtection="1"/>
    <xf numFmtId="0" fontId="0" fillId="0" borderId="0" xfId="0" applyAlignment="1" applyProtection="1"/>
    <xf numFmtId="0" fontId="2" fillId="0" borderId="1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3" borderId="30" xfId="0" applyFill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5" fontId="0" fillId="3" borderId="30" xfId="0" applyNumberFormat="1" applyFill="1" applyBorder="1" applyProtection="1">
      <protection locked="0"/>
    </xf>
    <xf numFmtId="15" fontId="0" fillId="3" borderId="30" xfId="0" applyNumberFormat="1" applyFill="1" applyBorder="1" applyAlignment="1" applyProtection="1">
      <alignment horizontal="center"/>
      <protection locked="0"/>
    </xf>
    <xf numFmtId="0" fontId="26" fillId="0" borderId="0" xfId="0" applyFont="1" applyBorder="1" applyProtection="1"/>
    <xf numFmtId="9" fontId="0" fillId="3" borderId="30" xfId="0" applyNumberFormat="1" applyFill="1" applyBorder="1" applyAlignment="1" applyProtection="1">
      <alignment horizontal="center"/>
      <protection locked="0"/>
    </xf>
    <xf numFmtId="171" fontId="0" fillId="3" borderId="30" xfId="0" applyNumberFormat="1" applyFill="1" applyBorder="1" applyAlignment="1" applyProtection="1">
      <alignment horizontal="center"/>
      <protection locked="0"/>
    </xf>
    <xf numFmtId="15" fontId="0" fillId="3" borderId="32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</xf>
    <xf numFmtId="0" fontId="28" fillId="0" borderId="21" xfId="0" applyFont="1" applyBorder="1" applyProtection="1"/>
    <xf numFmtId="0" fontId="32" fillId="0" borderId="9" xfId="0" applyFont="1" applyFill="1" applyBorder="1"/>
    <xf numFmtId="0" fontId="0" fillId="0" borderId="0" xfId="0" quotePrefix="1" applyBorder="1" applyAlignment="1" applyProtection="1">
      <alignment horizontal="center"/>
    </xf>
    <xf numFmtId="0" fontId="43" fillId="0" borderId="30" xfId="0" applyFont="1" applyBorder="1" applyAlignment="1">
      <alignment vertical="center"/>
    </xf>
    <xf numFmtId="0" fontId="43" fillId="0" borderId="0" xfId="0" applyFont="1" applyFill="1" applyBorder="1" applyAlignment="1" applyProtection="1">
      <alignment vertical="center"/>
    </xf>
    <xf numFmtId="165" fontId="0" fillId="0" borderId="0" xfId="0" applyNumberForma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9" fontId="0" fillId="0" borderId="30" xfId="1" applyFont="1" applyBorder="1" applyAlignment="1" applyProtection="1">
      <alignment horizontal="center"/>
    </xf>
    <xf numFmtId="9" fontId="0" fillId="0" borderId="19" xfId="1" applyFont="1" applyBorder="1" applyAlignment="1" applyProtection="1">
      <alignment horizontal="center"/>
    </xf>
    <xf numFmtId="9" fontId="0" fillId="0" borderId="18" xfId="1" applyFont="1" applyBorder="1" applyAlignment="1" applyProtection="1">
      <alignment horizontal="center"/>
    </xf>
    <xf numFmtId="0" fontId="2" fillId="0" borderId="0" xfId="0" applyFont="1"/>
    <xf numFmtId="10" fontId="0" fillId="0" borderId="0" xfId="0" applyNumberFormat="1"/>
    <xf numFmtId="0" fontId="2" fillId="5" borderId="30" xfId="0" applyFont="1" applyFill="1" applyBorder="1" applyAlignment="1">
      <alignment horizontal="center" vertical="center" wrapText="1"/>
    </xf>
    <xf numFmtId="10" fontId="43" fillId="0" borderId="30" xfId="0" applyNumberFormat="1" applyFont="1" applyBorder="1" applyAlignment="1">
      <alignment horizontal="center" vertical="center" wrapText="1"/>
    </xf>
    <xf numFmtId="9" fontId="0" fillId="0" borderId="3" xfId="1" applyFont="1" applyBorder="1"/>
    <xf numFmtId="0" fontId="0" fillId="0" borderId="5" xfId="0" applyBorder="1"/>
    <xf numFmtId="0" fontId="0" fillId="4" borderId="5" xfId="0" applyFill="1" applyBorder="1" applyAlignment="1" applyProtection="1">
      <alignment horizontal="left" vertical="center"/>
    </xf>
    <xf numFmtId="0" fontId="0" fillId="4" borderId="30" xfId="0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4" fontId="0" fillId="3" borderId="30" xfId="0" applyNumberFormat="1" applyFont="1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3" fontId="0" fillId="4" borderId="30" xfId="0" applyNumberFormat="1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left" vertical="center"/>
    </xf>
    <xf numFmtId="0" fontId="0" fillId="3" borderId="30" xfId="0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center" vertical="center" wrapText="1"/>
    </xf>
    <xf numFmtId="0" fontId="0" fillId="4" borderId="30" xfId="0" applyFont="1" applyFill="1" applyBorder="1" applyAlignment="1" applyProtection="1">
      <alignment horizontal="center" vertical="center" wrapText="1"/>
    </xf>
    <xf numFmtId="4" fontId="0" fillId="4" borderId="30" xfId="0" applyNumberFormat="1" applyFont="1" applyFill="1" applyBorder="1" applyAlignment="1" applyProtection="1">
      <alignment horizontal="center" vertical="center" wrapText="1"/>
    </xf>
    <xf numFmtId="3" fontId="0" fillId="4" borderId="30" xfId="0" applyNumberFormat="1" applyFont="1" applyFill="1" applyBorder="1" applyAlignment="1" applyProtection="1">
      <alignment horizontal="center" vertical="center" wrapText="1"/>
    </xf>
    <xf numFmtId="3" fontId="0" fillId="4" borderId="30" xfId="2" applyNumberFormat="1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4" fontId="4" fillId="3" borderId="30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30" xfId="0" applyNumberFormat="1" applyFont="1" applyFill="1" applyBorder="1" applyAlignment="1" applyProtection="1">
      <alignment horizontal="center" vertical="center" wrapText="1"/>
      <protection locked="0"/>
    </xf>
    <xf numFmtId="9" fontId="4" fillId="3" borderId="30" xfId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wrapText="1"/>
    </xf>
    <xf numFmtId="172" fontId="0" fillId="3" borderId="30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 vertical="center"/>
    </xf>
    <xf numFmtId="170" fontId="4" fillId="4" borderId="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66" fontId="4" fillId="4" borderId="0" xfId="0" applyNumberFormat="1" applyFont="1" applyFill="1" applyBorder="1" applyAlignment="1" applyProtection="1">
      <alignment horizontal="center" vertical="center"/>
    </xf>
    <xf numFmtId="165" fontId="4" fillId="4" borderId="1" xfId="4" applyNumberFormat="1" applyFont="1" applyFill="1" applyBorder="1" applyAlignment="1" applyProtection="1">
      <alignment horizontal="center" vertical="center"/>
    </xf>
    <xf numFmtId="166" fontId="4" fillId="4" borderId="0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right" vertical="center"/>
    </xf>
    <xf numFmtId="170" fontId="5" fillId="4" borderId="1" xfId="0" applyNumberFormat="1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49" fontId="0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14" fontId="4" fillId="3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0" fontId="0" fillId="8" borderId="8" xfId="0" applyFill="1" applyBorder="1"/>
    <xf numFmtId="0" fontId="0" fillId="10" borderId="0" xfId="0" applyFill="1"/>
    <xf numFmtId="0" fontId="0" fillId="10" borderId="8" xfId="0" applyFill="1" applyBorder="1"/>
    <xf numFmtId="0" fontId="2" fillId="8" borderId="3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 applyProtection="1">
      <alignment horizontal="right"/>
    </xf>
    <xf numFmtId="0" fontId="20" fillId="0" borderId="0" xfId="0" applyFont="1" applyBorder="1" applyProtection="1"/>
    <xf numFmtId="0" fontId="0" fillId="0" borderId="30" xfId="0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Border="1" applyAlignment="1" applyProtection="1">
      <alignment horizontal="right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9" borderId="3" xfId="0" applyFill="1" applyBorder="1" applyAlignment="1" applyProtection="1">
      <alignment horizontal="left" vertical="center" wrapText="1"/>
    </xf>
    <xf numFmtId="0" fontId="0" fillId="9" borderId="4" xfId="0" applyFill="1" applyBorder="1" applyAlignment="1" applyProtection="1">
      <alignment horizontal="left" vertical="center" wrapText="1"/>
    </xf>
    <xf numFmtId="0" fontId="0" fillId="9" borderId="5" xfId="0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left" vertical="top" wrapText="1"/>
    </xf>
    <xf numFmtId="0" fontId="28" fillId="0" borderId="20" xfId="0" quotePrefix="1" applyFont="1" applyBorder="1" applyAlignment="1" applyProtection="1">
      <alignment horizontal="center" wrapText="1"/>
    </xf>
    <xf numFmtId="0" fontId="28" fillId="0" borderId="21" xfId="0" quotePrefix="1" applyFont="1" applyBorder="1" applyAlignment="1" applyProtection="1">
      <alignment horizontal="center" wrapText="1"/>
    </xf>
    <xf numFmtId="0" fontId="0" fillId="3" borderId="31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center" vertical="top"/>
    </xf>
    <xf numFmtId="0" fontId="0" fillId="0" borderId="29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0" fillId="0" borderId="30" xfId="0" applyFill="1" applyBorder="1" applyAlignment="1" applyProtection="1">
      <alignment horizontal="center" vertical="top"/>
    </xf>
    <xf numFmtId="0" fontId="0" fillId="3" borderId="24" xfId="0" applyFill="1" applyBorder="1" applyAlignment="1" applyProtection="1">
      <alignment horizontal="center" vertical="top"/>
      <protection locked="0"/>
    </xf>
    <xf numFmtId="0" fontId="0" fillId="3" borderId="25" xfId="0" applyFill="1" applyBorder="1" applyAlignment="1" applyProtection="1">
      <alignment horizontal="center" vertical="top"/>
      <protection locked="0"/>
    </xf>
    <xf numFmtId="0" fontId="0" fillId="3" borderId="26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0" xfId="0" applyBorder="1" applyAlignment="1" applyProtection="1">
      <alignment horizontal="center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32" fillId="0" borderId="14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14" fontId="16" fillId="0" borderId="6" xfId="0" applyNumberFormat="1" applyFont="1" applyFill="1" applyBorder="1" applyAlignment="1" applyProtection="1">
      <alignment horizontal="center" vertical="top" wrapText="1"/>
    </xf>
    <xf numFmtId="14" fontId="16" fillId="0" borderId="8" xfId="0" applyNumberFormat="1" applyFont="1" applyFill="1" applyBorder="1" applyAlignment="1" applyProtection="1">
      <alignment horizontal="center" vertical="top" wrapText="1"/>
    </xf>
    <xf numFmtId="14" fontId="16" fillId="0" borderId="7" xfId="0" applyNumberFormat="1" applyFont="1" applyFill="1" applyBorder="1" applyAlignment="1" applyProtection="1">
      <alignment horizontal="center" vertical="top" wrapText="1"/>
    </xf>
    <xf numFmtId="14" fontId="16" fillId="0" borderId="3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32" fillId="0" borderId="14" xfId="0" applyFont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0" fontId="32" fillId="4" borderId="1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5" xfId="0" applyFont="1" applyFill="1" applyBorder="1" applyAlignment="1" applyProtection="1">
      <alignment horizontal="right" vertical="center" wrapText="1"/>
    </xf>
    <xf numFmtId="0" fontId="32" fillId="4" borderId="14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</cellXfs>
  <cellStyles count="9">
    <cellStyle name="Comma 2" xfId="7"/>
    <cellStyle name="Millares" xfId="6" builtinId="3"/>
    <cellStyle name="Millares 2" xfId="2"/>
    <cellStyle name="Normal" xfId="0" builtinId="0"/>
    <cellStyle name="Normal 2" xfId="3"/>
    <cellStyle name="Percent 2" xfId="8"/>
    <cellStyle name="Porcentaje" xfId="1" builtinId="5"/>
    <cellStyle name="Porcentual 2" xfId="4"/>
    <cellStyle name="Porcentual 3" xfId="5"/>
  </cellStyles>
  <dxfs count="1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valle\AppData\Local\Microsoft\Windows\Temporary%20Internet%20Files\Content.Outlook\XMR3WH91\Copia%20de%20Planilla%20Integrada%20MATER%20-%20EolicaAV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ijos"/>
      <sheetName val="Formulario A- &quot;Alta Empresa&quot;"/>
      <sheetName val="Formulario B-&quot;Alta de Proyecto&quot;"/>
      <sheetName val="&quot;Información del Proyecto&quot; - 1"/>
      <sheetName val="&quot;Información del Proyecto&quot; - 2"/>
      <sheetName val="&quot;Información del Proyecto&quot; - 3"/>
      <sheetName val="Certificado de Inclusión"/>
      <sheetName val="Equipos, Mater, Serv"/>
      <sheetName val="Cron.Inversiones"/>
      <sheetName val="Obra Civil y Elect"/>
      <sheetName val="Empleo"/>
      <sheetName val="Fechas clave"/>
      <sheetName val="Disp. Inmueble - Uso del Suelo"/>
      <sheetName val="Resumen"/>
      <sheetName val="Dev. Antic. IVA"/>
      <sheetName val="Obra Infraestruc"/>
      <sheetName val="Bienes Muebles"/>
      <sheetName val="Exención Der Imp"/>
      <sheetName val="CND"/>
      <sheetName val="Certificado Fiscal"/>
      <sheetName val="Camp Medición (RPE)"/>
      <sheetName val="Aerogeneradores(RPE)"/>
      <sheetName val="Cálculos"/>
      <sheetName val="Para Exportar Datos"/>
    </sheetNames>
    <sheetDataSet>
      <sheetData sheetId="0">
        <row r="3">
          <cell r="G3" t="str">
            <v>Sociedad de Vehículo de Propósito Específico</v>
          </cell>
          <cell r="H3" t="str">
            <v>Sí</v>
          </cell>
          <cell r="I3" t="str">
            <v>Escritura traslativa de dominio</v>
          </cell>
          <cell r="J3" t="str">
            <v>01-Presidente</v>
          </cell>
          <cell r="K3" t="str">
            <v>Iniciado</v>
          </cell>
        </row>
        <row r="4">
          <cell r="G4" t="str">
            <v>Sociedad que se presente como Autogenerador o Cogenerador</v>
          </cell>
          <cell r="H4" t="str">
            <v>No</v>
          </cell>
          <cell r="I4" t="str">
            <v>Boleto de compraventa, condicionado a la adjudicación con firma certificada</v>
          </cell>
          <cell r="J4" t="str">
            <v>02-Gerente</v>
          </cell>
          <cell r="K4" t="str">
            <v>Obtenido</v>
          </cell>
        </row>
        <row r="5">
          <cell r="G5" t="str">
            <v>Sociedad Patrocinante</v>
          </cell>
          <cell r="I5" t="str">
            <v>Contrato de locación con firma certificada</v>
          </cell>
          <cell r="J5" t="str">
            <v>03-Socio-Gerente</v>
          </cell>
        </row>
        <row r="6">
          <cell r="I6" t="str">
            <v>Contrato de constitución de derecho real de superficie o usufructo</v>
          </cell>
          <cell r="J6" t="str">
            <v>04-Socio</v>
          </cell>
          <cell r="K6" t="str">
            <v>Aprobado</v>
          </cell>
        </row>
        <row r="7">
          <cell r="I7" t="str">
            <v>Contrato de opción irrevocable para la constitución del derecho real de superficie o usufructo</v>
          </cell>
          <cell r="J7" t="str">
            <v>05-Administrador</v>
          </cell>
          <cell r="K7" t="str">
            <v>En trámite</v>
          </cell>
        </row>
        <row r="9">
          <cell r="I9" t="str">
            <v>Contrato de opción irrevocable de locación o venta, con firma certificada</v>
          </cell>
          <cell r="J9" t="str">
            <v>07-Titular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B1:BK144"/>
  <sheetViews>
    <sheetView topLeftCell="J1" zoomScale="80" zoomScaleNormal="80" workbookViewId="0">
      <selection activeCell="N25" sqref="N25"/>
    </sheetView>
  </sheetViews>
  <sheetFormatPr baseColWidth="10" defaultColWidth="9.140625" defaultRowHeight="15" x14ac:dyDescent="0.25"/>
  <cols>
    <col min="2" max="2" width="32" customWidth="1"/>
    <col min="3" max="3" width="19.85546875" customWidth="1"/>
    <col min="5" max="5" width="15.7109375" bestFit="1" customWidth="1"/>
    <col min="6" max="6" width="41.7109375" bestFit="1" customWidth="1"/>
    <col min="7" max="7" width="41.7109375" customWidth="1"/>
    <col min="9" max="9" width="94.28515625" customWidth="1"/>
    <col min="10" max="10" width="18.140625" customWidth="1"/>
    <col min="11" max="12" width="14.85546875" customWidth="1"/>
    <col min="13" max="13" width="14.5703125" customWidth="1"/>
    <col min="14" max="14" width="39.140625" customWidth="1"/>
    <col min="15" max="15" width="12.5703125" customWidth="1"/>
    <col min="16" max="16" width="15.140625" customWidth="1"/>
    <col min="17" max="22" width="40.140625" customWidth="1"/>
    <col min="24" max="24" width="34" bestFit="1" customWidth="1"/>
    <col min="25" max="25" width="12.140625" customWidth="1"/>
    <col min="26" max="26" width="26.42578125" bestFit="1" customWidth="1"/>
    <col min="28" max="28" width="46.140625" customWidth="1"/>
    <col min="29" max="29" width="26.42578125" bestFit="1" customWidth="1"/>
    <col min="30" max="30" width="9.140625" customWidth="1"/>
    <col min="31" max="31" width="18.140625" style="295" customWidth="1"/>
    <col min="32" max="32" width="114.42578125" bestFit="1" customWidth="1"/>
    <col min="33" max="33" width="14.140625" customWidth="1"/>
    <col min="34" max="34" width="43.85546875" customWidth="1"/>
    <col min="36" max="36" width="40.28515625" customWidth="1"/>
    <col min="37" max="37" width="22.42578125" bestFit="1" customWidth="1"/>
    <col min="38" max="38" width="15.28515625" bestFit="1" customWidth="1"/>
    <col min="39" max="39" width="17.5703125" bestFit="1" customWidth="1"/>
    <col min="40" max="40" width="11.7109375" bestFit="1" customWidth="1"/>
    <col min="41" max="41" width="21" bestFit="1" customWidth="1"/>
    <col min="42" max="42" width="28.140625" bestFit="1" customWidth="1"/>
    <col min="45" max="45" width="12.5703125" customWidth="1"/>
    <col min="46" max="47" width="17" customWidth="1"/>
    <col min="49" max="49" width="28.42578125" customWidth="1"/>
    <col min="50" max="50" width="13.7109375" customWidth="1"/>
    <col min="52" max="52" width="29.28515625" bestFit="1" customWidth="1"/>
    <col min="57" max="57" width="45" bestFit="1" customWidth="1"/>
    <col min="58" max="58" width="17.140625" customWidth="1"/>
    <col min="59" max="59" width="9.140625" customWidth="1"/>
    <col min="61" max="61" width="44.140625" bestFit="1" customWidth="1"/>
    <col min="63" max="63" width="12" customWidth="1"/>
  </cols>
  <sheetData>
    <row r="1" spans="2:63" ht="15" customHeight="1" x14ac:dyDescent="0.25">
      <c r="E1" t="s">
        <v>396</v>
      </c>
      <c r="O1" s="4"/>
      <c r="P1" t="s">
        <v>398</v>
      </c>
      <c r="AA1" t="s">
        <v>397</v>
      </c>
      <c r="AK1" s="395" t="s">
        <v>102</v>
      </c>
      <c r="AL1" s="396"/>
      <c r="AM1" s="393" t="s">
        <v>105</v>
      </c>
      <c r="AN1" s="393" t="s">
        <v>106</v>
      </c>
      <c r="AO1" s="393" t="s">
        <v>107</v>
      </c>
      <c r="AP1" s="393" t="s">
        <v>169</v>
      </c>
    </row>
    <row r="2" spans="2:63" ht="45" x14ac:dyDescent="0.25">
      <c r="B2" s="9" t="s">
        <v>12</v>
      </c>
      <c r="C2" s="10" t="s">
        <v>13</v>
      </c>
      <c r="E2" s="387" t="s">
        <v>1045</v>
      </c>
      <c r="G2" s="9" t="s">
        <v>491</v>
      </c>
      <c r="H2" s="9" t="s">
        <v>109</v>
      </c>
      <c r="I2" s="36" t="s">
        <v>495</v>
      </c>
      <c r="J2" s="9" t="s">
        <v>278</v>
      </c>
      <c r="K2" s="9" t="s">
        <v>283</v>
      </c>
      <c r="L2" s="9" t="s">
        <v>108</v>
      </c>
      <c r="M2" s="9" t="s">
        <v>248</v>
      </c>
      <c r="N2" s="9"/>
      <c r="O2" s="4"/>
      <c r="Q2" s="304" t="s">
        <v>578</v>
      </c>
      <c r="R2" s="304"/>
      <c r="S2" s="304"/>
      <c r="T2" s="304" t="s">
        <v>266</v>
      </c>
      <c r="U2" s="304" t="s">
        <v>287</v>
      </c>
      <c r="V2" s="304" t="s">
        <v>579</v>
      </c>
      <c r="AB2" s="9" t="s">
        <v>110</v>
      </c>
      <c r="AC2" s="36" t="s">
        <v>230</v>
      </c>
      <c r="AE2" s="10" t="s">
        <v>111</v>
      </c>
      <c r="AF2" s="9" t="s">
        <v>85</v>
      </c>
      <c r="AK2" s="9" t="s">
        <v>103</v>
      </c>
      <c r="AL2" s="9" t="s">
        <v>104</v>
      </c>
      <c r="AM2" s="397"/>
      <c r="AN2" s="397"/>
      <c r="AO2" s="397"/>
      <c r="AP2" s="394"/>
      <c r="AS2" s="36" t="s">
        <v>145</v>
      </c>
      <c r="AT2" s="36" t="s">
        <v>144</v>
      </c>
      <c r="AU2" s="36" t="s">
        <v>146</v>
      </c>
      <c r="AW2" s="36" t="s">
        <v>161</v>
      </c>
      <c r="AX2" s="36" t="s">
        <v>162</v>
      </c>
      <c r="BE2" s="304" t="s">
        <v>947</v>
      </c>
      <c r="BF2" s="334" t="s">
        <v>948</v>
      </c>
      <c r="BI2" s="304" t="s">
        <v>949</v>
      </c>
      <c r="BJ2" s="44">
        <v>0.35</v>
      </c>
    </row>
    <row r="3" spans="2:63" x14ac:dyDescent="0.25">
      <c r="B3" s="11" t="s">
        <v>1007</v>
      </c>
      <c r="C3" s="226">
        <v>625000</v>
      </c>
      <c r="E3" s="385" t="s">
        <v>1046</v>
      </c>
      <c r="G3" s="12" t="s">
        <v>1044</v>
      </c>
      <c r="H3" s="12" t="s">
        <v>55</v>
      </c>
      <c r="I3" s="12" t="s">
        <v>356</v>
      </c>
      <c r="J3" s="12" t="s">
        <v>3</v>
      </c>
      <c r="K3" s="12" t="s">
        <v>279</v>
      </c>
      <c r="L3" s="121" t="s">
        <v>17</v>
      </c>
      <c r="M3" s="15" t="s">
        <v>284</v>
      </c>
      <c r="O3" s="4"/>
      <c r="Q3" s="12" t="s">
        <v>580</v>
      </c>
      <c r="R3" s="12"/>
      <c r="S3" s="15"/>
      <c r="T3" s="15" t="s">
        <v>581</v>
      </c>
      <c r="U3" s="15" t="s">
        <v>288</v>
      </c>
      <c r="V3" s="16" t="s">
        <v>582</v>
      </c>
      <c r="AB3" s="17" t="s">
        <v>467</v>
      </c>
      <c r="AC3" s="17" t="s">
        <v>193</v>
      </c>
      <c r="AE3" s="18" t="s">
        <v>575</v>
      </c>
      <c r="AF3" s="13" t="s">
        <v>535</v>
      </c>
      <c r="AJ3" s="12" t="s">
        <v>936</v>
      </c>
      <c r="AK3" s="17">
        <v>1</v>
      </c>
      <c r="AL3" s="17"/>
      <c r="AM3" s="17">
        <v>1</v>
      </c>
      <c r="AN3" s="17"/>
      <c r="AO3" s="17"/>
      <c r="AP3" s="17" t="s">
        <v>170</v>
      </c>
      <c r="AS3" s="38">
        <v>42735</v>
      </c>
      <c r="AT3" s="44">
        <v>0.5</v>
      </c>
      <c r="AU3" s="39">
        <v>2</v>
      </c>
      <c r="AW3" s="48">
        <v>0.3</v>
      </c>
      <c r="AX3" s="2">
        <v>0.2</v>
      </c>
      <c r="BE3" s="325" t="s">
        <v>950</v>
      </c>
      <c r="BF3" s="335">
        <v>0.23</v>
      </c>
      <c r="BI3" s="304" t="s">
        <v>951</v>
      </c>
      <c r="BJ3" s="336">
        <v>1</v>
      </c>
      <c r="BK3" s="337" t="s">
        <v>952</v>
      </c>
    </row>
    <row r="4" spans="2:63" x14ac:dyDescent="0.25">
      <c r="E4" s="386" t="s">
        <v>489</v>
      </c>
      <c r="G4" s="384" t="s">
        <v>1043</v>
      </c>
      <c r="H4" s="13" t="s">
        <v>56</v>
      </c>
      <c r="I4" s="13" t="s">
        <v>414</v>
      </c>
      <c r="J4" s="13" t="s">
        <v>4</v>
      </c>
      <c r="K4" s="14" t="s">
        <v>280</v>
      </c>
      <c r="L4" s="122" t="s">
        <v>39</v>
      </c>
      <c r="M4" s="16" t="s">
        <v>285</v>
      </c>
      <c r="O4" s="4"/>
      <c r="Q4" s="13" t="s">
        <v>583</v>
      </c>
      <c r="R4" s="13"/>
      <c r="S4" s="16"/>
      <c r="T4" s="16" t="s">
        <v>584</v>
      </c>
      <c r="U4" s="16" t="s">
        <v>292</v>
      </c>
      <c r="V4" s="13" t="s">
        <v>585</v>
      </c>
      <c r="AB4" s="18" t="s">
        <v>468</v>
      </c>
      <c r="AC4" s="18" t="s">
        <v>194</v>
      </c>
      <c r="AE4" s="18" t="s">
        <v>497</v>
      </c>
      <c r="AF4" s="13" t="s">
        <v>536</v>
      </c>
      <c r="AJ4" s="13" t="s">
        <v>91</v>
      </c>
      <c r="AK4" s="18">
        <v>1</v>
      </c>
      <c r="AL4" s="18"/>
      <c r="AM4" s="18">
        <v>1</v>
      </c>
      <c r="AN4" s="18"/>
      <c r="AO4" s="18">
        <v>1</v>
      </c>
      <c r="AP4" s="18" t="s">
        <v>171</v>
      </c>
      <c r="AS4" s="40">
        <v>43100</v>
      </c>
      <c r="AT4" s="45">
        <v>0.6</v>
      </c>
      <c r="AU4" s="41">
        <v>3</v>
      </c>
      <c r="BE4" s="325" t="s">
        <v>953</v>
      </c>
      <c r="BF4" s="335">
        <v>0.19500000000000001</v>
      </c>
    </row>
    <row r="5" spans="2:63" x14ac:dyDescent="0.25">
      <c r="E5" s="385" t="s">
        <v>956</v>
      </c>
      <c r="G5" s="14" t="s">
        <v>490</v>
      </c>
      <c r="H5" s="13"/>
      <c r="I5" s="13" t="s">
        <v>415</v>
      </c>
      <c r="J5" s="13" t="s">
        <v>5</v>
      </c>
      <c r="K5" s="34"/>
      <c r="L5" s="122" t="s">
        <v>22</v>
      </c>
      <c r="M5" s="16" t="s">
        <v>286</v>
      </c>
      <c r="O5" s="4"/>
      <c r="Q5" s="13" t="s">
        <v>586</v>
      </c>
      <c r="R5" s="14"/>
      <c r="S5" s="16"/>
      <c r="T5" s="16" t="s">
        <v>294</v>
      </c>
      <c r="U5" s="16" t="s">
        <v>476</v>
      </c>
      <c r="V5" s="14"/>
      <c r="AB5" s="18" t="s">
        <v>479</v>
      </c>
      <c r="AC5" s="18" t="s">
        <v>195</v>
      </c>
      <c r="AE5" s="18" t="s">
        <v>498</v>
      </c>
      <c r="AF5" s="13" t="s">
        <v>537</v>
      </c>
      <c r="AJ5" s="13" t="s">
        <v>184</v>
      </c>
      <c r="AK5" s="18">
        <v>1</v>
      </c>
      <c r="AL5" s="18"/>
      <c r="AM5" s="18">
        <v>1</v>
      </c>
      <c r="AN5" s="18"/>
      <c r="AO5" s="18">
        <v>1</v>
      </c>
      <c r="AP5" s="18" t="s">
        <v>171</v>
      </c>
      <c r="AS5" s="40">
        <v>44561</v>
      </c>
      <c r="AT5" s="45">
        <v>0.7</v>
      </c>
      <c r="AU5" s="41">
        <v>4</v>
      </c>
      <c r="BE5" s="325" t="s">
        <v>954</v>
      </c>
      <c r="BF5" s="335">
        <v>0.11</v>
      </c>
      <c r="BI5" s="295"/>
    </row>
    <row r="6" spans="2:63" x14ac:dyDescent="0.25">
      <c r="G6" s="14"/>
      <c r="H6" s="13"/>
      <c r="I6" s="13" t="s">
        <v>416</v>
      </c>
      <c r="J6" s="13" t="s">
        <v>6</v>
      </c>
      <c r="K6" s="13" t="s">
        <v>281</v>
      </c>
      <c r="L6" s="122" t="s">
        <v>36</v>
      </c>
      <c r="M6" s="13" t="s">
        <v>265</v>
      </c>
      <c r="O6" s="4"/>
      <c r="Q6" s="13" t="s">
        <v>587</v>
      </c>
      <c r="R6" s="13"/>
      <c r="S6" s="13"/>
      <c r="T6" s="13"/>
      <c r="U6" s="305"/>
      <c r="V6" s="16" t="s">
        <v>588</v>
      </c>
      <c r="AB6" s="18" t="s">
        <v>496</v>
      </c>
      <c r="AC6" s="18" t="s">
        <v>196</v>
      </c>
      <c r="AE6" s="18" t="s">
        <v>499</v>
      </c>
      <c r="AF6" s="13" t="s">
        <v>537</v>
      </c>
      <c r="AJ6" s="13" t="s">
        <v>485</v>
      </c>
      <c r="AK6" s="18">
        <v>1</v>
      </c>
      <c r="AL6" s="18"/>
      <c r="AM6" s="18">
        <v>1</v>
      </c>
      <c r="AN6" s="18"/>
      <c r="AO6" s="18">
        <v>1</v>
      </c>
      <c r="AP6" s="18" t="s">
        <v>171</v>
      </c>
      <c r="AS6" s="42">
        <v>46022</v>
      </c>
      <c r="AT6" s="46">
        <v>0.8</v>
      </c>
      <c r="AU6" s="43">
        <v>5</v>
      </c>
      <c r="BE6" s="325" t="s">
        <v>955</v>
      </c>
      <c r="BF6" s="335">
        <v>0.1</v>
      </c>
    </row>
    <row r="7" spans="2:63" x14ac:dyDescent="0.25">
      <c r="G7" s="14"/>
      <c r="H7" s="14"/>
      <c r="I7" s="13" t="s">
        <v>420</v>
      </c>
      <c r="J7" s="13" t="s">
        <v>7</v>
      </c>
      <c r="K7" s="13" t="s">
        <v>282</v>
      </c>
      <c r="L7" s="122" t="s">
        <v>30</v>
      </c>
      <c r="M7" s="14"/>
      <c r="O7" s="4"/>
      <c r="Q7" s="13" t="s">
        <v>589</v>
      </c>
      <c r="R7" s="13"/>
      <c r="S7" s="14"/>
      <c r="T7" s="14"/>
      <c r="U7" s="16" t="s">
        <v>289</v>
      </c>
      <c r="V7" s="13" t="s">
        <v>590</v>
      </c>
      <c r="AC7" s="18" t="s">
        <v>197</v>
      </c>
      <c r="AE7" s="18" t="s">
        <v>500</v>
      </c>
      <c r="AF7" s="13" t="s">
        <v>537</v>
      </c>
      <c r="AJ7" s="13" t="s">
        <v>481</v>
      </c>
      <c r="AK7" s="18">
        <v>1</v>
      </c>
      <c r="AL7" s="18"/>
      <c r="AM7" s="18">
        <v>1</v>
      </c>
      <c r="AN7" s="18"/>
      <c r="AO7" s="18">
        <v>1</v>
      </c>
      <c r="AP7" s="18" t="s">
        <v>171</v>
      </c>
      <c r="BE7" s="325" t="s">
        <v>956</v>
      </c>
      <c r="BF7" s="335">
        <v>5.5E-2</v>
      </c>
      <c r="BJ7" s="133"/>
    </row>
    <row r="8" spans="2:63" x14ac:dyDescent="0.25">
      <c r="I8" s="13" t="s">
        <v>419</v>
      </c>
      <c r="J8" s="13" t="s">
        <v>8</v>
      </c>
      <c r="K8" s="14" t="s">
        <v>477</v>
      </c>
      <c r="L8" s="13" t="s">
        <v>19</v>
      </c>
      <c r="O8" s="4"/>
      <c r="Q8" s="13" t="s">
        <v>591</v>
      </c>
      <c r="R8" s="13"/>
      <c r="S8" s="16"/>
      <c r="T8" s="134"/>
      <c r="U8" s="16" t="s">
        <v>290</v>
      </c>
      <c r="V8" s="14"/>
      <c r="AC8" s="18" t="s">
        <v>198</v>
      </c>
      <c r="AE8" s="18" t="s">
        <v>501</v>
      </c>
      <c r="AF8" s="13" t="s">
        <v>538</v>
      </c>
      <c r="AJ8" s="13" t="s">
        <v>482</v>
      </c>
      <c r="AK8" s="18">
        <v>1</v>
      </c>
      <c r="AL8" s="18"/>
      <c r="AM8" s="18">
        <v>1</v>
      </c>
      <c r="AN8" s="18"/>
      <c r="AO8" s="18">
        <v>1</v>
      </c>
      <c r="AP8" s="18" t="s">
        <v>171</v>
      </c>
      <c r="BE8" s="325" t="s">
        <v>957</v>
      </c>
      <c r="BF8" s="335">
        <v>3.5000000000000003E-2</v>
      </c>
    </row>
    <row r="9" spans="2:63" x14ac:dyDescent="0.25">
      <c r="I9" s="13" t="s">
        <v>418</v>
      </c>
      <c r="J9" s="13" t="s">
        <v>9</v>
      </c>
      <c r="K9" s="34"/>
      <c r="L9" s="13" t="s">
        <v>18</v>
      </c>
      <c r="O9" s="4"/>
      <c r="Q9" s="13" t="s">
        <v>592</v>
      </c>
      <c r="R9" s="13"/>
      <c r="S9" s="13"/>
      <c r="T9" s="120"/>
      <c r="U9" s="16" t="s">
        <v>291</v>
      </c>
      <c r="V9" s="13"/>
      <c r="AC9" s="18" t="s">
        <v>199</v>
      </c>
      <c r="AE9" s="18" t="s">
        <v>502</v>
      </c>
      <c r="AF9" s="13" t="s">
        <v>539</v>
      </c>
      <c r="AJ9" s="13" t="s">
        <v>937</v>
      </c>
      <c r="AK9" s="18">
        <v>1</v>
      </c>
      <c r="AL9" s="18"/>
      <c r="AM9" s="18">
        <v>1</v>
      </c>
      <c r="AN9" s="18"/>
      <c r="AO9" s="18">
        <v>1</v>
      </c>
      <c r="AP9" s="18" t="s">
        <v>171</v>
      </c>
      <c r="BE9" s="325" t="s">
        <v>958</v>
      </c>
      <c r="BF9" s="335">
        <v>3.5000000000000003E-2</v>
      </c>
    </row>
    <row r="10" spans="2:63" x14ac:dyDescent="0.25">
      <c r="I10" s="13" t="s">
        <v>417</v>
      </c>
      <c r="J10" s="13" t="s">
        <v>10</v>
      </c>
      <c r="K10" s="12" t="s">
        <v>385</v>
      </c>
      <c r="L10" s="13" t="s">
        <v>23</v>
      </c>
      <c r="O10" s="4"/>
      <c r="P10" s="4"/>
      <c r="Q10" s="13" t="s">
        <v>593</v>
      </c>
      <c r="S10" s="14"/>
      <c r="T10" s="120"/>
      <c r="U10" s="124" t="s">
        <v>294</v>
      </c>
      <c r="V10" s="120"/>
      <c r="AC10" s="18" t="s">
        <v>200</v>
      </c>
      <c r="AE10" s="18" t="s">
        <v>503</v>
      </c>
      <c r="AF10" s="13" t="s">
        <v>540</v>
      </c>
      <c r="AJ10" s="13" t="s">
        <v>938</v>
      </c>
      <c r="AK10" s="18">
        <v>1</v>
      </c>
      <c r="AL10" s="18"/>
      <c r="AM10" s="18">
        <v>1</v>
      </c>
      <c r="AN10" s="18"/>
      <c r="AO10" s="18"/>
      <c r="AP10" s="18" t="s">
        <v>172</v>
      </c>
      <c r="BE10" s="325" t="s">
        <v>959</v>
      </c>
      <c r="BF10" s="335">
        <v>0.03</v>
      </c>
    </row>
    <row r="11" spans="2:63" x14ac:dyDescent="0.25">
      <c r="I11" s="14" t="s">
        <v>475</v>
      </c>
      <c r="J11" s="13" t="s">
        <v>472</v>
      </c>
      <c r="K11" s="13" t="s">
        <v>383</v>
      </c>
      <c r="L11" s="13" t="s">
        <v>27</v>
      </c>
      <c r="O11" s="4"/>
      <c r="P11" s="4"/>
      <c r="Q11" s="13" t="s">
        <v>594</v>
      </c>
      <c r="S11" s="16"/>
      <c r="T11" s="134"/>
      <c r="V11" s="134"/>
      <c r="AC11" s="18" t="s">
        <v>201</v>
      </c>
      <c r="AE11" s="18" t="s">
        <v>504</v>
      </c>
      <c r="AF11" s="13" t="s">
        <v>541</v>
      </c>
      <c r="AJ11" s="13" t="s">
        <v>939</v>
      </c>
      <c r="AK11" s="18">
        <v>1</v>
      </c>
      <c r="AL11" s="18"/>
      <c r="AM11" s="18">
        <v>1</v>
      </c>
      <c r="AN11" s="18"/>
      <c r="AO11" s="18">
        <v>1</v>
      </c>
      <c r="AP11" s="18" t="s">
        <v>171</v>
      </c>
      <c r="BE11" s="325" t="s">
        <v>960</v>
      </c>
      <c r="BF11" s="335">
        <v>0.03</v>
      </c>
    </row>
    <row r="12" spans="2:63" x14ac:dyDescent="0.25">
      <c r="J12" s="13" t="s">
        <v>11</v>
      </c>
      <c r="K12" s="13" t="s">
        <v>384</v>
      </c>
      <c r="L12" s="13" t="s">
        <v>33</v>
      </c>
      <c r="O12" s="4"/>
      <c r="P12" s="4"/>
      <c r="Q12" s="14" t="s">
        <v>595</v>
      </c>
      <c r="S12" s="13"/>
      <c r="T12" s="120"/>
      <c r="V12" s="120"/>
      <c r="AC12" s="18" t="s">
        <v>202</v>
      </c>
      <c r="AE12" s="18" t="s">
        <v>505</v>
      </c>
      <c r="AF12" s="13" t="s">
        <v>542</v>
      </c>
      <c r="AJ12" s="13" t="s">
        <v>940</v>
      </c>
      <c r="AK12" s="18">
        <v>1</v>
      </c>
      <c r="AL12" s="18"/>
      <c r="AM12" s="18">
        <v>1</v>
      </c>
      <c r="AN12" s="18"/>
      <c r="AO12" s="18"/>
      <c r="AP12" s="18" t="s">
        <v>172</v>
      </c>
      <c r="BE12" s="325" t="s">
        <v>961</v>
      </c>
      <c r="BF12" s="335">
        <v>0.03</v>
      </c>
    </row>
    <row r="13" spans="2:63" x14ac:dyDescent="0.25">
      <c r="J13" s="14" t="s">
        <v>474</v>
      </c>
      <c r="K13" s="13" t="s">
        <v>473</v>
      </c>
      <c r="L13" s="13" t="s">
        <v>29</v>
      </c>
      <c r="O13" s="4"/>
      <c r="P13" s="4"/>
      <c r="S13" s="16"/>
      <c r="T13" s="134"/>
      <c r="V13" s="120"/>
      <c r="AC13" s="18" t="s">
        <v>203</v>
      </c>
      <c r="AE13" s="18" t="s">
        <v>506</v>
      </c>
      <c r="AF13" s="13" t="s">
        <v>543</v>
      </c>
      <c r="AJ13" s="13" t="s">
        <v>941</v>
      </c>
      <c r="AK13" s="18">
        <v>1</v>
      </c>
      <c r="AL13" s="18"/>
      <c r="AM13" s="18">
        <v>1</v>
      </c>
      <c r="AN13" s="18"/>
      <c r="AO13" s="18"/>
      <c r="AP13" s="18" t="s">
        <v>172</v>
      </c>
      <c r="BE13" s="325" t="s">
        <v>962</v>
      </c>
      <c r="BF13" s="335">
        <v>2.5000000000000001E-2</v>
      </c>
    </row>
    <row r="14" spans="2:63" x14ac:dyDescent="0.25">
      <c r="J14" s="120"/>
      <c r="K14" s="14" t="s">
        <v>294</v>
      </c>
      <c r="L14" s="13" t="s">
        <v>32</v>
      </c>
      <c r="O14" s="4"/>
      <c r="P14" s="4"/>
      <c r="S14" s="13"/>
      <c r="T14" s="120"/>
      <c r="V14" s="134"/>
      <c r="AC14" s="18" t="s">
        <v>204</v>
      </c>
      <c r="AE14" s="18" t="s">
        <v>507</v>
      </c>
      <c r="AF14" s="13" t="s">
        <v>544</v>
      </c>
      <c r="AJ14" s="13" t="s">
        <v>942</v>
      </c>
      <c r="AK14" s="18">
        <v>1</v>
      </c>
      <c r="AL14" s="18"/>
      <c r="AM14" s="18">
        <v>1</v>
      </c>
      <c r="AN14" s="18"/>
      <c r="AO14" s="18"/>
      <c r="AP14" s="18" t="s">
        <v>172</v>
      </c>
      <c r="BE14" s="325" t="s">
        <v>963</v>
      </c>
      <c r="BF14" s="335">
        <v>2.5000000000000001E-2</v>
      </c>
    </row>
    <row r="15" spans="2:63" x14ac:dyDescent="0.25">
      <c r="J15" s="120"/>
      <c r="K15" s="120"/>
      <c r="L15" s="13" t="s">
        <v>20</v>
      </c>
      <c r="O15" s="4"/>
      <c r="P15" s="4"/>
      <c r="S15" s="16"/>
      <c r="T15" s="134"/>
      <c r="V15" s="120"/>
      <c r="AC15" s="18" t="s">
        <v>205</v>
      </c>
      <c r="AE15" s="18" t="s">
        <v>508</v>
      </c>
      <c r="AF15" s="13" t="s">
        <v>545</v>
      </c>
      <c r="AJ15" s="13" t="s">
        <v>483</v>
      </c>
      <c r="AK15" s="18">
        <v>1</v>
      </c>
      <c r="AL15" s="18"/>
      <c r="AM15" s="18">
        <v>1</v>
      </c>
      <c r="AN15" s="18"/>
      <c r="AO15" s="18"/>
      <c r="AP15" s="18" t="s">
        <v>172</v>
      </c>
      <c r="BE15" s="325" t="s">
        <v>964</v>
      </c>
      <c r="BF15" s="335">
        <v>2.5000000000000001E-2</v>
      </c>
    </row>
    <row r="16" spans="2:63" x14ac:dyDescent="0.25">
      <c r="I16" s="222"/>
      <c r="J16" s="120"/>
      <c r="K16" s="120"/>
      <c r="L16" s="13" t="s">
        <v>34</v>
      </c>
      <c r="O16" s="4"/>
      <c r="P16" s="4"/>
      <c r="S16" s="13"/>
      <c r="T16" s="120"/>
      <c r="V16" s="120"/>
      <c r="AC16" s="18" t="s">
        <v>206</v>
      </c>
      <c r="AE16" s="18" t="s">
        <v>509</v>
      </c>
      <c r="AF16" s="13" t="s">
        <v>546</v>
      </c>
      <c r="AJ16" s="13" t="s">
        <v>943</v>
      </c>
      <c r="AK16" s="18">
        <v>1</v>
      </c>
      <c r="AL16" s="18"/>
      <c r="AM16" s="18">
        <v>1</v>
      </c>
      <c r="AN16" s="18"/>
      <c r="AO16" s="18">
        <v>1</v>
      </c>
      <c r="AP16" s="18" t="s">
        <v>171</v>
      </c>
      <c r="BE16" s="325" t="s">
        <v>965</v>
      </c>
      <c r="BF16" s="335">
        <v>0.02</v>
      </c>
    </row>
    <row r="17" spans="9:58" x14ac:dyDescent="0.25">
      <c r="I17" s="223"/>
      <c r="J17" s="120"/>
      <c r="K17" s="120"/>
      <c r="L17" s="13" t="s">
        <v>35</v>
      </c>
      <c r="O17" s="4"/>
      <c r="P17" s="4"/>
      <c r="S17" s="14"/>
      <c r="T17" s="120"/>
      <c r="V17" s="134"/>
      <c r="AC17" s="18" t="s">
        <v>207</v>
      </c>
      <c r="AE17" s="18" t="s">
        <v>510</v>
      </c>
      <c r="AF17" s="13" t="s">
        <v>547</v>
      </c>
      <c r="AJ17" s="13" t="s">
        <v>944</v>
      </c>
      <c r="AK17" s="18">
        <v>1</v>
      </c>
      <c r="AL17" s="18"/>
      <c r="AM17" s="18">
        <v>1</v>
      </c>
      <c r="AN17" s="18"/>
      <c r="AO17" s="18"/>
      <c r="AP17" s="18" t="s">
        <v>172</v>
      </c>
      <c r="BE17" s="325" t="s">
        <v>966</v>
      </c>
      <c r="BF17" s="335">
        <v>0.02</v>
      </c>
    </row>
    <row r="18" spans="9:58" x14ac:dyDescent="0.25">
      <c r="I18" s="223"/>
      <c r="J18" s="120"/>
      <c r="K18" s="120"/>
      <c r="L18" s="13" t="s">
        <v>26</v>
      </c>
      <c r="O18" s="4"/>
      <c r="P18" s="4"/>
      <c r="V18" s="120"/>
      <c r="AC18" s="18" t="s">
        <v>208</v>
      </c>
      <c r="AE18" s="18" t="s">
        <v>511</v>
      </c>
      <c r="AF18" s="13" t="s">
        <v>548</v>
      </c>
      <c r="AJ18" s="13" t="s">
        <v>484</v>
      </c>
      <c r="AK18" s="18">
        <v>1</v>
      </c>
      <c r="AL18" s="18"/>
      <c r="AM18" s="18">
        <v>1</v>
      </c>
      <c r="AN18" s="18"/>
      <c r="AO18" s="18">
        <v>1</v>
      </c>
      <c r="AP18" s="18" t="s">
        <v>171</v>
      </c>
      <c r="BE18" s="325" t="s">
        <v>967</v>
      </c>
      <c r="BF18" s="335">
        <v>1.4999999999999999E-2</v>
      </c>
    </row>
    <row r="19" spans="9:58" x14ac:dyDescent="0.25">
      <c r="I19" s="223"/>
      <c r="J19" s="120"/>
      <c r="K19" s="120"/>
      <c r="L19" s="13" t="s">
        <v>28</v>
      </c>
      <c r="O19" s="4"/>
      <c r="P19" s="4"/>
      <c r="V19" s="134"/>
      <c r="AC19" s="18" t="s">
        <v>209</v>
      </c>
      <c r="AE19" s="18" t="s">
        <v>399</v>
      </c>
      <c r="AF19" s="13" t="s">
        <v>462</v>
      </c>
      <c r="AJ19" s="13" t="s">
        <v>93</v>
      </c>
      <c r="AK19" s="18">
        <v>1</v>
      </c>
      <c r="AL19" s="18"/>
      <c r="AM19" s="18">
        <v>1</v>
      </c>
      <c r="AN19" s="18"/>
      <c r="AO19" s="18">
        <v>1</v>
      </c>
      <c r="AP19" s="18" t="s">
        <v>171</v>
      </c>
      <c r="BE19" s="325" t="s">
        <v>968</v>
      </c>
      <c r="BF19" s="335">
        <v>0.01</v>
      </c>
    </row>
    <row r="20" spans="9:58" x14ac:dyDescent="0.25">
      <c r="I20" s="224"/>
      <c r="J20" s="120"/>
      <c r="K20" s="120"/>
      <c r="L20" s="13" t="s">
        <v>31</v>
      </c>
      <c r="O20" s="4"/>
      <c r="P20" s="4"/>
      <c r="V20" s="120"/>
      <c r="AC20" s="18" t="s">
        <v>210</v>
      </c>
      <c r="AE20" s="18" t="s">
        <v>512</v>
      </c>
      <c r="AF20" s="13" t="s">
        <v>572</v>
      </c>
      <c r="AJ20" s="13" t="s">
        <v>94</v>
      </c>
      <c r="AK20" s="18">
        <v>1</v>
      </c>
      <c r="AL20" s="18"/>
      <c r="AM20" s="18">
        <v>1</v>
      </c>
      <c r="AN20" s="18"/>
      <c r="AO20" s="18"/>
      <c r="AP20" s="18" t="s">
        <v>172</v>
      </c>
      <c r="BE20" s="325" t="s">
        <v>969</v>
      </c>
      <c r="BF20" s="335">
        <v>0.01</v>
      </c>
    </row>
    <row r="21" spans="9:58" x14ac:dyDescent="0.25">
      <c r="I21" s="223"/>
      <c r="J21" s="120"/>
      <c r="K21" s="120"/>
      <c r="L21" s="13" t="s">
        <v>37</v>
      </c>
      <c r="O21" s="4"/>
      <c r="P21" s="4"/>
      <c r="V21" s="134"/>
      <c r="AC21" s="18" t="s">
        <v>211</v>
      </c>
      <c r="AE21" s="18" t="s">
        <v>463</v>
      </c>
      <c r="AF21" s="13" t="s">
        <v>549</v>
      </c>
      <c r="AJ21" s="13" t="s">
        <v>92</v>
      </c>
      <c r="AK21" s="18"/>
      <c r="AL21" s="18">
        <v>1</v>
      </c>
      <c r="AM21" s="18">
        <v>1</v>
      </c>
      <c r="AN21" s="18"/>
      <c r="AO21" s="18"/>
      <c r="AP21" s="18" t="s">
        <v>172</v>
      </c>
    </row>
    <row r="22" spans="9:58" x14ac:dyDescent="0.25">
      <c r="I22" s="223"/>
      <c r="J22" s="120"/>
      <c r="K22" s="120"/>
      <c r="L22" s="13" t="s">
        <v>21</v>
      </c>
      <c r="O22" s="4"/>
      <c r="P22" s="4"/>
      <c r="V22" s="120"/>
      <c r="AC22" s="18" t="s">
        <v>212</v>
      </c>
      <c r="AE22" s="18" t="s">
        <v>400</v>
      </c>
      <c r="AF22" s="13" t="s">
        <v>571</v>
      </c>
      <c r="AJ22" s="13" t="s">
        <v>945</v>
      </c>
      <c r="AK22" s="18">
        <v>1</v>
      </c>
      <c r="AL22" s="18"/>
      <c r="AM22" s="18">
        <v>1</v>
      </c>
      <c r="AN22" s="18"/>
      <c r="AO22" s="18"/>
      <c r="AP22" s="18" t="s">
        <v>172</v>
      </c>
    </row>
    <row r="23" spans="9:58" x14ac:dyDescent="0.25">
      <c r="J23" s="120"/>
      <c r="K23" s="120"/>
      <c r="L23" s="13" t="s">
        <v>24</v>
      </c>
      <c r="O23" s="4"/>
      <c r="P23" s="4"/>
      <c r="V23" s="120"/>
      <c r="AC23" s="18" t="s">
        <v>213</v>
      </c>
      <c r="AE23" s="18" t="s">
        <v>513</v>
      </c>
      <c r="AF23" s="13" t="s">
        <v>550</v>
      </c>
      <c r="AJ23" s="13" t="s">
        <v>95</v>
      </c>
      <c r="AK23" s="18">
        <v>1</v>
      </c>
      <c r="AL23" s="18"/>
      <c r="AM23" s="18">
        <v>1</v>
      </c>
      <c r="AN23" s="18"/>
      <c r="AO23" s="18"/>
      <c r="AP23" s="18" t="s">
        <v>173</v>
      </c>
    </row>
    <row r="24" spans="9:58" x14ac:dyDescent="0.25">
      <c r="J24" s="120"/>
      <c r="K24" s="120"/>
      <c r="L24" s="13" t="s">
        <v>38</v>
      </c>
      <c r="O24" s="4"/>
      <c r="P24" s="4"/>
      <c r="AC24" s="18" t="s">
        <v>214</v>
      </c>
      <c r="AE24" s="18" t="s">
        <v>514</v>
      </c>
      <c r="AF24" s="13" t="s">
        <v>551</v>
      </c>
      <c r="AJ24" s="13" t="s">
        <v>96</v>
      </c>
      <c r="AK24" s="18">
        <v>1</v>
      </c>
      <c r="AL24" s="18"/>
      <c r="AM24" s="18">
        <v>1</v>
      </c>
      <c r="AN24" s="18"/>
      <c r="AO24" s="18"/>
      <c r="AP24" s="18" t="s">
        <v>173</v>
      </c>
    </row>
    <row r="25" spans="9:58" x14ac:dyDescent="0.25">
      <c r="J25" s="120"/>
      <c r="K25" s="120"/>
      <c r="L25" s="14" t="s">
        <v>25</v>
      </c>
      <c r="O25" s="4"/>
      <c r="P25" s="4"/>
      <c r="AC25" s="18" t="s">
        <v>215</v>
      </c>
      <c r="AE25" s="18" t="s">
        <v>515</v>
      </c>
      <c r="AF25" s="13" t="s">
        <v>552</v>
      </c>
      <c r="AJ25" s="13" t="s">
        <v>946</v>
      </c>
      <c r="AK25" s="18">
        <v>1</v>
      </c>
      <c r="AL25" s="18"/>
      <c r="AM25" s="18">
        <v>1</v>
      </c>
      <c r="AN25" s="18"/>
      <c r="AO25" s="18"/>
      <c r="AP25" s="18" t="s">
        <v>171</v>
      </c>
    </row>
    <row r="26" spans="9:58" x14ac:dyDescent="0.25">
      <c r="J26" s="120"/>
      <c r="K26" s="120"/>
      <c r="O26" s="4"/>
      <c r="P26" s="4"/>
      <c r="AC26" s="18" t="s">
        <v>216</v>
      </c>
      <c r="AE26" s="18" t="s">
        <v>401</v>
      </c>
      <c r="AF26" s="13" t="s">
        <v>464</v>
      </c>
      <c r="AJ26" s="13" t="s">
        <v>97</v>
      </c>
      <c r="AK26" s="18">
        <v>1</v>
      </c>
      <c r="AL26" s="18"/>
      <c r="AM26" s="18">
        <v>1</v>
      </c>
      <c r="AN26" s="18"/>
      <c r="AO26" s="18"/>
      <c r="AP26" s="18" t="s">
        <v>174</v>
      </c>
    </row>
    <row r="27" spans="9:58" x14ac:dyDescent="0.25">
      <c r="K27" s="120"/>
      <c r="O27" s="4"/>
      <c r="P27" s="4"/>
      <c r="AC27" s="18" t="s">
        <v>217</v>
      </c>
      <c r="AE27" s="18" t="s">
        <v>516</v>
      </c>
      <c r="AF27" s="13" t="s">
        <v>553</v>
      </c>
      <c r="AJ27" s="13" t="s">
        <v>185</v>
      </c>
      <c r="AK27" s="18">
        <v>1</v>
      </c>
      <c r="AL27" s="18"/>
      <c r="AM27" s="18">
        <v>1</v>
      </c>
      <c r="AN27" s="18"/>
      <c r="AO27" s="18"/>
      <c r="AP27" s="18" t="s">
        <v>172</v>
      </c>
    </row>
    <row r="28" spans="9:58" x14ac:dyDescent="0.25">
      <c r="K28" s="120"/>
      <c r="O28" s="4"/>
      <c r="P28" s="4"/>
      <c r="AC28" s="18" t="s">
        <v>218</v>
      </c>
      <c r="AE28" s="18" t="s">
        <v>465</v>
      </c>
      <c r="AF28" s="13" t="s">
        <v>466</v>
      </c>
      <c r="AJ28" s="13" t="s">
        <v>98</v>
      </c>
      <c r="AK28" s="18">
        <v>1</v>
      </c>
      <c r="AL28" s="18"/>
      <c r="AM28" s="18">
        <v>1</v>
      </c>
      <c r="AN28" s="18"/>
      <c r="AO28" s="18"/>
      <c r="AP28" s="18" t="s">
        <v>172</v>
      </c>
    </row>
    <row r="29" spans="9:58" x14ac:dyDescent="0.25">
      <c r="K29" s="120"/>
      <c r="O29" s="4"/>
      <c r="P29" s="4"/>
      <c r="AC29" s="18" t="s">
        <v>219</v>
      </c>
      <c r="AE29" s="18" t="s">
        <v>517</v>
      </c>
      <c r="AF29" s="13" t="s">
        <v>554</v>
      </c>
      <c r="AJ29" s="13" t="s">
        <v>99</v>
      </c>
      <c r="AK29" s="18">
        <v>1</v>
      </c>
      <c r="AL29" s="18"/>
      <c r="AM29" s="18">
        <v>1</v>
      </c>
      <c r="AN29" s="18"/>
      <c r="AO29" s="18"/>
      <c r="AP29" s="18" t="s">
        <v>173</v>
      </c>
    </row>
    <row r="30" spans="9:58" x14ac:dyDescent="0.25">
      <c r="K30" s="120"/>
      <c r="O30" s="4"/>
      <c r="P30" s="4"/>
      <c r="AC30" s="18" t="s">
        <v>220</v>
      </c>
      <c r="AE30" s="18" t="s">
        <v>518</v>
      </c>
      <c r="AF30" s="13" t="s">
        <v>555</v>
      </c>
      <c r="AJ30" s="13" t="s">
        <v>100</v>
      </c>
      <c r="AK30" s="18">
        <v>1</v>
      </c>
      <c r="AL30" s="18"/>
      <c r="AM30" s="18">
        <v>1</v>
      </c>
      <c r="AN30" s="18"/>
      <c r="AO30" s="18"/>
      <c r="AP30" s="18" t="s">
        <v>173</v>
      </c>
    </row>
    <row r="31" spans="9:58" x14ac:dyDescent="0.25">
      <c r="K31" s="120"/>
      <c r="O31" s="4"/>
      <c r="P31" s="4"/>
      <c r="AC31" s="18" t="s">
        <v>221</v>
      </c>
      <c r="AE31" s="18" t="s">
        <v>519</v>
      </c>
      <c r="AF31" s="13" t="s">
        <v>556</v>
      </c>
      <c r="AJ31" s="13" t="s">
        <v>101</v>
      </c>
      <c r="AK31" s="18">
        <v>1</v>
      </c>
      <c r="AL31" s="18"/>
      <c r="AM31" s="18">
        <v>1</v>
      </c>
      <c r="AN31" s="18"/>
      <c r="AO31" s="18"/>
      <c r="AP31" s="18" t="s">
        <v>173</v>
      </c>
    </row>
    <row r="32" spans="9:58" x14ac:dyDescent="0.25">
      <c r="K32" s="120"/>
      <c r="O32" s="4"/>
      <c r="P32" s="4"/>
      <c r="AC32" s="18" t="s">
        <v>222</v>
      </c>
      <c r="AE32" s="18" t="s">
        <v>520</v>
      </c>
      <c r="AF32" s="13" t="s">
        <v>557</v>
      </c>
      <c r="AJ32" s="13"/>
      <c r="AK32" s="18"/>
      <c r="AL32" s="18"/>
      <c r="AM32" s="18"/>
      <c r="AN32" s="18"/>
      <c r="AO32" s="18"/>
      <c r="AP32" s="18"/>
    </row>
    <row r="33" spans="11:42" x14ac:dyDescent="0.25">
      <c r="K33" s="120"/>
      <c r="O33" s="4"/>
      <c r="P33" s="4"/>
      <c r="AC33" s="18" t="s">
        <v>223</v>
      </c>
      <c r="AE33" s="18" t="s">
        <v>521</v>
      </c>
      <c r="AF33" s="13" t="s">
        <v>558</v>
      </c>
      <c r="AJ33" s="13"/>
      <c r="AK33" s="18"/>
      <c r="AL33" s="18"/>
      <c r="AM33" s="18"/>
      <c r="AN33" s="18"/>
      <c r="AO33" s="18"/>
      <c r="AP33" s="18"/>
    </row>
    <row r="34" spans="11:42" x14ac:dyDescent="0.25">
      <c r="K34" s="120"/>
      <c r="O34" s="4"/>
      <c r="P34" s="4"/>
      <c r="AC34" s="18" t="s">
        <v>224</v>
      </c>
      <c r="AE34" s="18" t="s">
        <v>522</v>
      </c>
      <c r="AF34" s="13" t="s">
        <v>559</v>
      </c>
      <c r="AJ34" s="13"/>
      <c r="AK34" s="18"/>
      <c r="AL34" s="18"/>
      <c r="AM34" s="18"/>
      <c r="AN34" s="18"/>
      <c r="AO34" s="18"/>
      <c r="AP34" s="18"/>
    </row>
    <row r="35" spans="11:42" x14ac:dyDescent="0.25">
      <c r="K35" s="120"/>
      <c r="O35" s="4"/>
      <c r="P35" s="4"/>
      <c r="AC35" s="18" t="s">
        <v>225</v>
      </c>
      <c r="AE35" s="18" t="s">
        <v>523</v>
      </c>
      <c r="AF35" s="13" t="s">
        <v>560</v>
      </c>
      <c r="AJ35" s="14"/>
      <c r="AK35" s="19"/>
      <c r="AL35" s="19"/>
      <c r="AM35" s="19"/>
      <c r="AN35" s="19"/>
      <c r="AO35" s="19"/>
      <c r="AP35" s="19"/>
    </row>
    <row r="36" spans="11:42" x14ac:dyDescent="0.25">
      <c r="K36" s="120"/>
      <c r="O36" s="4"/>
      <c r="P36" s="4"/>
      <c r="AC36" s="18" t="s">
        <v>226</v>
      </c>
      <c r="AE36" s="18" t="s">
        <v>524</v>
      </c>
      <c r="AF36" s="13" t="s">
        <v>561</v>
      </c>
    </row>
    <row r="37" spans="11:42" x14ac:dyDescent="0.25">
      <c r="K37" s="120"/>
      <c r="O37" s="4"/>
      <c r="P37" s="4"/>
      <c r="AC37" s="18" t="s">
        <v>227</v>
      </c>
      <c r="AE37" s="18" t="s">
        <v>525</v>
      </c>
      <c r="AF37" s="13" t="s">
        <v>562</v>
      </c>
    </row>
    <row r="38" spans="11:42" x14ac:dyDescent="0.25">
      <c r="K38" s="120"/>
      <c r="O38" s="4"/>
      <c r="P38" s="4"/>
      <c r="AC38" s="18" t="s">
        <v>228</v>
      </c>
      <c r="AE38" s="18" t="s">
        <v>526</v>
      </c>
      <c r="AF38" s="13" t="s">
        <v>563</v>
      </c>
    </row>
    <row r="39" spans="11:42" x14ac:dyDescent="0.25">
      <c r="K39" s="120"/>
      <c r="O39" s="4"/>
      <c r="P39" s="4"/>
      <c r="AC39" s="18" t="s">
        <v>229</v>
      </c>
      <c r="AE39" s="18" t="s">
        <v>527</v>
      </c>
      <c r="AF39" s="13" t="s">
        <v>573</v>
      </c>
    </row>
    <row r="40" spans="11:42" x14ac:dyDescent="0.25">
      <c r="K40" s="120"/>
      <c r="O40" s="4"/>
      <c r="P40" s="4"/>
      <c r="AC40" s="19" t="s">
        <v>192</v>
      </c>
      <c r="AE40" s="18" t="s">
        <v>528</v>
      </c>
      <c r="AF40" s="13" t="s">
        <v>564</v>
      </c>
    </row>
    <row r="41" spans="11:42" x14ac:dyDescent="0.25">
      <c r="K41" s="120"/>
      <c r="O41" s="4"/>
      <c r="P41" s="4"/>
      <c r="AC41" s="18" t="s">
        <v>421</v>
      </c>
      <c r="AE41" s="18" t="s">
        <v>529</v>
      </c>
      <c r="AF41" s="13" t="s">
        <v>565</v>
      </c>
    </row>
    <row r="42" spans="11:42" x14ac:dyDescent="0.25">
      <c r="K42" s="120"/>
      <c r="O42" s="4"/>
      <c r="P42" s="4"/>
      <c r="AE42" s="18" t="s">
        <v>530</v>
      </c>
      <c r="AF42" s="13" t="s">
        <v>566</v>
      </c>
    </row>
    <row r="43" spans="11:42" x14ac:dyDescent="0.25">
      <c r="K43" s="120"/>
      <c r="O43" s="4"/>
      <c r="P43" s="4"/>
      <c r="AE43" s="18" t="s">
        <v>531</v>
      </c>
      <c r="AF43" s="13" t="s">
        <v>567</v>
      </c>
    </row>
    <row r="44" spans="11:42" x14ac:dyDescent="0.25">
      <c r="K44" s="120"/>
      <c r="O44" s="4"/>
      <c r="P44" s="4"/>
      <c r="AE44" s="18" t="s">
        <v>532</v>
      </c>
      <c r="AF44" s="13" t="s">
        <v>568</v>
      </c>
    </row>
    <row r="45" spans="11:42" x14ac:dyDescent="0.25">
      <c r="K45" s="120"/>
      <c r="O45" s="4"/>
      <c r="P45" s="4"/>
      <c r="AE45" s="18" t="s">
        <v>533</v>
      </c>
      <c r="AF45" s="13" t="s">
        <v>569</v>
      </c>
    </row>
    <row r="46" spans="11:42" x14ac:dyDescent="0.25">
      <c r="K46" s="120"/>
      <c r="O46" s="4"/>
      <c r="P46" s="4"/>
      <c r="AE46" s="18" t="s">
        <v>534</v>
      </c>
      <c r="AF46" s="13" t="s">
        <v>570</v>
      </c>
    </row>
    <row r="47" spans="11:42" x14ac:dyDescent="0.25">
      <c r="K47" s="120"/>
      <c r="O47" s="4"/>
      <c r="P47" s="4"/>
      <c r="AE47" s="18"/>
      <c r="AF47" s="13"/>
    </row>
    <row r="48" spans="11:42" x14ac:dyDescent="0.25">
      <c r="K48" s="120"/>
      <c r="O48" s="4"/>
      <c r="P48" s="4"/>
      <c r="AE48" s="18"/>
      <c r="AF48" s="13"/>
    </row>
    <row r="49" spans="11:16" x14ac:dyDescent="0.25">
      <c r="K49" s="120"/>
      <c r="O49" s="4"/>
      <c r="P49" s="4"/>
    </row>
    <row r="50" spans="11:16" x14ac:dyDescent="0.25">
      <c r="K50" s="120"/>
      <c r="O50" s="4"/>
      <c r="P50" s="4"/>
    </row>
    <row r="51" spans="11:16" x14ac:dyDescent="0.25">
      <c r="K51" s="120"/>
      <c r="O51" s="4"/>
      <c r="P51" s="4"/>
    </row>
    <row r="52" spans="11:16" x14ac:dyDescent="0.25">
      <c r="K52" s="120"/>
      <c r="O52" s="4"/>
      <c r="P52" s="4"/>
    </row>
    <row r="53" spans="11:16" x14ac:dyDescent="0.25">
      <c r="K53" s="120"/>
      <c r="O53" s="4"/>
      <c r="P53" s="4"/>
    </row>
    <row r="54" spans="11:16" x14ac:dyDescent="0.25">
      <c r="K54" s="120"/>
      <c r="O54" s="4"/>
      <c r="P54" s="4"/>
    </row>
    <row r="55" spans="11:16" x14ac:dyDescent="0.25">
      <c r="K55" s="120"/>
      <c r="O55" s="4"/>
      <c r="P55" s="4"/>
    </row>
    <row r="56" spans="11:16" x14ac:dyDescent="0.25">
      <c r="K56" s="120"/>
      <c r="O56" s="4"/>
      <c r="P56" s="4"/>
    </row>
    <row r="57" spans="11:16" x14ac:dyDescent="0.25">
      <c r="K57" s="120"/>
      <c r="O57" s="4"/>
      <c r="P57" s="4"/>
    </row>
    <row r="58" spans="11:16" x14ac:dyDescent="0.25">
      <c r="K58" s="120"/>
      <c r="O58" s="4"/>
      <c r="P58" s="4"/>
    </row>
    <row r="59" spans="11:16" x14ac:dyDescent="0.25">
      <c r="K59" s="120"/>
      <c r="O59" s="4"/>
      <c r="P59" s="4"/>
    </row>
    <row r="60" spans="11:16" x14ac:dyDescent="0.25">
      <c r="K60" s="120"/>
      <c r="O60" s="4"/>
      <c r="P60" s="4"/>
    </row>
    <row r="61" spans="11:16" x14ac:dyDescent="0.25">
      <c r="K61" s="120"/>
      <c r="O61" s="4"/>
      <c r="P61" s="4"/>
    </row>
    <row r="62" spans="11:16" x14ac:dyDescent="0.25">
      <c r="K62" s="120"/>
      <c r="O62" s="4"/>
      <c r="P62" s="4"/>
    </row>
    <row r="63" spans="11:16" x14ac:dyDescent="0.25">
      <c r="K63" s="120"/>
      <c r="O63" s="4"/>
      <c r="P63" s="4"/>
    </row>
    <row r="64" spans="11:16" x14ac:dyDescent="0.25">
      <c r="K64" s="120"/>
      <c r="O64" s="4"/>
      <c r="P64" s="4"/>
    </row>
    <row r="65" spans="11:16" x14ac:dyDescent="0.25">
      <c r="K65" s="120"/>
      <c r="O65" s="4"/>
      <c r="P65" s="4"/>
    </row>
    <row r="66" spans="11:16" x14ac:dyDescent="0.25">
      <c r="K66" s="120"/>
      <c r="O66" s="4"/>
      <c r="P66" s="4"/>
    </row>
    <row r="67" spans="11:16" x14ac:dyDescent="0.25">
      <c r="K67" s="120"/>
      <c r="O67" s="4"/>
      <c r="P67" s="4"/>
    </row>
    <row r="68" spans="11:16" x14ac:dyDescent="0.25">
      <c r="K68" s="120"/>
      <c r="O68" s="4"/>
      <c r="P68" s="4"/>
    </row>
    <row r="69" spans="11:16" x14ac:dyDescent="0.25">
      <c r="K69" s="120"/>
      <c r="O69" s="4"/>
      <c r="P69" s="4"/>
    </row>
    <row r="70" spans="11:16" x14ac:dyDescent="0.25">
      <c r="K70" s="120"/>
      <c r="O70" s="4"/>
      <c r="P70" s="4"/>
    </row>
    <row r="71" spans="11:16" x14ac:dyDescent="0.25">
      <c r="K71" s="120"/>
      <c r="O71" s="4"/>
      <c r="P71" s="4"/>
    </row>
    <row r="72" spans="11:16" x14ac:dyDescent="0.25">
      <c r="K72" s="120"/>
      <c r="O72" s="4"/>
      <c r="P72" s="4"/>
    </row>
    <row r="73" spans="11:16" x14ac:dyDescent="0.25">
      <c r="K73" s="120"/>
      <c r="O73" s="4"/>
      <c r="P73" s="4"/>
    </row>
    <row r="74" spans="11:16" x14ac:dyDescent="0.25">
      <c r="K74" s="120"/>
      <c r="O74" s="4"/>
      <c r="P74" s="4"/>
    </row>
    <row r="75" spans="11:16" x14ac:dyDescent="0.25">
      <c r="K75" s="120"/>
      <c r="O75" s="4"/>
      <c r="P75" s="4"/>
    </row>
    <row r="76" spans="11:16" x14ac:dyDescent="0.25">
      <c r="K76" s="120"/>
      <c r="O76" s="4"/>
      <c r="P76" s="4"/>
    </row>
    <row r="77" spans="11:16" x14ac:dyDescent="0.25">
      <c r="K77" s="120"/>
      <c r="O77" s="4"/>
      <c r="P77" s="4"/>
    </row>
    <row r="78" spans="11:16" x14ac:dyDescent="0.25">
      <c r="K78" s="120"/>
      <c r="O78" s="4"/>
      <c r="P78" s="4"/>
    </row>
    <row r="79" spans="11:16" x14ac:dyDescent="0.25">
      <c r="K79" s="120"/>
      <c r="O79" s="4"/>
      <c r="P79" s="4"/>
    </row>
    <row r="80" spans="11:16" x14ac:dyDescent="0.25">
      <c r="K80" s="120"/>
      <c r="O80" s="4"/>
      <c r="P80" s="4"/>
    </row>
    <row r="81" spans="11:16" x14ac:dyDescent="0.25">
      <c r="K81" s="120"/>
      <c r="O81" s="4"/>
      <c r="P81" s="4"/>
    </row>
    <row r="82" spans="11:16" x14ac:dyDescent="0.25">
      <c r="K82" s="120"/>
      <c r="O82" s="4"/>
      <c r="P82" s="4"/>
    </row>
    <row r="83" spans="11:16" x14ac:dyDescent="0.25">
      <c r="K83" s="120"/>
      <c r="O83" s="4"/>
      <c r="P83" s="4"/>
    </row>
    <row r="84" spans="11:16" x14ac:dyDescent="0.25">
      <c r="K84" s="120"/>
      <c r="O84" s="4"/>
      <c r="P84" s="4"/>
    </row>
    <row r="85" spans="11:16" x14ac:dyDescent="0.25">
      <c r="K85" s="120"/>
      <c r="O85" s="4"/>
      <c r="P85" s="4"/>
    </row>
    <row r="86" spans="11:16" x14ac:dyDescent="0.25">
      <c r="K86" s="120"/>
      <c r="O86" s="4"/>
      <c r="P86" s="4"/>
    </row>
    <row r="87" spans="11:16" x14ac:dyDescent="0.25">
      <c r="O87" s="4"/>
      <c r="P87" s="4"/>
    </row>
    <row r="88" spans="11:16" x14ac:dyDescent="0.25">
      <c r="O88" s="123"/>
      <c r="P88" s="123"/>
    </row>
    <row r="89" spans="11:16" x14ac:dyDescent="0.25">
      <c r="O89" s="123"/>
      <c r="P89" s="123"/>
    </row>
    <row r="90" spans="11:16" x14ac:dyDescent="0.25">
      <c r="O90" s="123"/>
      <c r="P90" s="123"/>
    </row>
    <row r="91" spans="11:16" x14ac:dyDescent="0.25">
      <c r="O91" s="123"/>
      <c r="P91" s="123"/>
    </row>
    <row r="92" spans="11:16" x14ac:dyDescent="0.25">
      <c r="O92" s="123"/>
      <c r="P92" s="123"/>
    </row>
    <row r="93" spans="11:16" x14ac:dyDescent="0.25">
      <c r="O93" s="123"/>
      <c r="P93" s="123"/>
    </row>
    <row r="94" spans="11:16" x14ac:dyDescent="0.25">
      <c r="O94" s="123"/>
      <c r="P94" s="123"/>
    </row>
    <row r="95" spans="11:16" x14ac:dyDescent="0.25">
      <c r="O95" s="123"/>
      <c r="P95" s="123"/>
    </row>
    <row r="96" spans="11:16" x14ac:dyDescent="0.25">
      <c r="O96" s="123"/>
      <c r="P96" s="123"/>
    </row>
    <row r="97" spans="15:16" x14ac:dyDescent="0.25">
      <c r="O97" s="123"/>
      <c r="P97" s="123"/>
    </row>
    <row r="98" spans="15:16" x14ac:dyDescent="0.25">
      <c r="O98" s="123"/>
      <c r="P98" s="123"/>
    </row>
    <row r="99" spans="15:16" x14ac:dyDescent="0.25">
      <c r="O99" s="123"/>
      <c r="P99" s="123"/>
    </row>
    <row r="100" spans="15:16" x14ac:dyDescent="0.25">
      <c r="O100" s="123"/>
      <c r="P100" s="123"/>
    </row>
    <row r="101" spans="15:16" x14ac:dyDescent="0.25">
      <c r="O101" s="123"/>
      <c r="P101" s="123"/>
    </row>
    <row r="102" spans="15:16" x14ac:dyDescent="0.25">
      <c r="O102" s="123"/>
      <c r="P102" s="123"/>
    </row>
    <row r="103" spans="15:16" x14ac:dyDescent="0.25">
      <c r="O103" s="123"/>
      <c r="P103" s="123"/>
    </row>
    <row r="104" spans="15:16" x14ac:dyDescent="0.25">
      <c r="O104" s="123"/>
      <c r="P104" s="123"/>
    </row>
    <row r="105" spans="15:16" x14ac:dyDescent="0.25">
      <c r="O105" s="123"/>
      <c r="P105" s="123"/>
    </row>
    <row r="106" spans="15:16" x14ac:dyDescent="0.25">
      <c r="O106" s="123"/>
      <c r="P106" s="123"/>
    </row>
    <row r="107" spans="15:16" x14ac:dyDescent="0.25">
      <c r="O107" s="123"/>
      <c r="P107" s="123"/>
    </row>
    <row r="108" spans="15:16" x14ac:dyDescent="0.25">
      <c r="O108" s="123"/>
      <c r="P108" s="123"/>
    </row>
    <row r="109" spans="15:16" x14ac:dyDescent="0.25">
      <c r="O109" s="123"/>
      <c r="P109" s="123"/>
    </row>
    <row r="110" spans="15:16" x14ac:dyDescent="0.25">
      <c r="O110" s="123"/>
      <c r="P110" s="123"/>
    </row>
    <row r="111" spans="15:16" x14ac:dyDescent="0.25">
      <c r="O111" s="123"/>
      <c r="P111" s="123"/>
    </row>
    <row r="112" spans="15:16" x14ac:dyDescent="0.25">
      <c r="O112" s="123"/>
      <c r="P112" s="123"/>
    </row>
    <row r="113" spans="15:16" x14ac:dyDescent="0.25">
      <c r="O113" s="123"/>
      <c r="P113" s="123"/>
    </row>
    <row r="114" spans="15:16" x14ac:dyDescent="0.25">
      <c r="O114" s="123"/>
      <c r="P114" s="123"/>
    </row>
    <row r="115" spans="15:16" x14ac:dyDescent="0.25">
      <c r="O115" s="123"/>
      <c r="P115" s="123"/>
    </row>
    <row r="116" spans="15:16" x14ac:dyDescent="0.25">
      <c r="O116" s="123"/>
      <c r="P116" s="123"/>
    </row>
    <row r="117" spans="15:16" x14ac:dyDescent="0.25">
      <c r="O117" s="123"/>
      <c r="P117" s="123"/>
    </row>
    <row r="118" spans="15:16" x14ac:dyDescent="0.25">
      <c r="O118" s="123"/>
      <c r="P118" s="123"/>
    </row>
    <row r="119" spans="15:16" x14ac:dyDescent="0.25">
      <c r="O119" s="123"/>
      <c r="P119" s="123"/>
    </row>
    <row r="120" spans="15:16" x14ac:dyDescent="0.25">
      <c r="O120" s="123"/>
      <c r="P120" s="123"/>
    </row>
    <row r="121" spans="15:16" x14ac:dyDescent="0.25">
      <c r="O121" s="123"/>
      <c r="P121" s="123"/>
    </row>
    <row r="122" spans="15:16" x14ac:dyDescent="0.25">
      <c r="O122" s="123"/>
      <c r="P122" s="123"/>
    </row>
    <row r="123" spans="15:16" x14ac:dyDescent="0.25">
      <c r="O123" s="123"/>
      <c r="P123" s="123"/>
    </row>
    <row r="124" spans="15:16" x14ac:dyDescent="0.25">
      <c r="O124" s="123"/>
      <c r="P124" s="123"/>
    </row>
    <row r="125" spans="15:16" x14ac:dyDescent="0.25">
      <c r="O125" s="123"/>
      <c r="P125" s="123"/>
    </row>
    <row r="126" spans="15:16" x14ac:dyDescent="0.25">
      <c r="O126" s="123"/>
      <c r="P126" s="123"/>
    </row>
    <row r="127" spans="15:16" x14ac:dyDescent="0.25">
      <c r="O127" s="123"/>
      <c r="P127" s="123"/>
    </row>
    <row r="128" spans="15:16" x14ac:dyDescent="0.25">
      <c r="O128" s="123"/>
      <c r="P128" s="123"/>
    </row>
    <row r="129" spans="15:16" x14ac:dyDescent="0.25">
      <c r="O129" s="123"/>
      <c r="P129" s="123"/>
    </row>
    <row r="130" spans="15:16" x14ac:dyDescent="0.25">
      <c r="O130" s="123"/>
      <c r="P130" s="123"/>
    </row>
    <row r="131" spans="15:16" x14ac:dyDescent="0.25">
      <c r="O131" s="123"/>
      <c r="P131" s="123"/>
    </row>
    <row r="132" spans="15:16" x14ac:dyDescent="0.25">
      <c r="O132" s="123"/>
      <c r="P132" s="123"/>
    </row>
    <row r="133" spans="15:16" x14ac:dyDescent="0.25">
      <c r="O133" s="123"/>
      <c r="P133" s="123"/>
    </row>
    <row r="134" spans="15:16" x14ac:dyDescent="0.25">
      <c r="O134" s="123"/>
      <c r="P134" s="123"/>
    </row>
    <row r="135" spans="15:16" x14ac:dyDescent="0.25">
      <c r="O135" s="123"/>
      <c r="P135" s="123"/>
    </row>
    <row r="136" spans="15:16" x14ac:dyDescent="0.25">
      <c r="O136" s="123"/>
      <c r="P136" s="123"/>
    </row>
    <row r="137" spans="15:16" x14ac:dyDescent="0.25">
      <c r="O137" s="123"/>
      <c r="P137" s="123"/>
    </row>
    <row r="138" spans="15:16" x14ac:dyDescent="0.25">
      <c r="O138" s="123"/>
      <c r="P138" s="123"/>
    </row>
    <row r="139" spans="15:16" x14ac:dyDescent="0.25">
      <c r="O139" s="123"/>
      <c r="P139" s="123"/>
    </row>
    <row r="140" spans="15:16" x14ac:dyDescent="0.25">
      <c r="O140" s="123"/>
      <c r="P140" s="123"/>
    </row>
    <row r="141" spans="15:16" x14ac:dyDescent="0.25">
      <c r="O141" s="123"/>
      <c r="P141" s="123"/>
    </row>
    <row r="142" spans="15:16" x14ac:dyDescent="0.25">
      <c r="O142" s="123"/>
      <c r="P142" s="123"/>
    </row>
    <row r="143" spans="15:16" x14ac:dyDescent="0.25">
      <c r="O143" s="123"/>
      <c r="P143" s="123"/>
    </row>
    <row r="144" spans="15:16" x14ac:dyDescent="0.25">
      <c r="O144" s="123"/>
      <c r="P144" s="123"/>
    </row>
  </sheetData>
  <mergeCells count="5">
    <mergeCell ref="AP1:AP2"/>
    <mergeCell ref="AK1:AL1"/>
    <mergeCell ref="AM1:AM2"/>
    <mergeCell ref="AN1:AN2"/>
    <mergeCell ref="AO1:AO2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C00000"/>
  </sheetPr>
  <dimension ref="A1:AQ61"/>
  <sheetViews>
    <sheetView view="pageBreakPreview" zoomScale="55" zoomScaleNormal="100" zoomScaleSheetLayoutView="55" workbookViewId="0">
      <pane ySplit="10" topLeftCell="A11" activePane="bottomLeft" state="frozen"/>
      <selection activeCell="A46" sqref="A46"/>
      <selection pane="bottomLeft" activeCell="F9" sqref="F9"/>
    </sheetView>
  </sheetViews>
  <sheetFormatPr baseColWidth="10" defaultColWidth="9.140625" defaultRowHeight="15" x14ac:dyDescent="0.25"/>
  <cols>
    <col min="1" max="1" width="11.42578125" style="92" customWidth="1"/>
    <col min="2" max="2" width="9.140625" style="87" customWidth="1"/>
    <col min="3" max="3" width="5.7109375" style="87" customWidth="1"/>
    <col min="4" max="4" width="9.7109375" style="87" customWidth="1"/>
    <col min="5" max="7" width="9.140625" style="87"/>
    <col min="8" max="8" width="52" style="87" customWidth="1"/>
    <col min="9" max="9" width="11.42578125" style="87" customWidth="1"/>
    <col min="10" max="10" width="1.85546875" style="87" customWidth="1"/>
    <col min="11" max="11" width="11.42578125" style="92" customWidth="1"/>
    <col min="12" max="12" width="9.140625" style="87"/>
    <col min="13" max="13" width="5.7109375" style="87" customWidth="1"/>
    <col min="14" max="14" width="9.7109375" style="87" customWidth="1"/>
    <col min="15" max="16" width="9.140625" style="87"/>
    <col min="17" max="17" width="5.28515625" style="87" customWidth="1"/>
    <col min="18" max="18" width="52.28515625" style="87" customWidth="1"/>
    <col min="19" max="19" width="11.42578125" style="87" customWidth="1"/>
    <col min="20" max="20" width="1.85546875" style="90" customWidth="1"/>
    <col min="21" max="21" width="11.42578125" style="87" customWidth="1"/>
    <col min="22" max="22" width="9.140625" style="87"/>
    <col min="23" max="23" width="5.7109375" style="87" customWidth="1"/>
    <col min="24" max="24" width="9.7109375" style="87" customWidth="1"/>
    <col min="25" max="26" width="9.140625" style="87"/>
    <col min="27" max="27" width="5.28515625" style="87" customWidth="1"/>
    <col min="28" max="28" width="52.140625" style="87" customWidth="1"/>
    <col min="29" max="29" width="11.42578125" style="87" customWidth="1"/>
    <col min="30" max="30" width="1.85546875" style="87" customWidth="1"/>
    <col min="31" max="31" width="11.42578125" style="92" customWidth="1"/>
    <col min="32" max="32" width="9.140625" style="87"/>
    <col min="33" max="33" width="5.7109375" style="87" customWidth="1"/>
    <col min="34" max="34" width="9.7109375" style="87" customWidth="1"/>
    <col min="35" max="36" width="9.140625" style="87"/>
    <col min="37" max="37" width="5.28515625" style="87" customWidth="1"/>
    <col min="38" max="38" width="52.28515625" style="87" customWidth="1"/>
    <col min="39" max="39" width="11.42578125" style="87" customWidth="1"/>
    <col min="40" max="40" width="1.85546875" style="90" customWidth="1"/>
    <col min="41" max="41" width="9.140625" style="83"/>
    <col min="42" max="43" width="9.140625" style="83" hidden="1" customWidth="1"/>
    <col min="44" max="16384" width="9.140625" style="83"/>
  </cols>
  <sheetData>
    <row r="1" spans="1:43" x14ac:dyDescent="0.25">
      <c r="K1" s="102"/>
      <c r="L1" s="102"/>
      <c r="M1" s="102"/>
      <c r="N1" s="102"/>
      <c r="O1" s="102"/>
      <c r="P1" s="102"/>
      <c r="T1" s="103"/>
      <c r="AE1" s="102"/>
      <c r="AF1" s="102"/>
      <c r="AG1" s="102"/>
      <c r="AH1" s="102"/>
      <c r="AI1" s="102"/>
      <c r="AJ1" s="102"/>
      <c r="AN1" s="103"/>
      <c r="AP1" s="83" t="str">
        <f>'Datos fijos'!H3</f>
        <v>Sí</v>
      </c>
      <c r="AQ1" s="308" t="str">
        <f>'Datos fijos'!M3</f>
        <v>18S</v>
      </c>
    </row>
    <row r="2" spans="1:43" s="87" customFormat="1" ht="20.25" x14ac:dyDescent="0.3">
      <c r="A2" s="323" t="s">
        <v>979</v>
      </c>
      <c r="K2" s="179" t="s">
        <v>980</v>
      </c>
      <c r="T2" s="90"/>
      <c r="U2" s="323" t="s">
        <v>981</v>
      </c>
      <c r="AE2" s="179" t="s">
        <v>982</v>
      </c>
      <c r="AN2" s="90"/>
      <c r="AP2" s="83" t="str">
        <f>'Datos fijos'!H4</f>
        <v>No</v>
      </c>
      <c r="AQ2" s="308" t="str">
        <f>'Datos fijos'!M4</f>
        <v>19S</v>
      </c>
    </row>
    <row r="3" spans="1:43" ht="15.75" thickBot="1" x14ac:dyDescent="0.3">
      <c r="K3" s="87"/>
      <c r="AE3" s="87"/>
      <c r="AQ3" s="308" t="str">
        <f>'Datos fijos'!M5</f>
        <v>20S</v>
      </c>
    </row>
    <row r="4" spans="1:43" x14ac:dyDescent="0.25">
      <c r="A4" s="101" t="s">
        <v>596</v>
      </c>
      <c r="B4" s="102"/>
      <c r="C4" s="102"/>
      <c r="D4" s="102"/>
      <c r="E4" s="102"/>
      <c r="F4" s="102"/>
      <c r="G4" s="102"/>
      <c r="H4" s="102"/>
      <c r="I4" s="102"/>
      <c r="J4" s="102"/>
      <c r="K4" s="101" t="s">
        <v>616</v>
      </c>
      <c r="L4" s="102"/>
      <c r="M4" s="102"/>
      <c r="N4" s="102"/>
      <c r="O4" s="102"/>
      <c r="P4" s="102"/>
      <c r="Q4" s="102"/>
      <c r="R4" s="102"/>
      <c r="S4" s="102"/>
      <c r="T4" s="103"/>
      <c r="U4" s="101" t="s">
        <v>609</v>
      </c>
      <c r="V4" s="102"/>
      <c r="W4" s="102"/>
      <c r="X4" s="102"/>
      <c r="Y4" s="102"/>
      <c r="Z4" s="102"/>
      <c r="AA4" s="102"/>
      <c r="AB4" s="102"/>
      <c r="AC4" s="102"/>
      <c r="AD4" s="102"/>
      <c r="AE4" s="101" t="s">
        <v>610</v>
      </c>
      <c r="AF4" s="102"/>
      <c r="AG4" s="102"/>
      <c r="AH4" s="102"/>
      <c r="AI4" s="102"/>
      <c r="AJ4" s="102"/>
      <c r="AK4" s="102"/>
      <c r="AL4" s="102"/>
      <c r="AM4" s="102"/>
      <c r="AN4" s="103"/>
      <c r="AQ4" s="308" t="str">
        <f>'Datos fijos'!M6</f>
        <v>21S</v>
      </c>
    </row>
    <row r="5" spans="1:43" ht="15" customHeight="1" x14ac:dyDescent="0.25">
      <c r="A5" s="439" t="str">
        <f>'Obra Civil y Elect'!$C$30</f>
        <v/>
      </c>
      <c r="B5" s="437"/>
      <c r="C5" s="437"/>
      <c r="D5" s="437"/>
      <c r="E5" s="437"/>
      <c r="F5" s="437"/>
      <c r="G5" s="300"/>
      <c r="H5" s="300"/>
      <c r="I5" s="300"/>
      <c r="K5" s="439" t="str">
        <f>'Obra Civil y Elect'!$E$30</f>
        <v>NO COMPLETAR, no hay 2 tipos de aerogeneradores</v>
      </c>
      <c r="L5" s="437"/>
      <c r="M5" s="437"/>
      <c r="N5" s="437"/>
      <c r="O5" s="437"/>
      <c r="P5" s="437"/>
      <c r="Q5" s="300"/>
      <c r="R5" s="300"/>
      <c r="S5" s="300"/>
      <c r="U5" s="439" t="str">
        <f>'Obra Civil y Elect'!$C$38</f>
        <v>NO COMPLETAR, no hay 3 tipos de aerogeneradores</v>
      </c>
      <c r="V5" s="437"/>
      <c r="W5" s="437"/>
      <c r="X5" s="437"/>
      <c r="Y5" s="437"/>
      <c r="Z5" s="437"/>
      <c r="AA5" s="300"/>
      <c r="AB5" s="300"/>
      <c r="AC5" s="300"/>
      <c r="AE5" s="439" t="str">
        <f>'Obra Civil y Elect'!$E$38</f>
        <v>NO COMPLETAR, no hay 4 tipos de aerogeneradores</v>
      </c>
      <c r="AF5" s="437"/>
      <c r="AG5" s="437"/>
      <c r="AH5" s="437"/>
      <c r="AI5" s="437"/>
      <c r="AJ5" s="437"/>
      <c r="AK5" s="300"/>
      <c r="AL5" s="300"/>
      <c r="AM5" s="300"/>
      <c r="AQ5" s="308">
        <f>'Datos fijos'!M7</f>
        <v>0</v>
      </c>
    </row>
    <row r="6" spans="1:43" x14ac:dyDescent="0.25">
      <c r="A6" s="439"/>
      <c r="B6" s="437"/>
      <c r="C6" s="437"/>
      <c r="D6" s="437"/>
      <c r="E6" s="437"/>
      <c r="F6" s="437"/>
      <c r="G6" s="300"/>
      <c r="H6" s="300"/>
      <c r="I6" s="300"/>
      <c r="K6" s="439"/>
      <c r="L6" s="437"/>
      <c r="M6" s="437"/>
      <c r="N6" s="437"/>
      <c r="O6" s="437"/>
      <c r="P6" s="437"/>
      <c r="Q6" s="300"/>
      <c r="R6" s="300"/>
      <c r="S6" s="300"/>
      <c r="U6" s="439"/>
      <c r="V6" s="437"/>
      <c r="W6" s="437"/>
      <c r="X6" s="437"/>
      <c r="Y6" s="437"/>
      <c r="Z6" s="437"/>
      <c r="AA6" s="300"/>
      <c r="AB6" s="300"/>
      <c r="AC6" s="300"/>
      <c r="AE6" s="439"/>
      <c r="AF6" s="437"/>
      <c r="AG6" s="437"/>
      <c r="AH6" s="437"/>
      <c r="AI6" s="437"/>
      <c r="AJ6" s="437"/>
      <c r="AK6" s="300"/>
      <c r="AL6" s="300"/>
      <c r="AM6" s="300"/>
    </row>
    <row r="7" spans="1:43" x14ac:dyDescent="0.25">
      <c r="D7" s="91"/>
      <c r="N7" s="91"/>
      <c r="U7" s="92"/>
      <c r="X7" s="91"/>
      <c r="AH7" s="91"/>
    </row>
    <row r="8" spans="1:43" x14ac:dyDescent="0.25">
      <c r="A8" s="92" t="s">
        <v>714</v>
      </c>
      <c r="D8" s="311" t="s">
        <v>715</v>
      </c>
      <c r="H8" s="87" t="s">
        <v>716</v>
      </c>
      <c r="K8" s="92" t="s">
        <v>714</v>
      </c>
      <c r="N8" s="311" t="s">
        <v>715</v>
      </c>
      <c r="R8" s="87" t="s">
        <v>717</v>
      </c>
      <c r="U8" s="92" t="s">
        <v>714</v>
      </c>
      <c r="X8" s="311" t="s">
        <v>715</v>
      </c>
      <c r="AB8" s="87" t="s">
        <v>718</v>
      </c>
      <c r="AE8" s="92" t="s">
        <v>714</v>
      </c>
      <c r="AH8" s="311" t="s">
        <v>715</v>
      </c>
      <c r="AL8" s="87" t="s">
        <v>719</v>
      </c>
    </row>
    <row r="9" spans="1:43" x14ac:dyDescent="0.25">
      <c r="A9" s="314" t="s">
        <v>720</v>
      </c>
      <c r="B9" s="87" t="s">
        <v>721</v>
      </c>
      <c r="E9" s="88" t="s">
        <v>248</v>
      </c>
      <c r="F9" s="299"/>
      <c r="H9" s="438" t="s">
        <v>722</v>
      </c>
      <c r="I9" s="438"/>
      <c r="K9" s="314" t="s">
        <v>720</v>
      </c>
      <c r="L9" s="87" t="s">
        <v>721</v>
      </c>
      <c r="O9" s="88" t="s">
        <v>248</v>
      </c>
      <c r="P9" s="299"/>
      <c r="R9" s="438" t="s">
        <v>722</v>
      </c>
      <c r="S9" s="438"/>
      <c r="U9" s="314" t="s">
        <v>720</v>
      </c>
      <c r="V9" s="87" t="s">
        <v>721</v>
      </c>
      <c r="Y9" s="88" t="s">
        <v>248</v>
      </c>
      <c r="Z9" s="299"/>
      <c r="AB9" s="438" t="s">
        <v>722</v>
      </c>
      <c r="AC9" s="438"/>
      <c r="AE9" s="314" t="s">
        <v>720</v>
      </c>
      <c r="AF9" s="87" t="s">
        <v>721</v>
      </c>
      <c r="AI9" s="88" t="s">
        <v>248</v>
      </c>
      <c r="AJ9" s="299"/>
      <c r="AL9" s="438" t="s">
        <v>722</v>
      </c>
      <c r="AM9" s="438"/>
    </row>
    <row r="10" spans="1:43" x14ac:dyDescent="0.25">
      <c r="A10" s="314" t="s">
        <v>723</v>
      </c>
      <c r="B10" s="87" t="s">
        <v>724</v>
      </c>
      <c r="D10" s="298" t="s">
        <v>725</v>
      </c>
      <c r="E10" s="87" t="s">
        <v>249</v>
      </c>
      <c r="F10" s="87" t="s">
        <v>250</v>
      </c>
      <c r="H10" s="438"/>
      <c r="I10" s="438"/>
      <c r="K10" s="314" t="s">
        <v>723</v>
      </c>
      <c r="L10" s="87" t="s">
        <v>724</v>
      </c>
      <c r="N10" s="298" t="s">
        <v>725</v>
      </c>
      <c r="O10" s="87" t="s">
        <v>249</v>
      </c>
      <c r="P10" s="87" t="s">
        <v>250</v>
      </c>
      <c r="R10" s="438"/>
      <c r="S10" s="438"/>
      <c r="U10" s="314" t="s">
        <v>723</v>
      </c>
      <c r="V10" s="87" t="s">
        <v>724</v>
      </c>
      <c r="X10" s="298" t="s">
        <v>725</v>
      </c>
      <c r="Y10" s="87" t="s">
        <v>249</v>
      </c>
      <c r="Z10" s="87" t="s">
        <v>250</v>
      </c>
      <c r="AB10" s="438"/>
      <c r="AC10" s="438"/>
      <c r="AE10" s="314" t="s">
        <v>723</v>
      </c>
      <c r="AF10" s="87" t="s">
        <v>724</v>
      </c>
      <c r="AH10" s="298" t="s">
        <v>725</v>
      </c>
      <c r="AI10" s="87" t="s">
        <v>249</v>
      </c>
      <c r="AJ10" s="87" t="s">
        <v>250</v>
      </c>
      <c r="AL10" s="438"/>
      <c r="AM10" s="438"/>
    </row>
    <row r="11" spans="1:43" x14ac:dyDescent="0.25">
      <c r="A11" s="314">
        <v>1</v>
      </c>
      <c r="B11" s="299"/>
      <c r="D11" s="324" t="s">
        <v>726</v>
      </c>
      <c r="E11" s="299"/>
      <c r="F11" s="299"/>
      <c r="H11" s="325" t="s">
        <v>727</v>
      </c>
      <c r="I11" s="299"/>
      <c r="K11" s="314">
        <v>1</v>
      </c>
      <c r="L11" s="299"/>
      <c r="N11" s="324" t="s">
        <v>728</v>
      </c>
      <c r="O11" s="299"/>
      <c r="P11" s="299"/>
      <c r="R11" s="325" t="s">
        <v>727</v>
      </c>
      <c r="S11" s="299"/>
      <c r="U11" s="314">
        <v>1</v>
      </c>
      <c r="V11" s="299"/>
      <c r="X11" s="324" t="s">
        <v>729</v>
      </c>
      <c r="Y11" s="299"/>
      <c r="Z11" s="299"/>
      <c r="AB11" s="325" t="s">
        <v>727</v>
      </c>
      <c r="AC11" s="299"/>
      <c r="AE11" s="314">
        <v>1</v>
      </c>
      <c r="AF11" s="299"/>
      <c r="AH11" s="324" t="s">
        <v>729</v>
      </c>
      <c r="AI11" s="299"/>
      <c r="AJ11" s="299"/>
      <c r="AL11" s="325" t="s">
        <v>727</v>
      </c>
      <c r="AM11" s="299"/>
    </row>
    <row r="12" spans="1:43" x14ac:dyDescent="0.25">
      <c r="A12" s="314">
        <v>2</v>
      </c>
      <c r="B12" s="299"/>
      <c r="D12" s="324" t="s">
        <v>730</v>
      </c>
      <c r="E12" s="299"/>
      <c r="F12" s="299"/>
      <c r="H12" s="325" t="s">
        <v>731</v>
      </c>
      <c r="I12" s="299"/>
      <c r="K12" s="314">
        <v>2</v>
      </c>
      <c r="L12" s="299"/>
      <c r="N12" s="324" t="s">
        <v>732</v>
      </c>
      <c r="O12" s="299"/>
      <c r="P12" s="299"/>
      <c r="R12" s="325" t="s">
        <v>731</v>
      </c>
      <c r="S12" s="299"/>
      <c r="U12" s="314">
        <v>2</v>
      </c>
      <c r="V12" s="299"/>
      <c r="X12" s="324" t="s">
        <v>733</v>
      </c>
      <c r="Y12" s="299"/>
      <c r="Z12" s="299"/>
      <c r="AB12" s="325" t="s">
        <v>731</v>
      </c>
      <c r="AC12" s="299"/>
      <c r="AE12" s="314">
        <v>2</v>
      </c>
      <c r="AF12" s="299"/>
      <c r="AH12" s="324" t="s">
        <v>733</v>
      </c>
      <c r="AI12" s="299"/>
      <c r="AJ12" s="299"/>
      <c r="AL12" s="325" t="s">
        <v>731</v>
      </c>
      <c r="AM12" s="299"/>
    </row>
    <row r="13" spans="1:43" x14ac:dyDescent="0.25">
      <c r="A13" s="314">
        <v>3</v>
      </c>
      <c r="B13" s="299"/>
      <c r="D13" s="324" t="s">
        <v>734</v>
      </c>
      <c r="E13" s="299"/>
      <c r="F13" s="299"/>
      <c r="H13" s="325" t="s">
        <v>735</v>
      </c>
      <c r="I13" s="299"/>
      <c r="K13" s="314">
        <v>3</v>
      </c>
      <c r="L13" s="299"/>
      <c r="N13" s="324" t="s">
        <v>736</v>
      </c>
      <c r="O13" s="299"/>
      <c r="P13" s="299"/>
      <c r="R13" s="325" t="s">
        <v>735</v>
      </c>
      <c r="S13" s="299"/>
      <c r="U13" s="314">
        <v>3</v>
      </c>
      <c r="V13" s="299"/>
      <c r="X13" s="324" t="s">
        <v>737</v>
      </c>
      <c r="Y13" s="299"/>
      <c r="Z13" s="299"/>
      <c r="AB13" s="325" t="s">
        <v>735</v>
      </c>
      <c r="AC13" s="299"/>
      <c r="AE13" s="314">
        <v>3</v>
      </c>
      <c r="AF13" s="299"/>
      <c r="AH13" s="324" t="s">
        <v>737</v>
      </c>
      <c r="AI13" s="299"/>
      <c r="AJ13" s="299"/>
      <c r="AL13" s="325" t="s">
        <v>735</v>
      </c>
      <c r="AM13" s="299"/>
    </row>
    <row r="14" spans="1:43" x14ac:dyDescent="0.25">
      <c r="A14" s="314">
        <v>4</v>
      </c>
      <c r="B14" s="299"/>
      <c r="D14" s="324" t="s">
        <v>738</v>
      </c>
      <c r="E14" s="299"/>
      <c r="F14" s="299"/>
      <c r="H14" s="325" t="s">
        <v>739</v>
      </c>
      <c r="I14" s="299"/>
      <c r="K14" s="314">
        <v>4</v>
      </c>
      <c r="L14" s="299"/>
      <c r="N14" s="324" t="s">
        <v>740</v>
      </c>
      <c r="O14" s="299"/>
      <c r="P14" s="299"/>
      <c r="R14" s="325" t="s">
        <v>739</v>
      </c>
      <c r="S14" s="299"/>
      <c r="U14" s="314">
        <v>4</v>
      </c>
      <c r="V14" s="299"/>
      <c r="X14" s="324" t="s">
        <v>741</v>
      </c>
      <c r="Y14" s="299"/>
      <c r="Z14" s="299"/>
      <c r="AB14" s="325" t="s">
        <v>739</v>
      </c>
      <c r="AC14" s="299"/>
      <c r="AE14" s="314">
        <v>4</v>
      </c>
      <c r="AF14" s="299"/>
      <c r="AH14" s="324" t="s">
        <v>741</v>
      </c>
      <c r="AI14" s="299"/>
      <c r="AJ14" s="299"/>
      <c r="AL14" s="325" t="s">
        <v>739</v>
      </c>
      <c r="AM14" s="299"/>
    </row>
    <row r="15" spans="1:43" x14ac:dyDescent="0.25">
      <c r="A15" s="314">
        <v>5</v>
      </c>
      <c r="B15" s="299"/>
      <c r="D15" s="324" t="s">
        <v>742</v>
      </c>
      <c r="E15" s="299"/>
      <c r="F15" s="299"/>
      <c r="H15" s="325" t="s">
        <v>743</v>
      </c>
      <c r="I15" s="299"/>
      <c r="K15" s="314">
        <v>5</v>
      </c>
      <c r="L15" s="299"/>
      <c r="N15" s="324" t="s">
        <v>744</v>
      </c>
      <c r="O15" s="299"/>
      <c r="P15" s="299"/>
      <c r="R15" s="325" t="s">
        <v>743</v>
      </c>
      <c r="S15" s="299"/>
      <c r="U15" s="314">
        <v>5</v>
      </c>
      <c r="V15" s="299"/>
      <c r="X15" s="324" t="s">
        <v>745</v>
      </c>
      <c r="Y15" s="299"/>
      <c r="Z15" s="299"/>
      <c r="AB15" s="325" t="s">
        <v>743</v>
      </c>
      <c r="AC15" s="299"/>
      <c r="AE15" s="314">
        <v>5</v>
      </c>
      <c r="AF15" s="299"/>
      <c r="AH15" s="324" t="s">
        <v>745</v>
      </c>
      <c r="AI15" s="299"/>
      <c r="AJ15" s="299"/>
      <c r="AL15" s="325" t="s">
        <v>743</v>
      </c>
      <c r="AM15" s="299"/>
    </row>
    <row r="16" spans="1:43" x14ac:dyDescent="0.25">
      <c r="A16" s="314">
        <v>6</v>
      </c>
      <c r="B16" s="299"/>
      <c r="D16" s="324" t="s">
        <v>746</v>
      </c>
      <c r="E16" s="299"/>
      <c r="F16" s="299"/>
      <c r="H16" s="325" t="s">
        <v>747</v>
      </c>
      <c r="I16" s="299"/>
      <c r="K16" s="314">
        <v>6</v>
      </c>
      <c r="L16" s="299"/>
      <c r="N16" s="324" t="s">
        <v>748</v>
      </c>
      <c r="O16" s="299"/>
      <c r="P16" s="299"/>
      <c r="R16" s="325" t="s">
        <v>747</v>
      </c>
      <c r="S16" s="299"/>
      <c r="U16" s="314">
        <v>6</v>
      </c>
      <c r="V16" s="299"/>
      <c r="X16" s="324" t="s">
        <v>749</v>
      </c>
      <c r="Y16" s="299"/>
      <c r="Z16" s="299"/>
      <c r="AB16" s="325" t="s">
        <v>747</v>
      </c>
      <c r="AC16" s="299"/>
      <c r="AE16" s="314">
        <v>6</v>
      </c>
      <c r="AF16" s="299"/>
      <c r="AH16" s="324" t="s">
        <v>749</v>
      </c>
      <c r="AI16" s="299"/>
      <c r="AJ16" s="299"/>
      <c r="AL16" s="325" t="s">
        <v>747</v>
      </c>
      <c r="AM16" s="299"/>
    </row>
    <row r="17" spans="1:39" x14ac:dyDescent="0.25">
      <c r="A17" s="314">
        <v>7</v>
      </c>
      <c r="B17" s="299"/>
      <c r="D17" s="324" t="s">
        <v>750</v>
      </c>
      <c r="E17" s="299"/>
      <c r="F17" s="299"/>
      <c r="H17" s="325" t="s">
        <v>751</v>
      </c>
      <c r="I17" s="299"/>
      <c r="K17" s="314">
        <v>7</v>
      </c>
      <c r="L17" s="299"/>
      <c r="N17" s="324" t="s">
        <v>752</v>
      </c>
      <c r="O17" s="299"/>
      <c r="P17" s="299"/>
      <c r="R17" s="325" t="s">
        <v>751</v>
      </c>
      <c r="S17" s="299"/>
      <c r="U17" s="314">
        <v>7</v>
      </c>
      <c r="V17" s="299"/>
      <c r="X17" s="324" t="s">
        <v>753</v>
      </c>
      <c r="Y17" s="299"/>
      <c r="Z17" s="299"/>
      <c r="AB17" s="325" t="s">
        <v>751</v>
      </c>
      <c r="AC17" s="299"/>
      <c r="AE17" s="314">
        <v>7</v>
      </c>
      <c r="AF17" s="299"/>
      <c r="AH17" s="324" t="s">
        <v>753</v>
      </c>
      <c r="AI17" s="299"/>
      <c r="AJ17" s="299"/>
      <c r="AL17" s="325" t="s">
        <v>751</v>
      </c>
      <c r="AM17" s="299"/>
    </row>
    <row r="18" spans="1:39" x14ac:dyDescent="0.25">
      <c r="A18" s="314">
        <v>8</v>
      </c>
      <c r="B18" s="299"/>
      <c r="D18" s="324" t="s">
        <v>754</v>
      </c>
      <c r="E18" s="299"/>
      <c r="F18" s="299"/>
      <c r="H18" s="325" t="s">
        <v>755</v>
      </c>
      <c r="I18" s="299"/>
      <c r="K18" s="314">
        <v>8</v>
      </c>
      <c r="L18" s="299"/>
      <c r="N18" s="324" t="s">
        <v>756</v>
      </c>
      <c r="O18" s="299"/>
      <c r="P18" s="299"/>
      <c r="R18" s="325" t="s">
        <v>755</v>
      </c>
      <c r="S18" s="299"/>
      <c r="U18" s="314">
        <v>8</v>
      </c>
      <c r="V18" s="299"/>
      <c r="X18" s="324" t="s">
        <v>757</v>
      </c>
      <c r="Y18" s="299"/>
      <c r="Z18" s="299"/>
      <c r="AB18" s="325" t="s">
        <v>755</v>
      </c>
      <c r="AC18" s="299"/>
      <c r="AE18" s="314">
        <v>8</v>
      </c>
      <c r="AF18" s="299"/>
      <c r="AH18" s="324" t="s">
        <v>757</v>
      </c>
      <c r="AI18" s="299"/>
      <c r="AJ18" s="299"/>
      <c r="AL18" s="325" t="s">
        <v>755</v>
      </c>
      <c r="AM18" s="299"/>
    </row>
    <row r="19" spans="1:39" x14ac:dyDescent="0.25">
      <c r="A19" s="314">
        <v>9</v>
      </c>
      <c r="B19" s="299"/>
      <c r="D19" s="324" t="s">
        <v>758</v>
      </c>
      <c r="E19" s="299"/>
      <c r="F19" s="299"/>
      <c r="H19" s="325" t="s">
        <v>759</v>
      </c>
      <c r="I19" s="299"/>
      <c r="K19" s="314">
        <v>9</v>
      </c>
      <c r="L19" s="299"/>
      <c r="N19" s="324" t="s">
        <v>760</v>
      </c>
      <c r="O19" s="299"/>
      <c r="P19" s="299"/>
      <c r="R19" s="325" t="s">
        <v>759</v>
      </c>
      <c r="S19" s="299"/>
      <c r="U19" s="314">
        <v>9</v>
      </c>
      <c r="V19" s="299"/>
      <c r="X19" s="324" t="s">
        <v>761</v>
      </c>
      <c r="Y19" s="299"/>
      <c r="Z19" s="299"/>
      <c r="AB19" s="325" t="s">
        <v>759</v>
      </c>
      <c r="AC19" s="299"/>
      <c r="AE19" s="314">
        <v>9</v>
      </c>
      <c r="AF19" s="299"/>
      <c r="AH19" s="324" t="s">
        <v>761</v>
      </c>
      <c r="AI19" s="299"/>
      <c r="AJ19" s="299"/>
      <c r="AL19" s="325" t="s">
        <v>759</v>
      </c>
      <c r="AM19" s="299"/>
    </row>
    <row r="20" spans="1:39" x14ac:dyDescent="0.25">
      <c r="A20" s="314">
        <v>10</v>
      </c>
      <c r="B20" s="299"/>
      <c r="D20" s="324" t="s">
        <v>762</v>
      </c>
      <c r="E20" s="299"/>
      <c r="F20" s="299"/>
      <c r="H20" s="325" t="s">
        <v>763</v>
      </c>
      <c r="I20" s="299"/>
      <c r="K20" s="314">
        <v>10</v>
      </c>
      <c r="L20" s="299"/>
      <c r="N20" s="324" t="s">
        <v>764</v>
      </c>
      <c r="O20" s="299"/>
      <c r="P20" s="299"/>
      <c r="R20" s="325" t="s">
        <v>763</v>
      </c>
      <c r="S20" s="299"/>
      <c r="U20" s="314">
        <v>10</v>
      </c>
      <c r="V20" s="299"/>
      <c r="X20" s="324" t="s">
        <v>765</v>
      </c>
      <c r="Y20" s="299"/>
      <c r="Z20" s="299"/>
      <c r="AB20" s="325" t="s">
        <v>763</v>
      </c>
      <c r="AC20" s="299"/>
      <c r="AE20" s="314">
        <v>10</v>
      </c>
      <c r="AF20" s="299"/>
      <c r="AH20" s="324" t="s">
        <v>765</v>
      </c>
      <c r="AI20" s="299"/>
      <c r="AJ20" s="299"/>
      <c r="AL20" s="325" t="s">
        <v>763</v>
      </c>
      <c r="AM20" s="299"/>
    </row>
    <row r="21" spans="1:39" x14ac:dyDescent="0.25">
      <c r="A21" s="314">
        <v>11</v>
      </c>
      <c r="B21" s="299"/>
      <c r="D21" s="324" t="s">
        <v>766</v>
      </c>
      <c r="E21" s="299"/>
      <c r="F21" s="299"/>
      <c r="H21" s="325" t="s">
        <v>767</v>
      </c>
      <c r="I21" s="299"/>
      <c r="K21" s="314">
        <v>11</v>
      </c>
      <c r="L21" s="299"/>
      <c r="N21" s="324" t="s">
        <v>768</v>
      </c>
      <c r="O21" s="299"/>
      <c r="P21" s="299"/>
      <c r="R21" s="325" t="s">
        <v>767</v>
      </c>
      <c r="S21" s="299"/>
      <c r="U21" s="314">
        <v>11</v>
      </c>
      <c r="V21" s="299"/>
      <c r="X21" s="324" t="s">
        <v>769</v>
      </c>
      <c r="Y21" s="299"/>
      <c r="Z21" s="299"/>
      <c r="AB21" s="325" t="s">
        <v>767</v>
      </c>
      <c r="AC21" s="299"/>
      <c r="AE21" s="314">
        <v>11</v>
      </c>
      <c r="AF21" s="299"/>
      <c r="AH21" s="324" t="s">
        <v>769</v>
      </c>
      <c r="AI21" s="299"/>
      <c r="AJ21" s="299"/>
      <c r="AL21" s="325" t="s">
        <v>767</v>
      </c>
      <c r="AM21" s="299"/>
    </row>
    <row r="22" spans="1:39" x14ac:dyDescent="0.25">
      <c r="A22" s="314">
        <v>12</v>
      </c>
      <c r="B22" s="299"/>
      <c r="D22" s="324" t="s">
        <v>770</v>
      </c>
      <c r="E22" s="299"/>
      <c r="F22" s="299"/>
      <c r="H22" s="325" t="s">
        <v>771</v>
      </c>
      <c r="I22" s="299"/>
      <c r="K22" s="314">
        <v>12</v>
      </c>
      <c r="L22" s="299"/>
      <c r="N22" s="324" t="s">
        <v>772</v>
      </c>
      <c r="O22" s="299"/>
      <c r="P22" s="299"/>
      <c r="R22" s="325" t="s">
        <v>771</v>
      </c>
      <c r="S22" s="299"/>
      <c r="U22" s="314">
        <v>12</v>
      </c>
      <c r="V22" s="299"/>
      <c r="X22" s="324" t="s">
        <v>773</v>
      </c>
      <c r="Y22" s="299"/>
      <c r="Z22" s="299"/>
      <c r="AB22" s="325" t="s">
        <v>771</v>
      </c>
      <c r="AC22" s="299"/>
      <c r="AE22" s="314">
        <v>12</v>
      </c>
      <c r="AF22" s="299"/>
      <c r="AH22" s="324" t="s">
        <v>773</v>
      </c>
      <c r="AI22" s="299"/>
      <c r="AJ22" s="299"/>
      <c r="AL22" s="325" t="s">
        <v>771</v>
      </c>
      <c r="AM22" s="299"/>
    </row>
    <row r="23" spans="1:39" x14ac:dyDescent="0.25">
      <c r="A23" s="314">
        <v>13</v>
      </c>
      <c r="B23" s="299"/>
      <c r="D23" s="324" t="s">
        <v>774</v>
      </c>
      <c r="E23" s="299"/>
      <c r="F23" s="299"/>
      <c r="H23" s="325" t="s">
        <v>775</v>
      </c>
      <c r="I23" s="299"/>
      <c r="K23" s="314">
        <v>13</v>
      </c>
      <c r="L23" s="299"/>
      <c r="N23" s="324" t="s">
        <v>776</v>
      </c>
      <c r="O23" s="299"/>
      <c r="P23" s="299"/>
      <c r="R23" s="325" t="s">
        <v>775</v>
      </c>
      <c r="S23" s="299"/>
      <c r="U23" s="314">
        <v>13</v>
      </c>
      <c r="V23" s="299"/>
      <c r="X23" s="324" t="s">
        <v>777</v>
      </c>
      <c r="Y23" s="299"/>
      <c r="Z23" s="299"/>
      <c r="AB23" s="325" t="s">
        <v>775</v>
      </c>
      <c r="AC23" s="299"/>
      <c r="AE23" s="314">
        <v>13</v>
      </c>
      <c r="AF23" s="299"/>
      <c r="AH23" s="324" t="s">
        <v>777</v>
      </c>
      <c r="AI23" s="299"/>
      <c r="AJ23" s="299"/>
      <c r="AL23" s="325" t="s">
        <v>775</v>
      </c>
      <c r="AM23" s="299"/>
    </row>
    <row r="24" spans="1:39" x14ac:dyDescent="0.25">
      <c r="A24" s="314">
        <v>14</v>
      </c>
      <c r="B24" s="299"/>
      <c r="D24" s="324" t="s">
        <v>778</v>
      </c>
      <c r="E24" s="299"/>
      <c r="F24" s="299"/>
      <c r="H24" s="325" t="s">
        <v>779</v>
      </c>
      <c r="I24" s="299"/>
      <c r="K24" s="314">
        <v>14</v>
      </c>
      <c r="L24" s="299"/>
      <c r="N24" s="324" t="s">
        <v>780</v>
      </c>
      <c r="O24" s="299"/>
      <c r="P24" s="299"/>
      <c r="R24" s="325" t="s">
        <v>779</v>
      </c>
      <c r="S24" s="299"/>
      <c r="U24" s="314">
        <v>14</v>
      </c>
      <c r="V24" s="299"/>
      <c r="X24" s="324" t="s">
        <v>781</v>
      </c>
      <c r="Y24" s="299"/>
      <c r="Z24" s="299"/>
      <c r="AB24" s="325" t="s">
        <v>779</v>
      </c>
      <c r="AC24" s="299"/>
      <c r="AE24" s="314">
        <v>14</v>
      </c>
      <c r="AF24" s="299"/>
      <c r="AH24" s="324" t="s">
        <v>781</v>
      </c>
      <c r="AI24" s="299"/>
      <c r="AJ24" s="299"/>
      <c r="AL24" s="325" t="s">
        <v>779</v>
      </c>
      <c r="AM24" s="299"/>
    </row>
    <row r="25" spans="1:39" x14ac:dyDescent="0.25">
      <c r="A25" s="314">
        <v>15</v>
      </c>
      <c r="B25" s="299"/>
      <c r="D25" s="324" t="s">
        <v>782</v>
      </c>
      <c r="E25" s="299"/>
      <c r="F25" s="299"/>
      <c r="H25" s="325" t="s">
        <v>783</v>
      </c>
      <c r="I25" s="299"/>
      <c r="K25" s="314">
        <v>15</v>
      </c>
      <c r="L25" s="299"/>
      <c r="N25" s="324" t="s">
        <v>784</v>
      </c>
      <c r="O25" s="299"/>
      <c r="P25" s="299"/>
      <c r="R25" s="325" t="s">
        <v>783</v>
      </c>
      <c r="S25" s="299"/>
      <c r="U25" s="314">
        <v>15</v>
      </c>
      <c r="V25" s="299"/>
      <c r="X25" s="324" t="s">
        <v>785</v>
      </c>
      <c r="Y25" s="299"/>
      <c r="Z25" s="299"/>
      <c r="AB25" s="325" t="s">
        <v>783</v>
      </c>
      <c r="AC25" s="299"/>
      <c r="AE25" s="314">
        <v>15</v>
      </c>
      <c r="AF25" s="299"/>
      <c r="AH25" s="324" t="s">
        <v>785</v>
      </c>
      <c r="AI25" s="299"/>
      <c r="AJ25" s="299"/>
      <c r="AL25" s="325" t="s">
        <v>783</v>
      </c>
      <c r="AM25" s="299"/>
    </row>
    <row r="26" spans="1:39" x14ac:dyDescent="0.25">
      <c r="A26" s="314">
        <v>16</v>
      </c>
      <c r="B26" s="299"/>
      <c r="D26" s="324" t="s">
        <v>786</v>
      </c>
      <c r="E26" s="299"/>
      <c r="F26" s="299"/>
      <c r="H26" s="325" t="s">
        <v>787</v>
      </c>
      <c r="I26" s="299"/>
      <c r="K26" s="314">
        <v>16</v>
      </c>
      <c r="L26" s="299"/>
      <c r="N26" s="324" t="s">
        <v>788</v>
      </c>
      <c r="O26" s="299"/>
      <c r="P26" s="299"/>
      <c r="R26" s="325" t="s">
        <v>787</v>
      </c>
      <c r="S26" s="299"/>
      <c r="U26" s="314">
        <v>16</v>
      </c>
      <c r="V26" s="299"/>
      <c r="X26" s="324" t="s">
        <v>789</v>
      </c>
      <c r="Y26" s="299"/>
      <c r="Z26" s="299"/>
      <c r="AB26" s="325" t="s">
        <v>787</v>
      </c>
      <c r="AC26" s="299"/>
      <c r="AE26" s="314">
        <v>16</v>
      </c>
      <c r="AF26" s="299"/>
      <c r="AH26" s="324" t="s">
        <v>789</v>
      </c>
      <c r="AI26" s="299"/>
      <c r="AJ26" s="299"/>
      <c r="AL26" s="325" t="s">
        <v>787</v>
      </c>
      <c r="AM26" s="299"/>
    </row>
    <row r="27" spans="1:39" x14ac:dyDescent="0.25">
      <c r="A27" s="314">
        <v>17</v>
      </c>
      <c r="B27" s="299"/>
      <c r="D27" s="324" t="s">
        <v>790</v>
      </c>
      <c r="E27" s="299"/>
      <c r="F27" s="299"/>
      <c r="H27" s="325" t="s">
        <v>791</v>
      </c>
      <c r="I27" s="299"/>
      <c r="K27" s="314">
        <v>17</v>
      </c>
      <c r="L27" s="299"/>
      <c r="N27" s="324" t="s">
        <v>792</v>
      </c>
      <c r="O27" s="299"/>
      <c r="P27" s="299"/>
      <c r="R27" s="325" t="s">
        <v>791</v>
      </c>
      <c r="S27" s="299"/>
      <c r="U27" s="314">
        <v>17</v>
      </c>
      <c r="V27" s="299"/>
      <c r="X27" s="324" t="s">
        <v>793</v>
      </c>
      <c r="Y27" s="299"/>
      <c r="Z27" s="299"/>
      <c r="AB27" s="325" t="s">
        <v>791</v>
      </c>
      <c r="AC27" s="299"/>
      <c r="AE27" s="314">
        <v>17</v>
      </c>
      <c r="AF27" s="299"/>
      <c r="AH27" s="324" t="s">
        <v>793</v>
      </c>
      <c r="AI27" s="299"/>
      <c r="AJ27" s="299"/>
      <c r="AL27" s="325" t="s">
        <v>791</v>
      </c>
      <c r="AM27" s="299"/>
    </row>
    <row r="28" spans="1:39" x14ac:dyDescent="0.25">
      <c r="A28" s="314">
        <v>18</v>
      </c>
      <c r="B28" s="299"/>
      <c r="D28" s="324" t="s">
        <v>794</v>
      </c>
      <c r="E28" s="299"/>
      <c r="F28" s="299"/>
      <c r="H28" s="325" t="s">
        <v>795</v>
      </c>
      <c r="I28" s="299"/>
      <c r="K28" s="314">
        <v>18</v>
      </c>
      <c r="L28" s="299"/>
      <c r="N28" s="324" t="s">
        <v>796</v>
      </c>
      <c r="O28" s="299"/>
      <c r="P28" s="299"/>
      <c r="R28" s="325" t="s">
        <v>795</v>
      </c>
      <c r="S28" s="299"/>
      <c r="U28" s="314">
        <v>18</v>
      </c>
      <c r="V28" s="299"/>
      <c r="X28" s="324" t="s">
        <v>797</v>
      </c>
      <c r="Y28" s="299"/>
      <c r="Z28" s="299"/>
      <c r="AB28" s="325" t="s">
        <v>795</v>
      </c>
      <c r="AC28" s="299"/>
      <c r="AE28" s="314">
        <v>18</v>
      </c>
      <c r="AF28" s="299"/>
      <c r="AH28" s="324" t="s">
        <v>797</v>
      </c>
      <c r="AI28" s="299"/>
      <c r="AJ28" s="299"/>
      <c r="AL28" s="325" t="s">
        <v>795</v>
      </c>
      <c r="AM28" s="299"/>
    </row>
    <row r="29" spans="1:39" x14ac:dyDescent="0.25">
      <c r="A29" s="314">
        <v>19</v>
      </c>
      <c r="B29" s="299"/>
      <c r="D29" s="324" t="s">
        <v>798</v>
      </c>
      <c r="E29" s="299"/>
      <c r="F29" s="299"/>
      <c r="K29" s="314">
        <v>19</v>
      </c>
      <c r="L29" s="299"/>
      <c r="N29" s="324" t="s">
        <v>799</v>
      </c>
      <c r="O29" s="299"/>
      <c r="P29" s="299"/>
      <c r="U29" s="314">
        <v>19</v>
      </c>
      <c r="V29" s="299"/>
      <c r="X29" s="324" t="s">
        <v>800</v>
      </c>
      <c r="Y29" s="299"/>
      <c r="Z29" s="299"/>
      <c r="AE29" s="314">
        <v>19</v>
      </c>
      <c r="AF29" s="299"/>
      <c r="AH29" s="324" t="s">
        <v>800</v>
      </c>
      <c r="AI29" s="299"/>
      <c r="AJ29" s="299"/>
    </row>
    <row r="30" spans="1:39" x14ac:dyDescent="0.25">
      <c r="A30" s="314">
        <v>20</v>
      </c>
      <c r="B30" s="299"/>
      <c r="D30" s="324" t="s">
        <v>801</v>
      </c>
      <c r="E30" s="299"/>
      <c r="F30" s="299"/>
      <c r="H30" s="326" t="s">
        <v>802</v>
      </c>
      <c r="I30" s="327">
        <f>Cálculos!DS4</f>
        <v>0</v>
      </c>
      <c r="K30" s="314">
        <v>20</v>
      </c>
      <c r="L30" s="299"/>
      <c r="N30" s="324" t="s">
        <v>803</v>
      </c>
      <c r="O30" s="299"/>
      <c r="P30" s="299"/>
      <c r="R30" s="326" t="s">
        <v>802</v>
      </c>
      <c r="S30" s="327">
        <f>Cálculos!DT4</f>
        <v>0</v>
      </c>
      <c r="U30" s="314">
        <v>20</v>
      </c>
      <c r="V30" s="299"/>
      <c r="X30" s="324" t="s">
        <v>804</v>
      </c>
      <c r="Y30" s="299"/>
      <c r="Z30" s="299"/>
      <c r="AB30" s="326" t="s">
        <v>802</v>
      </c>
      <c r="AC30" s="327">
        <f>Cálculos!DU4</f>
        <v>0</v>
      </c>
      <c r="AE30" s="314">
        <v>20</v>
      </c>
      <c r="AF30" s="299"/>
      <c r="AH30" s="324" t="s">
        <v>804</v>
      </c>
      <c r="AI30" s="299"/>
      <c r="AJ30" s="299"/>
      <c r="AL30" s="326" t="s">
        <v>802</v>
      </c>
      <c r="AM30" s="327">
        <f>Cálculos!DV4</f>
        <v>0</v>
      </c>
    </row>
    <row r="31" spans="1:39" x14ac:dyDescent="0.25">
      <c r="A31" s="314">
        <v>21</v>
      </c>
      <c r="B31" s="299"/>
      <c r="D31" s="324" t="s">
        <v>805</v>
      </c>
      <c r="E31" s="299"/>
      <c r="F31" s="299"/>
      <c r="K31" s="314">
        <v>21</v>
      </c>
      <c r="L31" s="299"/>
      <c r="N31" s="324" t="s">
        <v>806</v>
      </c>
      <c r="O31" s="299"/>
      <c r="P31" s="299"/>
      <c r="U31" s="314">
        <v>21</v>
      </c>
      <c r="V31" s="299"/>
      <c r="X31" s="324" t="s">
        <v>807</v>
      </c>
      <c r="Y31" s="299"/>
      <c r="Z31" s="299"/>
      <c r="AE31" s="314">
        <v>21</v>
      </c>
      <c r="AF31" s="299"/>
      <c r="AH31" s="324" t="s">
        <v>807</v>
      </c>
      <c r="AI31" s="299"/>
      <c r="AJ31" s="299"/>
    </row>
    <row r="32" spans="1:39" ht="15.75" x14ac:dyDescent="0.25">
      <c r="A32" s="314">
        <v>22</v>
      </c>
      <c r="B32" s="299"/>
      <c r="D32" s="324" t="s">
        <v>808</v>
      </c>
      <c r="E32" s="299"/>
      <c r="F32" s="299"/>
      <c r="H32" s="326" t="s">
        <v>809</v>
      </c>
      <c r="I32" s="328">
        <f>Cálculos!DS8</f>
        <v>0</v>
      </c>
      <c r="K32" s="314">
        <v>22</v>
      </c>
      <c r="L32" s="299"/>
      <c r="N32" s="324" t="s">
        <v>810</v>
      </c>
      <c r="O32" s="299"/>
      <c r="P32" s="299"/>
      <c r="R32" s="326" t="s">
        <v>811</v>
      </c>
      <c r="S32" s="328">
        <f>Cálculos!DT8</f>
        <v>0</v>
      </c>
      <c r="U32" s="314">
        <v>22</v>
      </c>
      <c r="V32" s="299"/>
      <c r="X32" s="324" t="s">
        <v>812</v>
      </c>
      <c r="Y32" s="299"/>
      <c r="Z32" s="299"/>
      <c r="AB32" s="326" t="s">
        <v>813</v>
      </c>
      <c r="AC32" s="328">
        <f>Cálculos!DU8</f>
        <v>0</v>
      </c>
      <c r="AE32" s="314">
        <v>22</v>
      </c>
      <c r="AF32" s="299"/>
      <c r="AH32" s="324" t="s">
        <v>812</v>
      </c>
      <c r="AI32" s="299"/>
      <c r="AJ32" s="299"/>
      <c r="AL32" s="326" t="s">
        <v>814</v>
      </c>
      <c r="AM32" s="328">
        <f>Cálculos!DV8</f>
        <v>0</v>
      </c>
    </row>
    <row r="33" spans="1:36" x14ac:dyDescent="0.25">
      <c r="A33" s="314">
        <v>23</v>
      </c>
      <c r="B33" s="299"/>
      <c r="D33" s="324" t="s">
        <v>815</v>
      </c>
      <c r="E33" s="299"/>
      <c r="F33" s="299"/>
      <c r="K33" s="314">
        <v>23</v>
      </c>
      <c r="L33" s="299"/>
      <c r="N33" s="324" t="s">
        <v>816</v>
      </c>
      <c r="O33" s="299"/>
      <c r="P33" s="299"/>
      <c r="U33" s="314">
        <v>23</v>
      </c>
      <c r="V33" s="299"/>
      <c r="X33" s="324" t="s">
        <v>817</v>
      </c>
      <c r="Y33" s="299"/>
      <c r="Z33" s="299"/>
      <c r="AE33" s="314">
        <v>23</v>
      </c>
      <c r="AF33" s="299"/>
      <c r="AH33" s="324" t="s">
        <v>817</v>
      </c>
      <c r="AI33" s="299"/>
      <c r="AJ33" s="299"/>
    </row>
    <row r="34" spans="1:36" x14ac:dyDescent="0.25">
      <c r="A34" s="314">
        <v>24</v>
      </c>
      <c r="B34" s="299"/>
      <c r="D34" s="324" t="s">
        <v>818</v>
      </c>
      <c r="E34" s="299"/>
      <c r="F34" s="299"/>
      <c r="K34" s="314">
        <v>24</v>
      </c>
      <c r="L34" s="299"/>
      <c r="N34" s="324" t="s">
        <v>819</v>
      </c>
      <c r="O34" s="299"/>
      <c r="P34" s="299"/>
      <c r="U34" s="314">
        <v>24</v>
      </c>
      <c r="V34" s="299"/>
      <c r="X34" s="324" t="s">
        <v>820</v>
      </c>
      <c r="Y34" s="299"/>
      <c r="Z34" s="299"/>
      <c r="AE34" s="314">
        <v>24</v>
      </c>
      <c r="AF34" s="299"/>
      <c r="AH34" s="324" t="s">
        <v>820</v>
      </c>
      <c r="AI34" s="299"/>
      <c r="AJ34" s="299"/>
    </row>
    <row r="35" spans="1:36" x14ac:dyDescent="0.25">
      <c r="A35" s="314">
        <v>25</v>
      </c>
      <c r="B35" s="299"/>
      <c r="D35" s="324" t="s">
        <v>821</v>
      </c>
      <c r="E35" s="299"/>
      <c r="F35" s="299"/>
      <c r="K35" s="314">
        <v>25</v>
      </c>
      <c r="L35" s="299"/>
      <c r="N35" s="324" t="s">
        <v>822</v>
      </c>
      <c r="O35" s="299"/>
      <c r="P35" s="299"/>
      <c r="U35" s="314">
        <v>25</v>
      </c>
      <c r="V35" s="299"/>
      <c r="X35" s="324" t="s">
        <v>823</v>
      </c>
      <c r="Y35" s="299"/>
      <c r="Z35" s="299"/>
      <c r="AE35" s="314">
        <v>25</v>
      </c>
      <c r="AF35" s="299"/>
      <c r="AH35" s="324" t="s">
        <v>823</v>
      </c>
      <c r="AI35" s="299"/>
      <c r="AJ35" s="299"/>
    </row>
    <row r="36" spans="1:36" x14ac:dyDescent="0.25">
      <c r="A36" s="314">
        <v>26</v>
      </c>
      <c r="B36" s="299"/>
      <c r="D36" s="324" t="s">
        <v>824</v>
      </c>
      <c r="E36" s="299"/>
      <c r="F36" s="299"/>
      <c r="K36" s="314">
        <v>26</v>
      </c>
      <c r="L36" s="299"/>
      <c r="N36" s="324" t="s">
        <v>825</v>
      </c>
      <c r="O36" s="299"/>
      <c r="P36" s="299"/>
      <c r="U36" s="314">
        <v>26</v>
      </c>
      <c r="V36" s="299"/>
      <c r="X36" s="324" t="s">
        <v>826</v>
      </c>
      <c r="Y36" s="299"/>
      <c r="Z36" s="299"/>
      <c r="AE36" s="314">
        <v>26</v>
      </c>
      <c r="AF36" s="299"/>
      <c r="AH36" s="324" t="s">
        <v>826</v>
      </c>
      <c r="AI36" s="299"/>
      <c r="AJ36" s="299"/>
    </row>
    <row r="37" spans="1:36" x14ac:dyDescent="0.25">
      <c r="A37" s="314">
        <v>27</v>
      </c>
      <c r="B37" s="299"/>
      <c r="D37" s="324" t="s">
        <v>827</v>
      </c>
      <c r="E37" s="299"/>
      <c r="F37" s="299"/>
      <c r="K37" s="314">
        <v>27</v>
      </c>
      <c r="L37" s="299"/>
      <c r="N37" s="324" t="s">
        <v>828</v>
      </c>
      <c r="O37" s="299"/>
      <c r="P37" s="299"/>
      <c r="U37" s="314">
        <v>27</v>
      </c>
      <c r="V37" s="299"/>
      <c r="X37" s="324" t="s">
        <v>829</v>
      </c>
      <c r="Y37" s="299"/>
      <c r="Z37" s="299"/>
      <c r="AE37" s="314">
        <v>27</v>
      </c>
      <c r="AF37" s="299"/>
      <c r="AH37" s="324" t="s">
        <v>829</v>
      </c>
      <c r="AI37" s="299"/>
      <c r="AJ37" s="299"/>
    </row>
    <row r="38" spans="1:36" x14ac:dyDescent="0.25">
      <c r="A38" s="314">
        <v>28</v>
      </c>
      <c r="B38" s="299"/>
      <c r="D38" s="324" t="s">
        <v>830</v>
      </c>
      <c r="E38" s="299"/>
      <c r="F38" s="299"/>
      <c r="K38" s="314">
        <v>28</v>
      </c>
      <c r="L38" s="299"/>
      <c r="N38" s="324" t="s">
        <v>831</v>
      </c>
      <c r="O38" s="299"/>
      <c r="P38" s="299"/>
      <c r="U38" s="314">
        <v>28</v>
      </c>
      <c r="V38" s="299"/>
      <c r="X38" s="324" t="s">
        <v>832</v>
      </c>
      <c r="Y38" s="299"/>
      <c r="Z38" s="299"/>
      <c r="AE38" s="314">
        <v>28</v>
      </c>
      <c r="AF38" s="299"/>
      <c r="AH38" s="324" t="s">
        <v>832</v>
      </c>
      <c r="AI38" s="299"/>
      <c r="AJ38" s="299"/>
    </row>
    <row r="39" spans="1:36" x14ac:dyDescent="0.25">
      <c r="A39" s="314">
        <v>29</v>
      </c>
      <c r="B39" s="299"/>
      <c r="D39" s="324" t="s">
        <v>833</v>
      </c>
      <c r="E39" s="299"/>
      <c r="F39" s="299"/>
      <c r="K39" s="314">
        <v>29</v>
      </c>
      <c r="L39" s="299"/>
      <c r="N39" s="324" t="s">
        <v>834</v>
      </c>
      <c r="O39" s="299"/>
      <c r="P39" s="299"/>
      <c r="U39" s="314">
        <v>29</v>
      </c>
      <c r="V39" s="299"/>
      <c r="X39" s="324" t="s">
        <v>835</v>
      </c>
      <c r="Y39" s="299"/>
      <c r="Z39" s="299"/>
      <c r="AE39" s="314">
        <v>29</v>
      </c>
      <c r="AF39" s="299"/>
      <c r="AH39" s="324" t="s">
        <v>835</v>
      </c>
      <c r="AI39" s="299"/>
      <c r="AJ39" s="299"/>
    </row>
    <row r="40" spans="1:36" x14ac:dyDescent="0.25">
      <c r="A40" s="314">
        <v>30</v>
      </c>
      <c r="B40" s="299"/>
      <c r="D40" s="324" t="s">
        <v>836</v>
      </c>
      <c r="E40" s="299"/>
      <c r="F40" s="299"/>
      <c r="K40" s="314">
        <v>30</v>
      </c>
      <c r="L40" s="299"/>
      <c r="N40" s="324" t="s">
        <v>837</v>
      </c>
      <c r="O40" s="299"/>
      <c r="P40" s="299"/>
      <c r="U40" s="314">
        <v>30</v>
      </c>
      <c r="V40" s="299"/>
      <c r="X40" s="324" t="s">
        <v>838</v>
      </c>
      <c r="Y40" s="299"/>
      <c r="Z40" s="299"/>
      <c r="AE40" s="314">
        <v>30</v>
      </c>
      <c r="AF40" s="299"/>
      <c r="AH40" s="324" t="s">
        <v>838</v>
      </c>
      <c r="AI40" s="299"/>
      <c r="AJ40" s="299"/>
    </row>
    <row r="41" spans="1:36" x14ac:dyDescent="0.25">
      <c r="A41" s="314">
        <v>31</v>
      </c>
      <c r="B41" s="299"/>
      <c r="D41" s="324" t="s">
        <v>839</v>
      </c>
      <c r="E41" s="299"/>
      <c r="F41" s="299"/>
      <c r="K41" s="314">
        <v>31</v>
      </c>
      <c r="L41" s="299"/>
      <c r="N41" s="324" t="s">
        <v>840</v>
      </c>
      <c r="O41" s="299"/>
      <c r="P41" s="299"/>
      <c r="U41" s="314">
        <v>31</v>
      </c>
      <c r="V41" s="299"/>
      <c r="X41" s="324" t="s">
        <v>841</v>
      </c>
      <c r="Y41" s="299"/>
      <c r="Z41" s="299"/>
      <c r="AE41" s="314">
        <v>31</v>
      </c>
      <c r="AF41" s="299"/>
      <c r="AH41" s="324" t="s">
        <v>841</v>
      </c>
      <c r="AI41" s="299"/>
      <c r="AJ41" s="299"/>
    </row>
    <row r="42" spans="1:36" x14ac:dyDescent="0.25">
      <c r="A42" s="314">
        <v>32</v>
      </c>
      <c r="B42" s="299"/>
      <c r="D42" s="324" t="s">
        <v>842</v>
      </c>
      <c r="E42" s="299"/>
      <c r="F42" s="299"/>
      <c r="K42" s="314">
        <v>32</v>
      </c>
      <c r="L42" s="299"/>
      <c r="N42" s="324" t="s">
        <v>843</v>
      </c>
      <c r="O42" s="299"/>
      <c r="P42" s="299"/>
      <c r="U42" s="314">
        <v>32</v>
      </c>
      <c r="V42" s="299"/>
      <c r="X42" s="324" t="s">
        <v>844</v>
      </c>
      <c r="Y42" s="299"/>
      <c r="Z42" s="299"/>
      <c r="AE42" s="314">
        <v>32</v>
      </c>
      <c r="AF42" s="299"/>
      <c r="AH42" s="324" t="s">
        <v>844</v>
      </c>
      <c r="AI42" s="299"/>
      <c r="AJ42" s="299"/>
    </row>
    <row r="43" spans="1:36" x14ac:dyDescent="0.25">
      <c r="A43" s="314">
        <v>33</v>
      </c>
      <c r="B43" s="299"/>
      <c r="D43" s="324" t="s">
        <v>845</v>
      </c>
      <c r="E43" s="299"/>
      <c r="F43" s="299"/>
      <c r="K43" s="314">
        <v>33</v>
      </c>
      <c r="L43" s="299"/>
      <c r="N43" s="324" t="s">
        <v>846</v>
      </c>
      <c r="O43" s="299"/>
      <c r="P43" s="299"/>
      <c r="U43" s="314">
        <v>33</v>
      </c>
      <c r="V43" s="299"/>
      <c r="X43" s="324" t="s">
        <v>847</v>
      </c>
      <c r="Y43" s="299"/>
      <c r="Z43" s="299"/>
      <c r="AE43" s="314">
        <v>33</v>
      </c>
      <c r="AF43" s="299"/>
      <c r="AH43" s="324" t="s">
        <v>847</v>
      </c>
      <c r="AI43" s="299"/>
      <c r="AJ43" s="299"/>
    </row>
    <row r="44" spans="1:36" x14ac:dyDescent="0.25">
      <c r="A44" s="314">
        <v>34</v>
      </c>
      <c r="B44" s="299"/>
      <c r="D44" s="324" t="s">
        <v>848</v>
      </c>
      <c r="E44" s="299"/>
      <c r="F44" s="299"/>
      <c r="K44" s="314">
        <v>34</v>
      </c>
      <c r="L44" s="299"/>
      <c r="N44" s="324" t="s">
        <v>849</v>
      </c>
      <c r="O44" s="299"/>
      <c r="P44" s="299"/>
      <c r="U44" s="314">
        <v>34</v>
      </c>
      <c r="V44" s="299"/>
      <c r="X44" s="324" t="s">
        <v>850</v>
      </c>
      <c r="Y44" s="299"/>
      <c r="Z44" s="299"/>
      <c r="AE44" s="314">
        <v>34</v>
      </c>
      <c r="AF44" s="299"/>
      <c r="AH44" s="324" t="s">
        <v>850</v>
      </c>
      <c r="AI44" s="299"/>
      <c r="AJ44" s="299"/>
    </row>
    <row r="45" spans="1:36" x14ac:dyDescent="0.25">
      <c r="A45" s="314">
        <v>35</v>
      </c>
      <c r="B45" s="299"/>
      <c r="D45" s="324" t="s">
        <v>851</v>
      </c>
      <c r="E45" s="299"/>
      <c r="F45" s="299"/>
      <c r="K45" s="314">
        <v>35</v>
      </c>
      <c r="L45" s="299"/>
      <c r="N45" s="324" t="s">
        <v>852</v>
      </c>
      <c r="O45" s="299"/>
      <c r="P45" s="299"/>
      <c r="U45" s="314">
        <v>35</v>
      </c>
      <c r="V45" s="299"/>
      <c r="X45" s="324" t="s">
        <v>853</v>
      </c>
      <c r="Y45" s="299"/>
      <c r="Z45" s="299"/>
      <c r="AE45" s="314">
        <v>35</v>
      </c>
      <c r="AF45" s="299"/>
      <c r="AH45" s="324" t="s">
        <v>853</v>
      </c>
      <c r="AI45" s="299"/>
      <c r="AJ45" s="299"/>
    </row>
    <row r="46" spans="1:36" x14ac:dyDescent="0.25">
      <c r="D46" s="324" t="s">
        <v>854</v>
      </c>
      <c r="E46" s="299"/>
      <c r="F46" s="299"/>
      <c r="N46" s="324" t="s">
        <v>855</v>
      </c>
      <c r="O46" s="299"/>
      <c r="P46" s="299"/>
      <c r="U46" s="92"/>
      <c r="X46" s="324" t="s">
        <v>856</v>
      </c>
      <c r="Y46" s="299"/>
      <c r="Z46" s="299"/>
      <c r="AH46" s="324" t="s">
        <v>856</v>
      </c>
      <c r="AI46" s="299"/>
      <c r="AJ46" s="299"/>
    </row>
    <row r="47" spans="1:36" x14ac:dyDescent="0.25">
      <c r="D47" s="324" t="s">
        <v>857</v>
      </c>
      <c r="E47" s="299"/>
      <c r="F47" s="299"/>
      <c r="N47" s="324" t="s">
        <v>858</v>
      </c>
      <c r="O47" s="299"/>
      <c r="P47" s="299"/>
      <c r="U47" s="92"/>
      <c r="X47" s="324" t="s">
        <v>859</v>
      </c>
      <c r="Y47" s="299"/>
      <c r="Z47" s="299"/>
      <c r="AH47" s="324" t="s">
        <v>859</v>
      </c>
      <c r="AI47" s="299"/>
      <c r="AJ47" s="299"/>
    </row>
    <row r="48" spans="1:36" x14ac:dyDescent="0.25">
      <c r="D48" s="324" t="s">
        <v>860</v>
      </c>
      <c r="E48" s="299"/>
      <c r="F48" s="299"/>
      <c r="N48" s="324" t="s">
        <v>861</v>
      </c>
      <c r="O48" s="299"/>
      <c r="P48" s="299"/>
      <c r="U48" s="92"/>
      <c r="X48" s="324" t="s">
        <v>862</v>
      </c>
      <c r="Y48" s="299"/>
      <c r="Z48" s="299"/>
      <c r="AH48" s="324" t="s">
        <v>862</v>
      </c>
      <c r="AI48" s="299"/>
      <c r="AJ48" s="299"/>
    </row>
    <row r="49" spans="1:40" x14ac:dyDescent="0.25">
      <c r="D49" s="324" t="s">
        <v>863</v>
      </c>
      <c r="E49" s="299"/>
      <c r="F49" s="299"/>
      <c r="N49" s="324" t="s">
        <v>864</v>
      </c>
      <c r="O49" s="299"/>
      <c r="P49" s="299"/>
      <c r="U49" s="92"/>
      <c r="X49" s="324" t="s">
        <v>865</v>
      </c>
      <c r="Y49" s="299"/>
      <c r="Z49" s="299"/>
      <c r="AH49" s="324" t="s">
        <v>865</v>
      </c>
      <c r="AI49" s="299"/>
      <c r="AJ49" s="299"/>
    </row>
    <row r="50" spans="1:40" x14ac:dyDescent="0.25">
      <c r="D50" s="324" t="s">
        <v>866</v>
      </c>
      <c r="E50" s="299"/>
      <c r="F50" s="299"/>
      <c r="N50" s="324" t="s">
        <v>867</v>
      </c>
      <c r="O50" s="299"/>
      <c r="P50" s="299"/>
      <c r="U50" s="92"/>
      <c r="X50" s="324" t="s">
        <v>868</v>
      </c>
      <c r="Y50" s="299"/>
      <c r="Z50" s="299"/>
      <c r="AH50" s="324" t="s">
        <v>868</v>
      </c>
      <c r="AI50" s="299"/>
      <c r="AJ50" s="299"/>
    </row>
    <row r="51" spans="1:40" x14ac:dyDescent="0.25">
      <c r="D51" s="324" t="s">
        <v>869</v>
      </c>
      <c r="E51" s="299"/>
      <c r="F51" s="299"/>
      <c r="N51" s="324" t="s">
        <v>870</v>
      </c>
      <c r="O51" s="299"/>
      <c r="P51" s="299"/>
      <c r="U51" s="92"/>
      <c r="X51" s="324" t="s">
        <v>871</v>
      </c>
      <c r="Y51" s="299"/>
      <c r="Z51" s="299"/>
      <c r="AH51" s="324" t="s">
        <v>871</v>
      </c>
      <c r="AI51" s="299"/>
      <c r="AJ51" s="299"/>
    </row>
    <row r="52" spans="1:40" x14ac:dyDescent="0.25">
      <c r="D52" s="324" t="s">
        <v>872</v>
      </c>
      <c r="E52" s="299"/>
      <c r="F52" s="299"/>
      <c r="N52" s="324" t="s">
        <v>873</v>
      </c>
      <c r="O52" s="299"/>
      <c r="P52" s="299"/>
      <c r="U52" s="92"/>
      <c r="X52" s="324" t="s">
        <v>874</v>
      </c>
      <c r="Y52" s="299"/>
      <c r="Z52" s="299"/>
      <c r="AH52" s="324" t="s">
        <v>874</v>
      </c>
      <c r="AI52" s="299"/>
      <c r="AJ52" s="299"/>
    </row>
    <row r="53" spans="1:40" x14ac:dyDescent="0.25">
      <c r="D53" s="324" t="s">
        <v>875</v>
      </c>
      <c r="E53" s="299"/>
      <c r="F53" s="299"/>
      <c r="N53" s="324" t="s">
        <v>876</v>
      </c>
      <c r="O53" s="299"/>
      <c r="P53" s="299"/>
      <c r="U53" s="92"/>
      <c r="X53" s="324" t="s">
        <v>877</v>
      </c>
      <c r="Y53" s="299"/>
      <c r="Z53" s="299"/>
      <c r="AH53" s="324" t="s">
        <v>877</v>
      </c>
      <c r="AI53" s="299"/>
      <c r="AJ53" s="299"/>
    </row>
    <row r="54" spans="1:40" x14ac:dyDescent="0.25">
      <c r="D54" s="324" t="s">
        <v>878</v>
      </c>
      <c r="E54" s="299"/>
      <c r="F54" s="299"/>
      <c r="N54" s="324" t="s">
        <v>879</v>
      </c>
      <c r="O54" s="299"/>
      <c r="P54" s="299"/>
      <c r="U54" s="92"/>
      <c r="X54" s="324" t="s">
        <v>880</v>
      </c>
      <c r="Y54" s="299"/>
      <c r="Z54" s="299"/>
      <c r="AH54" s="324" t="s">
        <v>880</v>
      </c>
      <c r="AI54" s="299"/>
      <c r="AJ54" s="299"/>
    </row>
    <row r="55" spans="1:40" x14ac:dyDescent="0.25">
      <c r="D55" s="324" t="s">
        <v>881</v>
      </c>
      <c r="E55" s="299"/>
      <c r="F55" s="299"/>
      <c r="N55" s="324" t="s">
        <v>882</v>
      </c>
      <c r="O55" s="299"/>
      <c r="P55" s="299"/>
      <c r="U55" s="92"/>
      <c r="X55" s="324" t="s">
        <v>883</v>
      </c>
      <c r="Y55" s="299"/>
      <c r="Z55" s="299"/>
      <c r="AH55" s="324" t="s">
        <v>883</v>
      </c>
      <c r="AI55" s="299"/>
      <c r="AJ55" s="299"/>
    </row>
    <row r="56" spans="1:40" x14ac:dyDescent="0.25">
      <c r="D56" s="324" t="s">
        <v>884</v>
      </c>
      <c r="E56" s="299"/>
      <c r="F56" s="299"/>
      <c r="N56" s="324" t="s">
        <v>885</v>
      </c>
      <c r="O56" s="299"/>
      <c r="P56" s="299"/>
      <c r="U56" s="92"/>
      <c r="X56" s="324" t="s">
        <v>886</v>
      </c>
      <c r="Y56" s="299"/>
      <c r="Z56" s="299"/>
      <c r="AH56" s="324" t="s">
        <v>886</v>
      </c>
      <c r="AI56" s="299"/>
      <c r="AJ56" s="299"/>
    </row>
    <row r="57" spans="1:40" x14ac:dyDescent="0.25">
      <c r="D57" s="324" t="s">
        <v>887</v>
      </c>
      <c r="E57" s="299"/>
      <c r="F57" s="299"/>
      <c r="N57" s="324" t="s">
        <v>888</v>
      </c>
      <c r="O57" s="299"/>
      <c r="P57" s="299"/>
      <c r="U57" s="92"/>
      <c r="X57" s="324" t="s">
        <v>889</v>
      </c>
      <c r="Y57" s="299"/>
      <c r="Z57" s="299"/>
      <c r="AH57" s="324" t="s">
        <v>889</v>
      </c>
      <c r="AI57" s="299"/>
      <c r="AJ57" s="299"/>
    </row>
    <row r="58" spans="1:40" x14ac:dyDescent="0.25">
      <c r="D58" s="324" t="s">
        <v>890</v>
      </c>
      <c r="E58" s="299"/>
      <c r="F58" s="299"/>
      <c r="N58" s="324" t="s">
        <v>891</v>
      </c>
      <c r="O58" s="299"/>
      <c r="P58" s="299"/>
      <c r="U58" s="92"/>
      <c r="X58" s="324" t="s">
        <v>892</v>
      </c>
      <c r="Y58" s="299"/>
      <c r="Z58" s="299"/>
      <c r="AH58" s="324" t="s">
        <v>892</v>
      </c>
      <c r="AI58" s="299"/>
      <c r="AJ58" s="299"/>
    </row>
    <row r="59" spans="1:40" x14ac:dyDescent="0.25">
      <c r="D59" s="324" t="s">
        <v>893</v>
      </c>
      <c r="E59" s="299"/>
      <c r="F59" s="299"/>
      <c r="N59" s="324" t="s">
        <v>894</v>
      </c>
      <c r="O59" s="299"/>
      <c r="P59" s="299"/>
      <c r="U59" s="92"/>
      <c r="X59" s="324" t="s">
        <v>895</v>
      </c>
      <c r="Y59" s="299"/>
      <c r="Z59" s="299"/>
      <c r="AH59" s="324" t="s">
        <v>895</v>
      </c>
      <c r="AI59" s="299"/>
      <c r="AJ59" s="299"/>
    </row>
    <row r="60" spans="1:40" x14ac:dyDescent="0.25">
      <c r="D60" s="324" t="s">
        <v>896</v>
      </c>
      <c r="E60" s="299"/>
      <c r="F60" s="299"/>
      <c r="N60" s="324" t="s">
        <v>897</v>
      </c>
      <c r="O60" s="299"/>
      <c r="P60" s="299"/>
      <c r="U60" s="92"/>
      <c r="X60" s="324" t="s">
        <v>898</v>
      </c>
      <c r="Y60" s="299"/>
      <c r="Z60" s="299"/>
      <c r="AH60" s="324" t="s">
        <v>898</v>
      </c>
      <c r="AI60" s="299"/>
      <c r="AJ60" s="299"/>
    </row>
    <row r="61" spans="1:40" ht="15.75" thickBot="1" x14ac:dyDescent="0.3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4"/>
      <c r="L61" s="95"/>
      <c r="M61" s="95"/>
      <c r="N61" s="95"/>
      <c r="O61" s="95"/>
      <c r="P61" s="95"/>
      <c r="Q61" s="95"/>
      <c r="R61" s="95"/>
      <c r="S61" s="95"/>
      <c r="T61" s="96"/>
      <c r="U61" s="94"/>
      <c r="V61" s="95"/>
      <c r="W61" s="95"/>
      <c r="X61" s="95"/>
      <c r="Y61" s="95"/>
      <c r="Z61" s="95"/>
      <c r="AA61" s="95"/>
      <c r="AB61" s="95"/>
      <c r="AC61" s="95"/>
      <c r="AD61" s="95"/>
      <c r="AE61" s="94"/>
      <c r="AF61" s="95"/>
      <c r="AG61" s="95"/>
      <c r="AH61" s="95"/>
      <c r="AI61" s="95"/>
      <c r="AJ61" s="95"/>
      <c r="AK61" s="95"/>
      <c r="AL61" s="95"/>
      <c r="AM61" s="95"/>
      <c r="AN61" s="96"/>
    </row>
  </sheetData>
  <sheetProtection algorithmName="SHA-512" hashValue="2paaao5lOJgPI3hdsPIgd39dGcdEtF+XCk0fHzej8kXlgSs/5vRZEimRLB3/5YCCEszhO8Wz/HfcoTc7UZhPSA==" saltValue="t393j6UnVn4Hj/4ZwGYS3A==" spinCount="100000" sheet="1" objects="1" scenarios="1" selectLockedCells="1"/>
  <mergeCells count="8">
    <mergeCell ref="AL9:AM10"/>
    <mergeCell ref="A5:F6"/>
    <mergeCell ref="K5:P6"/>
    <mergeCell ref="U5:Z6"/>
    <mergeCell ref="AE5:AJ6"/>
    <mergeCell ref="H9:I10"/>
    <mergeCell ref="R9:S10"/>
    <mergeCell ref="AB9:AC10"/>
  </mergeCells>
  <conditionalFormatting sqref="K5">
    <cfRule type="containsText" dxfId="7" priority="4" operator="containsText" text="COMPLETAR">
      <formula>NOT(ISERROR(SEARCH("COMPLETAR",K5)))</formula>
    </cfRule>
  </conditionalFormatting>
  <conditionalFormatting sqref="A5">
    <cfRule type="containsText" dxfId="6" priority="3" operator="containsText" text="COMPLETAR">
      <formula>NOT(ISERROR(SEARCH("COMPLETAR",A5)))</formula>
    </cfRule>
  </conditionalFormatting>
  <conditionalFormatting sqref="U5">
    <cfRule type="containsText" dxfId="5" priority="2" operator="containsText" text="COMPLETAR">
      <formula>NOT(ISERROR(SEARCH("COMPLETAR",U5)))</formula>
    </cfRule>
  </conditionalFormatting>
  <conditionalFormatting sqref="AE5">
    <cfRule type="containsText" dxfId="4" priority="1" operator="containsText" text="COMPLETAR">
      <formula>NOT(ISERROR(SEARCH("COMPLETAR",AE5)))</formula>
    </cfRule>
  </conditionalFormatting>
  <dataValidations count="3">
    <dataValidation type="list" allowBlank="1" showInputMessage="1" showErrorMessage="1" errorTitle="Error de Ingreso" error="Ingrese una Zona (UTM WGS-84) válida de la lista desplegable" sqref="F9 P9 Z9 AJ9">
      <formula1>$AQ$1:$AQ$4</formula1>
    </dataValidation>
    <dataValidation type="list" allowBlank="1" showInputMessage="1" showErrorMessage="1" errorTitle="Error de Ingreso" error="Ingrese SI o NO de la lista desplegable" sqref="AM11:AM28 AC11:AC28 S11:S28 I11:I28">
      <formula1>$AP$1:$AP$2</formula1>
    </dataValidation>
    <dataValidation type="decimal" operator="greaterThanOrEqual" allowBlank="1" showInputMessage="1" showErrorMessage="1" errorTitle="Error de Ingreso" error="Ingrese un número válido" sqref="B11:B45 Y11:Z60 L11:L45 V11:V45 E11:F60 O11:P60 AF11:AF45 AI11:AJ6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colBreaks count="3" manualBreakCount="3">
    <brk id="10" max="60" man="1"/>
    <brk id="20" max="1048575" man="1"/>
    <brk id="30" max="6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C00000"/>
  </sheetPr>
  <dimension ref="B1:CC287"/>
  <sheetViews>
    <sheetView view="pageBreakPreview" topLeftCell="C1" zoomScale="55" zoomScaleNormal="110" zoomScaleSheetLayoutView="55" workbookViewId="0">
      <pane ySplit="5" topLeftCell="A6" activePane="bottomLeft" state="frozen"/>
      <selection activeCell="A46" sqref="A46"/>
      <selection pane="bottomLeft" activeCell="F19" sqref="F19"/>
    </sheetView>
  </sheetViews>
  <sheetFormatPr baseColWidth="10" defaultColWidth="9.140625" defaultRowHeight="15" x14ac:dyDescent="0.25"/>
  <cols>
    <col min="1" max="1" width="3.42578125" style="83" customWidth="1"/>
    <col min="2" max="2" width="16.5703125" style="83" customWidth="1"/>
    <col min="3" max="3" width="39.42578125" style="83" customWidth="1"/>
    <col min="4" max="4" width="35.5703125" style="83" customWidth="1"/>
    <col min="5" max="5" width="2.5703125" style="83" customWidth="1"/>
    <col min="6" max="6" width="13.7109375" style="83" customWidth="1"/>
    <col min="7" max="7" width="19.42578125" style="83" bestFit="1" customWidth="1"/>
    <col min="8" max="8" width="27" style="83" bestFit="1" customWidth="1"/>
    <col min="9" max="9" width="4.140625" style="83" customWidth="1"/>
    <col min="10" max="10" width="40.42578125" style="83" bestFit="1" customWidth="1"/>
    <col min="11" max="11" width="36.7109375" style="83" customWidth="1"/>
    <col min="12" max="13" width="23.28515625" style="83" customWidth="1"/>
    <col min="14" max="14" width="4.140625" style="83" customWidth="1"/>
    <col min="15" max="15" width="15.42578125" style="83" bestFit="1" customWidth="1"/>
    <col min="16" max="16" width="23.28515625" style="83" customWidth="1"/>
    <col min="17" max="17" width="3.42578125" style="83" customWidth="1"/>
    <col min="18" max="18" width="40.42578125" style="83" bestFit="1" customWidth="1"/>
    <col min="19" max="19" width="36.7109375" style="83" customWidth="1"/>
    <col min="20" max="20" width="48.7109375" style="83" customWidth="1"/>
    <col min="21" max="21" width="19.140625" style="83" bestFit="1" customWidth="1"/>
    <col min="22" max="22" width="20.42578125" style="83" customWidth="1"/>
    <col min="23" max="23" width="2.85546875" style="83" customWidth="1"/>
    <col min="24" max="24" width="40.42578125" style="83" bestFit="1" customWidth="1"/>
    <col min="25" max="25" width="36.7109375" style="83" customWidth="1"/>
    <col min="26" max="27" width="23.5703125" style="83" customWidth="1"/>
    <col min="28" max="31" width="14.42578125" style="83" customWidth="1"/>
    <col min="32" max="32" width="26.85546875" style="83" customWidth="1"/>
    <col min="33" max="33" width="2.5703125" style="83" customWidth="1"/>
    <col min="34" max="34" width="9.140625" style="83"/>
    <col min="35" max="36" width="9.140625" style="83" customWidth="1"/>
    <col min="37" max="81" width="9.140625" style="83" hidden="1" customWidth="1"/>
    <col min="82" max="82" width="9.140625" style="83" customWidth="1"/>
    <col min="83" max="16384" width="9.140625" style="83"/>
  </cols>
  <sheetData>
    <row r="1" spans="2:80" x14ac:dyDescent="0.25">
      <c r="AK1" s="83" t="str">
        <f>'Datos fijos'!H3</f>
        <v>Sí</v>
      </c>
      <c r="AO1" s="83" t="str">
        <f ca="1">OFFSET('Datos fijos'!$AC$2,COLUMN(AO1)-COLUMN($AN$1),0)</f>
        <v>BAHIA BLANCA </v>
      </c>
      <c r="AP1" s="83" t="str">
        <f ca="1">OFFSET('Datos fijos'!$AC$2,COLUMN(AP1)-COLUMN($AN$1),0)</f>
        <v>BARRANQUERAS </v>
      </c>
      <c r="AQ1" s="83" t="str">
        <f ca="1">OFFSET('Datos fijos'!$AC$2,COLUMN(AQ1)-COLUMN($AN$1),0)</f>
        <v>BUENOS AIRES </v>
      </c>
      <c r="AR1" s="83" t="str">
        <f ca="1">OFFSET('Datos fijos'!$AC$2,COLUMN(AR1)-COLUMN($AN$1),0)</f>
        <v>CLORINDA </v>
      </c>
      <c r="AS1" s="83" t="str">
        <f ca="1">OFFSET('Datos fijos'!$AC$2,COLUMN(AS1)-COLUMN($AN$1),0)</f>
        <v>COLON </v>
      </c>
      <c r="AT1" s="83" t="str">
        <f ca="1">OFFSET('Datos fijos'!$AC$2,COLUMN(AT1)-COLUMN($AN$1),0)</f>
        <v>COMODORO RIVADAVIA </v>
      </c>
      <c r="AU1" s="83" t="str">
        <f ca="1">OFFSET('Datos fijos'!$AC$2,COLUMN(AU1)-COLUMN($AN$1),0)</f>
        <v>CONCEPCION DEL URUGUAY </v>
      </c>
      <c r="AV1" s="83" t="str">
        <f ca="1">OFFSET('Datos fijos'!$AC$2,COLUMN(AV1)-COLUMN($AN$1),0)</f>
        <v>CONCORDIA </v>
      </c>
      <c r="AW1" s="83" t="str">
        <f ca="1">OFFSET('Datos fijos'!$AC$2,COLUMN(AW1)-COLUMN($AN$1),0)</f>
        <v>CORDOBA </v>
      </c>
      <c r="AX1" s="83" t="str">
        <f ca="1">OFFSET('Datos fijos'!$AC$2,COLUMN(AX1)-COLUMN($AN$1),0)</f>
        <v>CORRIENTES </v>
      </c>
      <c r="AY1" s="83" t="str">
        <f ca="1">OFFSET('Datos fijos'!$AC$2,COLUMN(AY1)-COLUMN($AN$1),0)</f>
        <v>ESQUEL </v>
      </c>
      <c r="AZ1" s="83" t="str">
        <f ca="1">OFFSET('Datos fijos'!$AC$2,COLUMN(AZ1)-COLUMN($AN$1),0)</f>
        <v>FORMOSA </v>
      </c>
      <c r="BA1" s="83" t="str">
        <f ca="1">OFFSET('Datos fijos'!$AC$2,COLUMN(BA1)-COLUMN($AN$1),0)</f>
        <v>GUALEGUAYCHU </v>
      </c>
      <c r="BB1" s="83" t="str">
        <f ca="1">OFFSET('Datos fijos'!$AC$2,COLUMN(BB1)-COLUMN($AN$1),0)</f>
        <v>IGUAZU </v>
      </c>
      <c r="BC1" s="83" t="str">
        <f ca="1">OFFSET('Datos fijos'!$AC$2,COLUMN(BC1)-COLUMN($AN$1),0)</f>
        <v>JUJUY </v>
      </c>
      <c r="BD1" s="83" t="str">
        <f ca="1">OFFSET('Datos fijos'!$AC$2,COLUMN(BD1)-COLUMN($AN$1),0)</f>
        <v>LA PLATA </v>
      </c>
      <c r="BE1" s="83" t="str">
        <f ca="1">OFFSET('Datos fijos'!$AC$2,COLUMN(BE1)-COLUMN($AN$1),0)</f>
        <v>LA QUIACA </v>
      </c>
      <c r="BF1" s="83" t="str">
        <f ca="1">OFFSET('Datos fijos'!$AC$2,COLUMN(BF1)-COLUMN($AN$1),0)</f>
        <v>LA RIOJA </v>
      </c>
      <c r="BG1" s="83" t="str">
        <f ca="1">OFFSET('Datos fijos'!$AC$2,COLUMN(BG1)-COLUMN($AN$1),0)</f>
        <v>MAR DEL PLATA </v>
      </c>
      <c r="BH1" s="83" t="str">
        <f ca="1">OFFSET('Datos fijos'!$AC$2,COLUMN(BH1)-COLUMN($AN$1),0)</f>
        <v>MENDOZA </v>
      </c>
      <c r="BI1" s="83" t="str">
        <f ca="1">OFFSET('Datos fijos'!$AC$2,COLUMN(BI1)-COLUMN($AN$1),0)</f>
        <v>NEUQUEN </v>
      </c>
      <c r="BJ1" s="83" t="str">
        <f ca="1">OFFSET('Datos fijos'!$AC$2,COLUMN(BJ1)-COLUMN($AN$1),0)</f>
        <v>PARANA </v>
      </c>
      <c r="BK1" s="83" t="str">
        <f ca="1">OFFSET('Datos fijos'!$AC$2,COLUMN(BK1)-COLUMN($AN$1),0)</f>
        <v>PASO DE LOS LIBERES </v>
      </c>
      <c r="BL1" s="83" t="str">
        <f ca="1">OFFSET('Datos fijos'!$AC$2,COLUMN(BL1)-COLUMN($AN$1),0)</f>
        <v>POSADAS </v>
      </c>
      <c r="BM1" s="83" t="str">
        <f ca="1">OFFSET('Datos fijos'!$AC$2,COLUMN(BM1)-COLUMN($AN$1),0)</f>
        <v>PUERTO MADRYN </v>
      </c>
      <c r="BN1" s="83" t="str">
        <f ca="1">OFFSET('Datos fijos'!$AC$2,COLUMN(BN1)-COLUMN($AN$1),0)</f>
        <v>RIO GALLEGOS </v>
      </c>
      <c r="BO1" s="83" t="str">
        <f ca="1">OFFSET('Datos fijos'!$AC$2,COLUMN(BO1)-COLUMN($AN$1),0)</f>
        <v>RIO GRANDE </v>
      </c>
      <c r="BP1" s="83" t="str">
        <f ca="1">OFFSET('Datos fijos'!$AC$2,COLUMN(BP1)-COLUMN($AN$1),0)</f>
        <v>ROSARIO </v>
      </c>
      <c r="BQ1" s="83" t="str">
        <f ca="1">OFFSET('Datos fijos'!$AC$2,COLUMN(BQ1)-COLUMN($AN$1),0)</f>
        <v>SALTA </v>
      </c>
      <c r="BR1" s="83" t="str">
        <f ca="1">OFFSET('Datos fijos'!$AC$2,COLUMN(BR1)-COLUMN($AN$1),0)</f>
        <v>SAN CARLOS DE BARILOCHE </v>
      </c>
      <c r="BS1" s="83" t="str">
        <f ca="1">OFFSET('Datos fijos'!$AC$2,COLUMN(BS1)-COLUMN($AN$1),0)</f>
        <v>SAN JUAN </v>
      </c>
      <c r="BT1" s="83" t="str">
        <f ca="1">OFFSET('Datos fijos'!$AC$2,COLUMN(BT1)-COLUMN($AN$1),0)</f>
        <v>SAN LUIS </v>
      </c>
      <c r="BU1" s="83" t="str">
        <f ca="1">OFFSET('Datos fijos'!$AC$2,COLUMN(BU1)-COLUMN($AN$1),0)</f>
        <v>SAN MARTIN DE LOS ANDES </v>
      </c>
      <c r="BV1" s="83" t="str">
        <f ca="1">OFFSET('Datos fijos'!$AC$2,COLUMN(BV1)-COLUMN($AN$1),0)</f>
        <v>SANTA CRUZ </v>
      </c>
      <c r="BW1" s="83" t="str">
        <f ca="1">OFFSET('Datos fijos'!$AC$2,COLUMN(BW1)-COLUMN($AN$1),0)</f>
        <v>SANTA FE </v>
      </c>
      <c r="BX1" s="83" t="str">
        <f ca="1">OFFSET('Datos fijos'!$AC$2,COLUMN(BX1)-COLUMN($AN$1),0)</f>
        <v>TINOGASTA </v>
      </c>
      <c r="BY1" s="83" t="str">
        <f ca="1">OFFSET('Datos fijos'!$AC$2,COLUMN(BY1)-COLUMN($AN$1),0)</f>
        <v>TUCUMAN </v>
      </c>
      <c r="BZ1" s="83" t="str">
        <f ca="1">OFFSET('Datos fijos'!$AC$2,COLUMN(BZ1)-COLUMN($AN$1),0)</f>
        <v>USHUAIA</v>
      </c>
      <c r="CA1" s="83" t="str">
        <f ca="1">OFFSET('Datos fijos'!$AC$2,COLUMN(CA1)-COLUMN($AN$1),0)</f>
        <v>(OTRA)</v>
      </c>
      <c r="CB1" s="83">
        <f ca="1">OFFSET('Datos fijos'!$AC$2,COLUMN(CB1)-COLUMN($AN$1),0)</f>
        <v>0</v>
      </c>
    </row>
    <row r="2" spans="2:80" ht="20.25" x14ac:dyDescent="0.3">
      <c r="C2" s="179" t="s">
        <v>983</v>
      </c>
      <c r="J2" s="179" t="s">
        <v>984</v>
      </c>
      <c r="R2" s="179" t="s">
        <v>985</v>
      </c>
      <c r="X2" s="179" t="s">
        <v>986</v>
      </c>
      <c r="AK2" s="83" t="str">
        <f>'Datos fijos'!H4</f>
        <v>No</v>
      </c>
      <c r="AO2" s="83" t="str">
        <f ca="1">OFFSET('Datos fijos'!$AB$2,COLUMN(AO1)-COLUMN($AN$1),0)</f>
        <v>Nacional (Cumple Res. Conj. 1-E/2017)</v>
      </c>
      <c r="AP2" s="83" t="str">
        <f ca="1">OFFSET('Datos fijos'!$AB$2,COLUMN(AP1)-COLUMN($AN$1),0)</f>
        <v>Nacional (NO cumple Res. Conj. 1-E/2017)</v>
      </c>
      <c r="AQ2" s="83" t="str">
        <f ca="1">OFFSET('Datos fijos'!$AB$2,COLUMN(AQ1)-COLUMN($AN$1),0)</f>
        <v>Importado (Decreto 814/2017)</v>
      </c>
      <c r="AR2" s="83" t="str">
        <f ca="1">OFFSET('Datos fijos'!$AB$2,COLUMN(AR1)-COLUMN($AN$1),0)</f>
        <v>Importado (No aplica a Dec. 814/2017)</v>
      </c>
      <c r="AS2" s="83">
        <f ca="1">OFFSET('Datos fijos'!$AB$2,COLUMN(AS1)-COLUMN($AN$1),0)</f>
        <v>0</v>
      </c>
      <c r="AT2" s="83">
        <f ca="1">OFFSET('Datos fijos'!$AB$2,COLUMN(AT1)-COLUMN($AN$1),0)</f>
        <v>0</v>
      </c>
      <c r="AU2" s="83">
        <f ca="1">OFFSET('Datos fijos'!$AB$2,COLUMN(AU1)-COLUMN($AN$1),0)</f>
        <v>0</v>
      </c>
      <c r="AV2" s="83">
        <f ca="1">OFFSET('Datos fijos'!$AB$2,COLUMN(AV1)-COLUMN($AN$1),0)</f>
        <v>0</v>
      </c>
    </row>
    <row r="3" spans="2:80" x14ac:dyDescent="0.25">
      <c r="C3" s="83" t="s">
        <v>167</v>
      </c>
      <c r="Z3" s="83" t="s">
        <v>231</v>
      </c>
      <c r="AO3" s="83" t="str">
        <f ca="1">OFFSET('Datos fijos'!$AJ$2,COLUMN(AO2)-COLUMN($AN$1),0)</f>
        <v>Aerogeneradores</v>
      </c>
      <c r="AP3" s="83" t="str">
        <f ca="1">OFFSET('Datos fijos'!$AJ$2,COLUMN(AP2)-COLUMN($AN$1),0)</f>
        <v>Sensores, Control, SCADA, Comunic.</v>
      </c>
      <c r="AQ3" s="83" t="str">
        <f ca="1">OFFSET('Datos fijos'!$AJ$2,COLUMN(AQ2)-COLUMN($AN$1),0)</f>
        <v>Cables</v>
      </c>
      <c r="AR3" s="83" t="str">
        <f ca="1">OFFSET('Datos fijos'!$AJ$2,COLUMN(AR2)-COLUMN($AN$1),0)</f>
        <v>Postes - línea interna del parque</v>
      </c>
      <c r="AS3" s="83" t="str">
        <f ca="1">OFFSET('Datos fijos'!$AJ$2,COLUMN(AS2)-COLUMN($AN$1),0)</f>
        <v>Celdas de MT</v>
      </c>
      <c r="AT3" s="83" t="str">
        <f ca="1">OFFSET('Datos fijos'!$AJ$2,COLUMN(AT2)-COLUMN($AN$1),0)</f>
        <v>Tableros Eléctricos</v>
      </c>
      <c r="AU3" s="83" t="str">
        <f ca="1">OFFSET('Datos fijos'!$AJ$2,COLUMN(AU2)-COLUMN($AN$1),0)</f>
        <v>Estación transformadora: trafos</v>
      </c>
      <c r="AV3" s="83" t="str">
        <f ca="1">OFFSET('Datos fijos'!$AJ$2,COLUMN(AV2)-COLUMN($AN$1),0)</f>
        <v>Estación transformadora: Construcciòn  y obra civil</v>
      </c>
      <c r="AW3" s="83" t="str">
        <f ca="1">OFFSET('Datos fijos'!$AJ$2,COLUMN(AW2)-COLUMN($AN$1),0)</f>
        <v>Estación transformadora: otros elementos electromecánicos</v>
      </c>
      <c r="AX3" s="83" t="str">
        <f ca="1">OFFSET('Datos fijos'!$AJ$2,COLUMN(AX2)-COLUMN($AN$1),0)</f>
        <v>Bases - hierro</v>
      </c>
      <c r="AY3" s="83" t="str">
        <f ca="1">OFFSET('Datos fijos'!$AJ$2,COLUMN(AY2)-COLUMN($AN$1),0)</f>
        <v>Bases - hormigón</v>
      </c>
      <c r="AZ3" s="83" t="str">
        <f ca="1">OFFSET('Datos fijos'!$AJ$2,COLUMN(AZ2)-COLUMN($AN$1),0)</f>
        <v>Materiales caminos y plataformas</v>
      </c>
      <c r="BA3" s="83" t="str">
        <f ca="1">OFFSET('Datos fijos'!$AJ$2,COLUMN(BA2)-COLUMN($AN$1),0)</f>
        <v>Zanjado</v>
      </c>
      <c r="BB3" s="83" t="str">
        <f ca="1">OFFSET('Datos fijos'!$AJ$2,COLUMN(BB2)-COLUMN($AN$1),0)</f>
        <v xml:space="preserve">Equipos de Instalación eléctrica </v>
      </c>
      <c r="BC3" s="83" t="str">
        <f ca="1">OFFSET('Datos fijos'!$AJ$2,COLUMN(BC2)-COLUMN($AN$1),0)</f>
        <v xml:space="preserve">Preparción del terreno para la planta </v>
      </c>
      <c r="BD3" s="83" t="str">
        <f ca="1">OFFSET('Datos fijos'!$AJ$2,COLUMN(BD2)-COLUMN($AN$1),0)</f>
        <v>Materiales y equipos para la línea de conexión</v>
      </c>
      <c r="BE3" s="83" t="str">
        <f ca="1">OFFSET('Datos fijos'!$AJ$2,COLUMN(BE2)-COLUMN($AN$1),0)</f>
        <v>Otros Materiales: Obra electromecánica</v>
      </c>
      <c r="BF3" s="83" t="str">
        <f ca="1">OFFSET('Datos fijos'!$AJ$2,COLUMN(BF2)-COLUMN($AN$1),0)</f>
        <v>Otros Materiales: Obra civil</v>
      </c>
      <c r="BG3" s="83" t="str">
        <f ca="1">OFFSET('Datos fijos'!$AJ$2,COLUMN(BG2)-COLUMN($AN$1),0)</f>
        <v>Otros Materiales: Bienes muebles</v>
      </c>
      <c r="BH3" s="83" t="str">
        <f ca="1">OFFSET('Datos fijos'!$AJ$2,COLUMN(BH2)-COLUMN($AN$1),0)</f>
        <v>Otros Materiales: Otros  (infraestructura)</v>
      </c>
      <c r="BI3" s="83" t="str">
        <f ca="1">OFFSET('Datos fijos'!$AJ$2,COLUMN(BI2)-COLUMN($AN$1),0)</f>
        <v>Servicios: Transporte / Logística</v>
      </c>
      <c r="BJ3" s="83" t="str">
        <f ca="1">OFFSET('Datos fijos'!$AJ$2,COLUMN(BJ2)-COLUMN($AN$1),0)</f>
        <v>Servicios: Ingeniería</v>
      </c>
      <c r="BK3" s="83" t="str">
        <f ca="1">OFFSET('Datos fijos'!$AJ$2,COLUMN(BK2)-COLUMN($AN$1),0)</f>
        <v>Servicios: Cableado y puesta a tierra</v>
      </c>
      <c r="BL3" s="83" t="str">
        <f ca="1">OFFSET('Datos fijos'!$AJ$2,COLUMN(BL2)-COLUMN($AN$1),0)</f>
        <v>Servicios: Montaje</v>
      </c>
      <c r="BM3" s="83" t="str">
        <f ca="1">OFFSET('Datos fijos'!$AJ$2,COLUMN(BM2)-COLUMN($AN$1),0)</f>
        <v>Servicios: Const. Caminos</v>
      </c>
      <c r="BN3" s="83" t="str">
        <f ca="1">OFFSET('Datos fijos'!$AJ$2,COLUMN(BN2)-COLUMN($AN$1),0)</f>
        <v>Servicios: Obra Civil</v>
      </c>
      <c r="BO3" s="83" t="str">
        <f ca="1">OFFSET('Datos fijos'!$AJ$2,COLUMN(BO2)-COLUMN($AN$1),0)</f>
        <v>Servicios: Estudios y Ensayos</v>
      </c>
      <c r="BP3" s="83" t="str">
        <f ca="1">OFFSET('Datos fijos'!$AJ$2,COLUMN(BP2)-COLUMN($AN$1),0)</f>
        <v>Servicios: Dirección de Obra</v>
      </c>
      <c r="BQ3" s="83" t="str">
        <f ca="1">OFFSET('Datos fijos'!$AJ$2,COLUMN(BQ2)-COLUMN($AN$1),0)</f>
        <v>Servicios: Otros</v>
      </c>
      <c r="BR3" s="83">
        <f ca="1">OFFSET('Datos fijos'!$AJ$2,COLUMN(BR2)-COLUMN($AN$1),0)</f>
        <v>0</v>
      </c>
      <c r="BS3" s="83">
        <f ca="1">OFFSET('Datos fijos'!$AJ$2,COLUMN(BS2)-COLUMN($AN$1),0)</f>
        <v>0</v>
      </c>
      <c r="BT3" s="83">
        <f ca="1">OFFSET('Datos fijos'!$AJ$2,COLUMN(BT2)-COLUMN($AN$1),0)</f>
        <v>0</v>
      </c>
      <c r="BU3" s="83">
        <f ca="1">OFFSET('Datos fijos'!$AJ$2,COLUMN(BU2)-COLUMN($AN$1),0)</f>
        <v>0</v>
      </c>
      <c r="BV3" s="83">
        <f ca="1">OFFSET('Datos fijos'!$AJ$2,COLUMN(BV2)-COLUMN($AN$1),0)</f>
        <v>0</v>
      </c>
      <c r="BW3" s="83">
        <f ca="1">OFFSET('Datos fijos'!$AJ$2,COLUMN(BW2)-COLUMN($AN$1),0)</f>
        <v>0</v>
      </c>
      <c r="BX3" s="83">
        <f ca="1">OFFSET('Datos fijos'!$AJ$2,COLUMN(BX2)-COLUMN($AN$1),0)</f>
        <v>0</v>
      </c>
      <c r="BY3" s="83">
        <f ca="1">OFFSET('Datos fijos'!$AJ$2,COLUMN(BY2)-COLUMN($AN$1),0)</f>
        <v>0</v>
      </c>
      <c r="BZ3" s="83">
        <f ca="1">OFFSET('Datos fijos'!$AJ$2,COLUMN(BZ2)-COLUMN($AN$1),0)</f>
        <v>0</v>
      </c>
      <c r="CA3" s="83">
        <f ca="1">OFFSET('Datos fijos'!$AJ$2,COLUMN(CA2)-COLUMN($AN$1),0)</f>
        <v>0</v>
      </c>
      <c r="CB3" s="83">
        <f ca="1">OFFSET('Datos fijos'!$AJ$2,COLUMN(CB2)-COLUMN($AN$1),0)</f>
        <v>0</v>
      </c>
    </row>
    <row r="4" spans="2:80" x14ac:dyDescent="0.25">
      <c r="S4" s="219"/>
    </row>
    <row r="5" spans="2:80" ht="47.25" x14ac:dyDescent="0.25">
      <c r="B5" s="55" t="s">
        <v>187</v>
      </c>
      <c r="C5" s="3" t="s">
        <v>88</v>
      </c>
      <c r="D5" s="3" t="s">
        <v>89</v>
      </c>
      <c r="E5" s="151"/>
      <c r="F5" s="3" t="s">
        <v>52</v>
      </c>
      <c r="G5" s="3" t="s">
        <v>53</v>
      </c>
      <c r="H5" s="3" t="s">
        <v>166</v>
      </c>
      <c r="I5" s="151"/>
      <c r="J5" s="3" t="s">
        <v>88</v>
      </c>
      <c r="K5" s="3" t="s">
        <v>89</v>
      </c>
      <c r="L5" s="3" t="s">
        <v>191</v>
      </c>
      <c r="M5" s="3" t="s">
        <v>303</v>
      </c>
      <c r="N5" s="151"/>
      <c r="O5" s="3" t="s">
        <v>54</v>
      </c>
      <c r="P5" s="3" t="s">
        <v>182</v>
      </c>
      <c r="Q5" s="151"/>
      <c r="R5" s="3" t="s">
        <v>88</v>
      </c>
      <c r="S5" s="3" t="s">
        <v>89</v>
      </c>
      <c r="T5" s="3" t="s">
        <v>127</v>
      </c>
      <c r="U5" s="3" t="s">
        <v>378</v>
      </c>
      <c r="V5" s="3" t="s">
        <v>347</v>
      </c>
      <c r="X5" s="3" t="s">
        <v>88</v>
      </c>
      <c r="Y5" s="3" t="s">
        <v>89</v>
      </c>
      <c r="Z5" s="3" t="s">
        <v>232</v>
      </c>
      <c r="AA5" s="3" t="s">
        <v>233</v>
      </c>
      <c r="AB5" s="3" t="s">
        <v>351</v>
      </c>
      <c r="AC5" s="3" t="s">
        <v>352</v>
      </c>
      <c r="AD5" s="3" t="s">
        <v>353</v>
      </c>
      <c r="AE5" s="3" t="s">
        <v>354</v>
      </c>
      <c r="AF5" s="3" t="s">
        <v>84</v>
      </c>
    </row>
    <row r="6" spans="2:80" ht="15" customHeight="1" x14ac:dyDescent="0.25">
      <c r="B6" s="440" t="s">
        <v>936</v>
      </c>
      <c r="C6" s="338" t="str">
        <f>'Datos fijos'!$AJ$3</f>
        <v>Aerogeneradores</v>
      </c>
      <c r="D6" s="338" t="str">
        <f>IF('"Información del Proyecto - 1"'!$C$30=0,"---","Tipo I: " &amp; IF('"Información del Proyecto - 1"'!$C$32="","---",'"Información del Proyecto - 1"'!$C$32&amp;" - ")&amp;'"Información del Proyecto - 1"'!$E$32)</f>
        <v>---</v>
      </c>
      <c r="E6" s="161"/>
      <c r="F6" s="339">
        <f>'"Información del Proyecto - 1"'!$C$30</f>
        <v>0</v>
      </c>
      <c r="G6" s="340" t="s">
        <v>90</v>
      </c>
      <c r="H6" s="341"/>
      <c r="I6" s="161"/>
      <c r="J6" s="136" t="str">
        <f>IF($C6="","",$C6)</f>
        <v>Aerogeneradores</v>
      </c>
      <c r="K6" s="162" t="str">
        <f>IF($D6="","",$D6)</f>
        <v>---</v>
      </c>
      <c r="L6" s="343">
        <v>20</v>
      </c>
      <c r="M6" s="453" t="s">
        <v>55</v>
      </c>
      <c r="N6" s="161"/>
      <c r="O6" s="7"/>
      <c r="P6" s="165"/>
      <c r="Q6" s="161"/>
      <c r="R6" s="136" t="str">
        <f>IF($C6="","",$C6)</f>
        <v>Aerogeneradores</v>
      </c>
      <c r="S6" s="162" t="str">
        <f>IF($D6="","",$D6)</f>
        <v>---</v>
      </c>
      <c r="T6" s="357" t="s">
        <v>1008</v>
      </c>
      <c r="U6" s="5"/>
      <c r="V6" s="453" t="s">
        <v>55</v>
      </c>
      <c r="X6" s="136" t="str">
        <f>IF($C6="","",$C6)</f>
        <v>Aerogeneradores</v>
      </c>
      <c r="Y6" s="162" t="str">
        <f>IF($D6="","",$D6)</f>
        <v>---</v>
      </c>
      <c r="Z6" s="6"/>
      <c r="AA6" s="6"/>
      <c r="AB6" s="148"/>
      <c r="AC6" s="148"/>
      <c r="AD6" s="148"/>
      <c r="AE6" s="148"/>
      <c r="AF6" s="165"/>
    </row>
    <row r="7" spans="2:80" x14ac:dyDescent="0.25">
      <c r="B7" s="440"/>
      <c r="C7" s="338" t="str">
        <f>IF('"Información del Proyecto - 1"'!$I$30+0=0, "Aero tipo #2: NO APLICA",'Datos fijos'!$AJ$3)</f>
        <v>Aero tipo #2: NO APLICA</v>
      </c>
      <c r="D7" s="338" t="str">
        <f>IF('"Información del Proyecto - 1"'!$I$30=0,"---","Tipo II: " &amp; IF('"Información del Proyecto - 1"'!$I$32="","---",'"Información del Proyecto - 1"'!$I$32&amp;" - ")&amp;'"Información del Proyecto - 1"'!$K$32)</f>
        <v>---</v>
      </c>
      <c r="E7" s="161"/>
      <c r="F7" s="339" t="str">
        <f>IF('"Información del Proyecto - 1"'!$I$30+0=0, "---",'"Información del Proyecto - 1"'!$I$30)</f>
        <v>---</v>
      </c>
      <c r="G7" s="340" t="str">
        <f>IF('"Información del Proyecto - 1"'!$I$31+0=0, "---","unidades")</f>
        <v>---</v>
      </c>
      <c r="H7" s="341"/>
      <c r="I7" s="161"/>
      <c r="J7" s="136" t="str">
        <f t="shared" ref="J7:J25" si="0">IF($C7="","",$C7)</f>
        <v>Aero tipo #2: NO APLICA</v>
      </c>
      <c r="K7" s="162" t="str">
        <f t="shared" ref="K7:K25" si="1">IF($D7="","",$D7)</f>
        <v>---</v>
      </c>
      <c r="L7" s="343">
        <v>20</v>
      </c>
      <c r="M7" s="454"/>
      <c r="N7" s="161"/>
      <c r="O7" s="7"/>
      <c r="P7" s="165"/>
      <c r="Q7" s="161"/>
      <c r="R7" s="136" t="str">
        <f t="shared" ref="R7:R48" si="2">IF($C7="","",$C7)</f>
        <v>Aero tipo #2: NO APLICA</v>
      </c>
      <c r="S7" s="162" t="str">
        <f t="shared" ref="S7:S48" si="3">IF($D7="","",$D7)</f>
        <v>---</v>
      </c>
      <c r="T7" s="357" t="s">
        <v>1008</v>
      </c>
      <c r="U7" s="5"/>
      <c r="V7" s="454"/>
      <c r="X7" s="136" t="str">
        <f t="shared" ref="X7:X48" si="4">IF($C7="","",$C7)</f>
        <v>Aero tipo #2: NO APLICA</v>
      </c>
      <c r="Y7" s="162" t="str">
        <f t="shared" ref="Y7:Y48" si="5">IF($D7="","",$D7)</f>
        <v>---</v>
      </c>
      <c r="Z7" s="6"/>
      <c r="AA7" s="6"/>
      <c r="AB7" s="148"/>
      <c r="AC7" s="148"/>
      <c r="AD7" s="148"/>
      <c r="AE7" s="148"/>
      <c r="AF7" s="165"/>
    </row>
    <row r="8" spans="2:80" x14ac:dyDescent="0.25">
      <c r="B8" s="440"/>
      <c r="C8" s="338" t="str">
        <f>IF('"Información del Proyecto - 1"'!$C$41+0=0, "Aero tipo #3: NO APLICA",'Datos fijos'!$AJ$3)</f>
        <v>Aero tipo #3: NO APLICA</v>
      </c>
      <c r="D8" s="338" t="str">
        <f>IF('"Información del Proyecto - 1"'!$C$41=0,"---","Tipo III: " &amp; IF('"Información del Proyecto - 1"'!$C$43="","---",'"Información del Proyecto - 1"'!$C$43&amp;" - ")&amp;'"Información del Proyecto - 1"'!$E$43)</f>
        <v>---</v>
      </c>
      <c r="E8" s="161"/>
      <c r="F8" s="339" t="str">
        <f>IF('"Información del Proyecto - 1"'!$C$41+0=0, "---",'"Información del Proyecto - 1"'!$C$41)</f>
        <v>---</v>
      </c>
      <c r="G8" s="340" t="str">
        <f>IF('"Información del Proyecto - 1"'!$C$42+0=0, "---","unidades")</f>
        <v>---</v>
      </c>
      <c r="H8" s="341"/>
      <c r="I8" s="161"/>
      <c r="J8" s="136" t="str">
        <f t="shared" si="0"/>
        <v>Aero tipo #3: NO APLICA</v>
      </c>
      <c r="K8" s="162" t="str">
        <f t="shared" si="1"/>
        <v>---</v>
      </c>
      <c r="L8" s="343">
        <v>20</v>
      </c>
      <c r="M8" s="454"/>
      <c r="N8" s="161"/>
      <c r="O8" s="7"/>
      <c r="P8" s="165"/>
      <c r="Q8" s="161"/>
      <c r="R8" s="136" t="str">
        <f t="shared" si="2"/>
        <v>Aero tipo #3: NO APLICA</v>
      </c>
      <c r="S8" s="162" t="str">
        <f t="shared" si="3"/>
        <v>---</v>
      </c>
      <c r="T8" s="357" t="s">
        <v>1008</v>
      </c>
      <c r="U8" s="5"/>
      <c r="V8" s="454"/>
      <c r="X8" s="136" t="str">
        <f t="shared" si="4"/>
        <v>Aero tipo #3: NO APLICA</v>
      </c>
      <c r="Y8" s="162" t="str">
        <f t="shared" si="5"/>
        <v>---</v>
      </c>
      <c r="Z8" s="6"/>
      <c r="AA8" s="6"/>
      <c r="AB8" s="148"/>
      <c r="AC8" s="148"/>
      <c r="AD8" s="148"/>
      <c r="AE8" s="148"/>
      <c r="AF8" s="165"/>
    </row>
    <row r="9" spans="2:80" x14ac:dyDescent="0.25">
      <c r="B9" s="440"/>
      <c r="C9" s="338" t="str">
        <f>IF('"Información del Proyecto - 1"'!$I$41+0=0, "Aero tipo #4: NO APLICA",'Datos fijos'!$AJ$3)</f>
        <v>Aero tipo #4: NO APLICA</v>
      </c>
      <c r="D9" s="338" t="str">
        <f>IF('"Información del Proyecto - 1"'!$I$41=0,"---","Tipo IV: " &amp; IF('"Información del Proyecto - 1"'!$I$43="","---",'"Información del Proyecto - 1"'!$I$43&amp;" - ")&amp;'"Información del Proyecto - 1"'!$K$43)</f>
        <v>---</v>
      </c>
      <c r="E9" s="161"/>
      <c r="F9" s="339" t="str">
        <f>IF('"Información del Proyecto - 1"'!$I$41+0=0, "---",'"Información del Proyecto - 1"'!$I$41)</f>
        <v>---</v>
      </c>
      <c r="G9" s="340" t="str">
        <f>IF('"Información del Proyecto - 1"'!$I$42+0=0, "---","unidades")</f>
        <v>---</v>
      </c>
      <c r="H9" s="341"/>
      <c r="I9" s="161"/>
      <c r="J9" s="136" t="str">
        <f t="shared" si="0"/>
        <v>Aero tipo #4: NO APLICA</v>
      </c>
      <c r="K9" s="162" t="str">
        <f t="shared" si="1"/>
        <v>---</v>
      </c>
      <c r="L9" s="343">
        <v>20</v>
      </c>
      <c r="M9" s="454"/>
      <c r="N9" s="161"/>
      <c r="O9" s="7"/>
      <c r="P9" s="165"/>
      <c r="Q9" s="161"/>
      <c r="R9" s="136" t="str">
        <f t="shared" si="2"/>
        <v>Aero tipo #4: NO APLICA</v>
      </c>
      <c r="S9" s="162" t="str">
        <f t="shared" si="3"/>
        <v>---</v>
      </c>
      <c r="T9" s="357" t="s">
        <v>1008</v>
      </c>
      <c r="U9" s="5"/>
      <c r="V9" s="454"/>
      <c r="X9" s="136" t="str">
        <f t="shared" si="4"/>
        <v>Aero tipo #4: NO APLICA</v>
      </c>
      <c r="Y9" s="162" t="str">
        <f t="shared" si="5"/>
        <v>---</v>
      </c>
      <c r="Z9" s="6"/>
      <c r="AA9" s="6"/>
      <c r="AB9" s="148"/>
      <c r="AC9" s="148"/>
      <c r="AD9" s="148"/>
      <c r="AE9" s="148"/>
      <c r="AF9" s="165"/>
    </row>
    <row r="10" spans="2:80" x14ac:dyDescent="0.25">
      <c r="B10" s="441" t="s">
        <v>970</v>
      </c>
      <c r="C10" s="56" t="str">
        <f>'Datos fijos'!$AJ$5</f>
        <v>Cables</v>
      </c>
      <c r="D10" s="342"/>
      <c r="E10" s="161"/>
      <c r="F10" s="343">
        <f>'Obra Civil y Elect'!C6</f>
        <v>0</v>
      </c>
      <c r="G10" s="340" t="s">
        <v>243</v>
      </c>
      <c r="H10" s="341"/>
      <c r="I10" s="161"/>
      <c r="J10" s="136" t="str">
        <f t="shared" si="0"/>
        <v>Cables</v>
      </c>
      <c r="K10" s="162" t="str">
        <f t="shared" si="1"/>
        <v/>
      </c>
      <c r="L10" s="343">
        <v>20</v>
      </c>
      <c r="M10" s="454"/>
      <c r="N10" s="161"/>
      <c r="O10" s="7"/>
      <c r="P10" s="165"/>
      <c r="Q10" s="161"/>
      <c r="R10" s="136" t="str">
        <f t="shared" si="2"/>
        <v>Cables</v>
      </c>
      <c r="S10" s="162" t="str">
        <f t="shared" si="3"/>
        <v/>
      </c>
      <c r="T10" s="5"/>
      <c r="U10" s="5"/>
      <c r="V10" s="454"/>
      <c r="X10" s="136" t="str">
        <f t="shared" si="4"/>
        <v>Cables</v>
      </c>
      <c r="Y10" s="162" t="str">
        <f t="shared" si="5"/>
        <v/>
      </c>
      <c r="Z10" s="6"/>
      <c r="AA10" s="6"/>
      <c r="AB10" s="148"/>
      <c r="AC10" s="148"/>
      <c r="AD10" s="148"/>
      <c r="AE10" s="148"/>
      <c r="AF10" s="165"/>
    </row>
    <row r="11" spans="2:80" x14ac:dyDescent="0.25">
      <c r="B11" s="440"/>
      <c r="C11" s="56" t="str">
        <f>'Datos fijos'!$AJ$5</f>
        <v>Cables</v>
      </c>
      <c r="D11" s="342"/>
      <c r="E11" s="161"/>
      <c r="F11" s="343">
        <f>'Obra Civil y Elect'!C11</f>
        <v>0</v>
      </c>
      <c r="G11" s="340" t="s">
        <v>243</v>
      </c>
      <c r="H11" s="341"/>
      <c r="I11" s="161"/>
      <c r="J11" s="136" t="str">
        <f t="shared" si="0"/>
        <v>Cables</v>
      </c>
      <c r="K11" s="162" t="str">
        <f t="shared" si="1"/>
        <v/>
      </c>
      <c r="L11" s="343">
        <v>20</v>
      </c>
      <c r="M11" s="454"/>
      <c r="N11" s="161"/>
      <c r="O11" s="7"/>
      <c r="P11" s="165"/>
      <c r="Q11" s="161"/>
      <c r="R11" s="136" t="str">
        <f t="shared" si="2"/>
        <v>Cables</v>
      </c>
      <c r="S11" s="162" t="str">
        <f t="shared" si="3"/>
        <v/>
      </c>
      <c r="T11" s="5"/>
      <c r="U11" s="5"/>
      <c r="V11" s="454"/>
      <c r="X11" s="136" t="str">
        <f t="shared" si="4"/>
        <v>Cables</v>
      </c>
      <c r="Y11" s="162" t="str">
        <f t="shared" si="5"/>
        <v/>
      </c>
      <c r="Z11" s="6"/>
      <c r="AA11" s="6"/>
      <c r="AB11" s="148"/>
      <c r="AC11" s="148"/>
      <c r="AD11" s="148"/>
      <c r="AE11" s="148"/>
      <c r="AF11" s="165"/>
    </row>
    <row r="12" spans="2:80" x14ac:dyDescent="0.25">
      <c r="B12" s="440"/>
      <c r="C12" s="56" t="str">
        <f>'Datos fijos'!$AJ$6</f>
        <v>Postes - línea interna del parque</v>
      </c>
      <c r="D12" s="342"/>
      <c r="E12" s="161"/>
      <c r="F12" s="341"/>
      <c r="G12" s="303"/>
      <c r="H12" s="341"/>
      <c r="I12" s="161"/>
      <c r="J12" s="136" t="str">
        <f t="shared" si="0"/>
        <v>Postes - línea interna del parque</v>
      </c>
      <c r="K12" s="162" t="str">
        <f t="shared" si="1"/>
        <v/>
      </c>
      <c r="L12" s="343">
        <v>20</v>
      </c>
      <c r="M12" s="454"/>
      <c r="N12" s="161"/>
      <c r="O12" s="7"/>
      <c r="P12" s="165"/>
      <c r="Q12" s="161"/>
      <c r="R12" s="136" t="str">
        <f t="shared" si="2"/>
        <v>Postes - línea interna del parque</v>
      </c>
      <c r="S12" s="162" t="str">
        <f t="shared" si="3"/>
        <v/>
      </c>
      <c r="T12" s="5"/>
      <c r="U12" s="5"/>
      <c r="V12" s="454"/>
      <c r="X12" s="136" t="str">
        <f t="shared" si="4"/>
        <v>Postes - línea interna del parque</v>
      </c>
      <c r="Y12" s="162" t="str">
        <f t="shared" si="5"/>
        <v/>
      </c>
      <c r="Z12" s="6"/>
      <c r="AA12" s="6"/>
      <c r="AB12" s="148"/>
      <c r="AC12" s="148"/>
      <c r="AD12" s="148"/>
      <c r="AE12" s="148"/>
      <c r="AF12" s="165"/>
    </row>
    <row r="13" spans="2:80" x14ac:dyDescent="0.25">
      <c r="B13" s="440"/>
      <c r="C13" s="56" t="str">
        <f>'Datos fijos'!$AJ$9</f>
        <v>Estación transformadora: trafos</v>
      </c>
      <c r="D13" s="342"/>
      <c r="E13" s="161"/>
      <c r="F13" s="341"/>
      <c r="G13" s="303"/>
      <c r="H13" s="341"/>
      <c r="I13" s="161"/>
      <c r="J13" s="136" t="str">
        <f t="shared" si="0"/>
        <v>Estación transformadora: trafos</v>
      </c>
      <c r="K13" s="162" t="str">
        <f t="shared" si="1"/>
        <v/>
      </c>
      <c r="L13" s="343">
        <v>20</v>
      </c>
      <c r="M13" s="454"/>
      <c r="N13" s="161"/>
      <c r="O13" s="7"/>
      <c r="P13" s="165"/>
      <c r="Q13" s="161"/>
      <c r="R13" s="136" t="str">
        <f t="shared" si="2"/>
        <v>Estación transformadora: trafos</v>
      </c>
      <c r="S13" s="162" t="str">
        <f t="shared" si="3"/>
        <v/>
      </c>
      <c r="T13" s="5"/>
      <c r="U13" s="5"/>
      <c r="V13" s="454"/>
      <c r="X13" s="136" t="str">
        <f t="shared" si="4"/>
        <v>Estación transformadora: trafos</v>
      </c>
      <c r="Y13" s="162" t="str">
        <f t="shared" si="5"/>
        <v/>
      </c>
      <c r="Z13" s="6"/>
      <c r="AA13" s="6"/>
      <c r="AB13" s="148"/>
      <c r="AC13" s="148"/>
      <c r="AD13" s="148"/>
      <c r="AE13" s="148"/>
      <c r="AF13" s="165"/>
    </row>
    <row r="14" spans="2:80" x14ac:dyDescent="0.25">
      <c r="B14" s="442" t="s">
        <v>172</v>
      </c>
      <c r="C14" s="344" t="str">
        <f>'Datos fijos'!$AJ$12</f>
        <v>Bases - hierro</v>
      </c>
      <c r="D14" s="345"/>
      <c r="E14" s="161"/>
      <c r="F14" s="343">
        <f>'Obra Civil y Elect'!D46</f>
        <v>0</v>
      </c>
      <c r="G14" s="340" t="s">
        <v>620</v>
      </c>
      <c r="H14" s="341"/>
      <c r="I14" s="161"/>
      <c r="J14" s="136" t="str">
        <f t="shared" si="0"/>
        <v>Bases - hierro</v>
      </c>
      <c r="K14" s="162" t="str">
        <f t="shared" si="1"/>
        <v/>
      </c>
      <c r="L14" s="343">
        <v>20</v>
      </c>
      <c r="M14" s="454"/>
      <c r="N14" s="161"/>
      <c r="O14" s="7"/>
      <c r="P14" s="165"/>
      <c r="Q14" s="161"/>
      <c r="R14" s="136" t="str">
        <f t="shared" si="2"/>
        <v>Bases - hierro</v>
      </c>
      <c r="S14" s="162" t="str">
        <f t="shared" si="3"/>
        <v/>
      </c>
      <c r="T14" s="5"/>
      <c r="U14" s="5"/>
      <c r="V14" s="454"/>
      <c r="X14" s="136" t="str">
        <f t="shared" si="4"/>
        <v>Bases - hierro</v>
      </c>
      <c r="Y14" s="162" t="str">
        <f t="shared" si="5"/>
        <v/>
      </c>
      <c r="Z14" s="6"/>
      <c r="AA14" s="6"/>
      <c r="AB14" s="148"/>
      <c r="AC14" s="148"/>
      <c r="AD14" s="148"/>
      <c r="AE14" s="148"/>
      <c r="AF14" s="165"/>
    </row>
    <row r="15" spans="2:80" x14ac:dyDescent="0.25">
      <c r="B15" s="443"/>
      <c r="C15" s="344" t="str">
        <f>'Datos fijos'!$AJ$13</f>
        <v>Bases - hormigón</v>
      </c>
      <c r="D15" s="342"/>
      <c r="E15" s="161"/>
      <c r="F15" s="343">
        <f>'Obra Civil y Elect'!D45</f>
        <v>0</v>
      </c>
      <c r="G15" s="340" t="s">
        <v>618</v>
      </c>
      <c r="H15" s="341"/>
      <c r="I15" s="161"/>
      <c r="J15" s="136" t="str">
        <f t="shared" si="0"/>
        <v>Bases - hormigón</v>
      </c>
      <c r="K15" s="162" t="str">
        <f t="shared" si="1"/>
        <v/>
      </c>
      <c r="L15" s="343">
        <v>20</v>
      </c>
      <c r="M15" s="454"/>
      <c r="N15" s="161"/>
      <c r="O15" s="7"/>
      <c r="P15" s="165"/>
      <c r="Q15" s="161"/>
      <c r="R15" s="136" t="str">
        <f t="shared" si="2"/>
        <v>Bases - hormigón</v>
      </c>
      <c r="S15" s="162" t="str">
        <f t="shared" si="3"/>
        <v/>
      </c>
      <c r="T15" s="5"/>
      <c r="U15" s="5"/>
      <c r="V15" s="454"/>
      <c r="X15" s="136" t="str">
        <f t="shared" si="4"/>
        <v>Bases - hormigón</v>
      </c>
      <c r="Y15" s="162" t="str">
        <f t="shared" si="5"/>
        <v/>
      </c>
      <c r="Z15" s="6"/>
      <c r="AA15" s="6"/>
      <c r="AB15" s="148"/>
      <c r="AC15" s="148"/>
      <c r="AD15" s="148"/>
      <c r="AE15" s="148"/>
      <c r="AF15" s="165"/>
    </row>
    <row r="16" spans="2:80" x14ac:dyDescent="0.25">
      <c r="B16" s="443"/>
      <c r="C16" s="344" t="str">
        <f>'Datos fijos'!$AJ$14</f>
        <v>Materiales caminos y plataformas</v>
      </c>
      <c r="D16" s="342"/>
      <c r="E16" s="161"/>
      <c r="F16" s="341"/>
      <c r="G16" s="303"/>
      <c r="H16" s="341"/>
      <c r="I16" s="161"/>
      <c r="J16" s="136" t="str">
        <f t="shared" si="0"/>
        <v>Materiales caminos y plataformas</v>
      </c>
      <c r="K16" s="162" t="str">
        <f t="shared" si="1"/>
        <v/>
      </c>
      <c r="L16" s="343">
        <v>20</v>
      </c>
      <c r="M16" s="454"/>
      <c r="N16" s="161"/>
      <c r="O16" s="7"/>
      <c r="P16" s="165"/>
      <c r="Q16" s="161"/>
      <c r="R16" s="136" t="str">
        <f t="shared" si="2"/>
        <v>Materiales caminos y plataformas</v>
      </c>
      <c r="S16" s="162" t="str">
        <f t="shared" si="3"/>
        <v/>
      </c>
      <c r="T16" s="5"/>
      <c r="U16" s="5"/>
      <c r="V16" s="454"/>
      <c r="X16" s="136" t="str">
        <f t="shared" si="4"/>
        <v>Materiales caminos y plataformas</v>
      </c>
      <c r="Y16" s="162" t="str">
        <f t="shared" si="5"/>
        <v/>
      </c>
      <c r="Z16" s="6"/>
      <c r="AA16" s="6"/>
      <c r="AB16" s="148"/>
      <c r="AC16" s="148"/>
      <c r="AD16" s="148"/>
      <c r="AE16" s="148"/>
      <c r="AF16" s="165"/>
    </row>
    <row r="17" spans="2:32" x14ac:dyDescent="0.25">
      <c r="B17" s="443"/>
      <c r="C17" s="344" t="str">
        <f>'Datos fijos'!$AJ$21</f>
        <v>Otros Materiales: Bienes muebles</v>
      </c>
      <c r="D17" s="342" t="s">
        <v>1003</v>
      </c>
      <c r="E17" s="161"/>
      <c r="F17" s="341"/>
      <c r="G17" s="303"/>
      <c r="H17" s="341"/>
      <c r="I17" s="161"/>
      <c r="J17" s="136" t="str">
        <f t="shared" si="0"/>
        <v>Otros Materiales: Bienes muebles</v>
      </c>
      <c r="K17" s="162" t="str">
        <f t="shared" si="1"/>
        <v>autos</v>
      </c>
      <c r="L17" s="341"/>
      <c r="M17" s="454"/>
      <c r="N17" s="161"/>
      <c r="O17" s="7"/>
      <c r="P17" s="165"/>
      <c r="Q17" s="161"/>
      <c r="R17" s="136" t="str">
        <f t="shared" si="2"/>
        <v>Otros Materiales: Bienes muebles</v>
      </c>
      <c r="S17" s="162" t="str">
        <f t="shared" si="3"/>
        <v>autos</v>
      </c>
      <c r="T17" s="5"/>
      <c r="U17" s="5"/>
      <c r="V17" s="454"/>
      <c r="X17" s="136" t="str">
        <f t="shared" si="4"/>
        <v>Otros Materiales: Bienes muebles</v>
      </c>
      <c r="Y17" s="162" t="str">
        <f t="shared" si="5"/>
        <v>autos</v>
      </c>
      <c r="Z17" s="6"/>
      <c r="AA17" s="6"/>
      <c r="AB17" s="148"/>
      <c r="AC17" s="148"/>
      <c r="AD17" s="148"/>
      <c r="AE17" s="148"/>
      <c r="AF17" s="165"/>
    </row>
    <row r="18" spans="2:32" x14ac:dyDescent="0.25">
      <c r="B18" s="444"/>
      <c r="C18" s="344" t="str">
        <f>'Datos fijos'!$AJ$20</f>
        <v>Otros Materiales: Obra civil</v>
      </c>
      <c r="D18" s="342"/>
      <c r="E18" s="161"/>
      <c r="F18" s="341"/>
      <c r="G18" s="303"/>
      <c r="H18" s="341"/>
      <c r="I18" s="161"/>
      <c r="J18" s="136" t="str">
        <f t="shared" si="0"/>
        <v>Otros Materiales: Obra civil</v>
      </c>
      <c r="K18" s="162" t="str">
        <f t="shared" si="1"/>
        <v/>
      </c>
      <c r="L18" s="343">
        <v>20</v>
      </c>
      <c r="M18" s="454"/>
      <c r="N18" s="161"/>
      <c r="O18" s="7"/>
      <c r="P18" s="165"/>
      <c r="Q18" s="161"/>
      <c r="R18" s="136" t="str">
        <f t="shared" si="2"/>
        <v>Otros Materiales: Obra civil</v>
      </c>
      <c r="S18" s="162" t="str">
        <f t="shared" si="3"/>
        <v/>
      </c>
      <c r="T18" s="5"/>
      <c r="U18" s="5"/>
      <c r="V18" s="454"/>
      <c r="X18" s="136" t="str">
        <f t="shared" si="4"/>
        <v>Otros Materiales: Obra civil</v>
      </c>
      <c r="Y18" s="162" t="str">
        <f t="shared" si="5"/>
        <v/>
      </c>
      <c r="Z18" s="6"/>
      <c r="AA18" s="6"/>
      <c r="AB18" s="148"/>
      <c r="AC18" s="148"/>
      <c r="AD18" s="148"/>
      <c r="AE18" s="148"/>
      <c r="AF18" s="165"/>
    </row>
    <row r="19" spans="2:32" x14ac:dyDescent="0.25">
      <c r="B19" s="441" t="s">
        <v>188</v>
      </c>
      <c r="C19" s="344" t="str">
        <f>'Datos fijos'!$AJ$26</f>
        <v>Servicios: Montaje</v>
      </c>
      <c r="D19" s="342"/>
      <c r="E19" s="161"/>
      <c r="F19" s="341"/>
      <c r="G19" s="303"/>
      <c r="H19" s="341"/>
      <c r="I19" s="161"/>
      <c r="J19" s="136" t="str">
        <f t="shared" si="0"/>
        <v>Servicios: Montaje</v>
      </c>
      <c r="K19" s="162" t="str">
        <f t="shared" si="1"/>
        <v/>
      </c>
      <c r="L19" s="343">
        <v>20</v>
      </c>
      <c r="M19" s="454"/>
      <c r="N19" s="161"/>
      <c r="O19" s="7"/>
      <c r="P19" s="165"/>
      <c r="Q19" s="161"/>
      <c r="R19" s="136" t="str">
        <f t="shared" si="2"/>
        <v>Servicios: Montaje</v>
      </c>
      <c r="S19" s="162" t="str">
        <f t="shared" si="3"/>
        <v/>
      </c>
      <c r="T19" s="5"/>
      <c r="U19" s="5"/>
      <c r="V19" s="454"/>
      <c r="X19" s="136" t="str">
        <f t="shared" si="4"/>
        <v>Servicios: Montaje</v>
      </c>
      <c r="Y19" s="162" t="str">
        <f t="shared" si="5"/>
        <v/>
      </c>
      <c r="Z19" s="6"/>
      <c r="AA19" s="6"/>
      <c r="AB19" s="148"/>
      <c r="AC19" s="148"/>
      <c r="AD19" s="148"/>
      <c r="AE19" s="148"/>
      <c r="AF19" s="165"/>
    </row>
    <row r="20" spans="2:32" x14ac:dyDescent="0.25">
      <c r="B20" s="440"/>
      <c r="C20" s="344" t="str">
        <f>'Datos fijos'!$AJ$23</f>
        <v>Servicios: Transporte / Logística</v>
      </c>
      <c r="D20" s="345"/>
      <c r="E20" s="161"/>
      <c r="F20" s="341"/>
      <c r="G20" s="303"/>
      <c r="H20" s="341"/>
      <c r="I20" s="161"/>
      <c r="J20" s="136" t="str">
        <f t="shared" si="0"/>
        <v>Servicios: Transporte / Logística</v>
      </c>
      <c r="K20" s="162" t="str">
        <f t="shared" si="1"/>
        <v/>
      </c>
      <c r="L20" s="343">
        <v>20</v>
      </c>
      <c r="M20" s="454"/>
      <c r="N20" s="161"/>
      <c r="O20" s="7"/>
      <c r="P20" s="165"/>
      <c r="Q20" s="161"/>
      <c r="R20" s="136" t="str">
        <f t="shared" si="2"/>
        <v>Servicios: Transporte / Logística</v>
      </c>
      <c r="S20" s="162" t="str">
        <f t="shared" si="3"/>
        <v/>
      </c>
      <c r="T20" s="5"/>
      <c r="U20" s="5"/>
      <c r="V20" s="454"/>
      <c r="X20" s="136" t="str">
        <f t="shared" si="4"/>
        <v>Servicios: Transporte / Logística</v>
      </c>
      <c r="Y20" s="162" t="str">
        <f t="shared" si="5"/>
        <v/>
      </c>
      <c r="Z20" s="6"/>
      <c r="AA20" s="6"/>
      <c r="AB20" s="148"/>
      <c r="AC20" s="148"/>
      <c r="AD20" s="148"/>
      <c r="AE20" s="148"/>
      <c r="AF20" s="165"/>
    </row>
    <row r="21" spans="2:32" x14ac:dyDescent="0.25">
      <c r="B21" s="440"/>
      <c r="C21" s="344" t="str">
        <f>'Datos fijos'!$AJ$25</f>
        <v>Servicios: Cableado y puesta a tierra</v>
      </c>
      <c r="D21" s="345"/>
      <c r="E21" s="161"/>
      <c r="F21" s="341"/>
      <c r="G21" s="303"/>
      <c r="H21" s="341"/>
      <c r="I21" s="161"/>
      <c r="J21" s="136" t="str">
        <f t="shared" si="0"/>
        <v>Servicios: Cableado y puesta a tierra</v>
      </c>
      <c r="K21" s="162" t="str">
        <f t="shared" si="1"/>
        <v/>
      </c>
      <c r="L21" s="343">
        <v>20</v>
      </c>
      <c r="M21" s="454"/>
      <c r="N21" s="161"/>
      <c r="O21" s="7"/>
      <c r="P21" s="165"/>
      <c r="Q21" s="161"/>
      <c r="R21" s="136" t="str">
        <f t="shared" si="2"/>
        <v>Servicios: Cableado y puesta a tierra</v>
      </c>
      <c r="S21" s="162" t="str">
        <f t="shared" si="3"/>
        <v/>
      </c>
      <c r="T21" s="5"/>
      <c r="U21" s="5"/>
      <c r="V21" s="454"/>
      <c r="X21" s="136" t="str">
        <f t="shared" si="4"/>
        <v>Servicios: Cableado y puesta a tierra</v>
      </c>
      <c r="Y21" s="162" t="str">
        <f t="shared" si="5"/>
        <v/>
      </c>
      <c r="Z21" s="6"/>
      <c r="AA21" s="6"/>
      <c r="AB21" s="148"/>
      <c r="AC21" s="148"/>
      <c r="AD21" s="148"/>
      <c r="AE21" s="148"/>
      <c r="AF21" s="165"/>
    </row>
    <row r="22" spans="2:32" x14ac:dyDescent="0.25">
      <c r="B22" s="445"/>
      <c r="C22" s="344" t="str">
        <f>'Datos fijos'!$AJ$27</f>
        <v>Servicios: Const. Caminos</v>
      </c>
      <c r="D22" s="342"/>
      <c r="E22" s="161"/>
      <c r="F22" s="341"/>
      <c r="G22" s="303"/>
      <c r="H22" s="341"/>
      <c r="I22" s="161"/>
      <c r="J22" s="136" t="str">
        <f t="shared" si="0"/>
        <v>Servicios: Const. Caminos</v>
      </c>
      <c r="K22" s="162" t="str">
        <f t="shared" si="1"/>
        <v/>
      </c>
      <c r="L22" s="343">
        <v>20</v>
      </c>
      <c r="M22" s="454"/>
      <c r="N22" s="161"/>
      <c r="O22" s="7"/>
      <c r="P22" s="165"/>
      <c r="Q22" s="161"/>
      <c r="R22" s="136" t="str">
        <f t="shared" si="2"/>
        <v>Servicios: Const. Caminos</v>
      </c>
      <c r="S22" s="162" t="str">
        <f t="shared" si="3"/>
        <v/>
      </c>
      <c r="T22" s="5"/>
      <c r="U22" s="5"/>
      <c r="V22" s="454"/>
      <c r="X22" s="136" t="str">
        <f t="shared" si="4"/>
        <v>Servicios: Const. Caminos</v>
      </c>
      <c r="Y22" s="162" t="str">
        <f t="shared" si="5"/>
        <v/>
      </c>
      <c r="Z22" s="6"/>
      <c r="AA22" s="6"/>
      <c r="AB22" s="148"/>
      <c r="AC22" s="148"/>
      <c r="AD22" s="148"/>
      <c r="AE22" s="148"/>
      <c r="AF22" s="165"/>
    </row>
    <row r="23" spans="2:32" x14ac:dyDescent="0.25">
      <c r="B23" s="441" t="s">
        <v>189</v>
      </c>
      <c r="C23" s="344" t="str">
        <f>'Datos fijos'!$AJ$24</f>
        <v>Servicios: Ingeniería</v>
      </c>
      <c r="D23" s="342"/>
      <c r="E23" s="161"/>
      <c r="F23" s="341"/>
      <c r="G23" s="303"/>
      <c r="H23" s="341"/>
      <c r="I23" s="161"/>
      <c r="J23" s="136" t="str">
        <f t="shared" si="0"/>
        <v>Servicios: Ingeniería</v>
      </c>
      <c r="K23" s="162" t="str">
        <f t="shared" si="1"/>
        <v/>
      </c>
      <c r="L23" s="343">
        <v>20</v>
      </c>
      <c r="M23" s="454"/>
      <c r="N23" s="161"/>
      <c r="O23" s="7"/>
      <c r="P23" s="165"/>
      <c r="Q23" s="161"/>
      <c r="R23" s="136" t="str">
        <f t="shared" si="2"/>
        <v>Servicios: Ingeniería</v>
      </c>
      <c r="S23" s="162" t="str">
        <f t="shared" si="3"/>
        <v/>
      </c>
      <c r="T23" s="5"/>
      <c r="U23" s="5"/>
      <c r="V23" s="454"/>
      <c r="X23" s="136" t="str">
        <f t="shared" si="4"/>
        <v>Servicios: Ingeniería</v>
      </c>
      <c r="Y23" s="162" t="str">
        <f t="shared" si="5"/>
        <v/>
      </c>
      <c r="Z23" s="6"/>
      <c r="AA23" s="6"/>
      <c r="AB23" s="148"/>
      <c r="AC23" s="148"/>
      <c r="AD23" s="148"/>
      <c r="AE23" s="148"/>
      <c r="AF23" s="165"/>
    </row>
    <row r="24" spans="2:32" x14ac:dyDescent="0.25">
      <c r="B24" s="440"/>
      <c r="C24" s="344" t="str">
        <f>'Datos fijos'!$AJ$29</f>
        <v>Servicios: Estudios y Ensayos</v>
      </c>
      <c r="D24" s="342"/>
      <c r="E24" s="161"/>
      <c r="F24" s="341"/>
      <c r="G24" s="303"/>
      <c r="H24" s="341"/>
      <c r="I24" s="161"/>
      <c r="J24" s="136" t="str">
        <f t="shared" si="0"/>
        <v>Servicios: Estudios y Ensayos</v>
      </c>
      <c r="K24" s="162" t="str">
        <f t="shared" si="1"/>
        <v/>
      </c>
      <c r="L24" s="343">
        <v>20</v>
      </c>
      <c r="M24" s="454"/>
      <c r="N24" s="161"/>
      <c r="O24" s="7"/>
      <c r="P24" s="165"/>
      <c r="Q24" s="161"/>
      <c r="R24" s="136" t="str">
        <f t="shared" si="2"/>
        <v>Servicios: Estudios y Ensayos</v>
      </c>
      <c r="S24" s="162" t="str">
        <f t="shared" si="3"/>
        <v/>
      </c>
      <c r="T24" s="5"/>
      <c r="U24" s="5"/>
      <c r="V24" s="454"/>
      <c r="X24" s="136" t="str">
        <f t="shared" si="4"/>
        <v>Servicios: Estudios y Ensayos</v>
      </c>
      <c r="Y24" s="162" t="str">
        <f t="shared" si="5"/>
        <v/>
      </c>
      <c r="Z24" s="6"/>
      <c r="AA24" s="6"/>
      <c r="AB24" s="148"/>
      <c r="AC24" s="148"/>
      <c r="AD24" s="148"/>
      <c r="AE24" s="148"/>
      <c r="AF24" s="165"/>
    </row>
    <row r="25" spans="2:32" x14ac:dyDescent="0.25">
      <c r="B25" s="445"/>
      <c r="C25" s="344" t="str">
        <f>'Datos fijos'!$AJ$30</f>
        <v>Servicios: Dirección de Obra</v>
      </c>
      <c r="D25" s="342"/>
      <c r="E25" s="161"/>
      <c r="F25" s="341"/>
      <c r="G25" s="303"/>
      <c r="H25" s="341"/>
      <c r="I25" s="161"/>
      <c r="J25" s="136" t="str">
        <f t="shared" si="0"/>
        <v>Servicios: Dirección de Obra</v>
      </c>
      <c r="K25" s="162" t="str">
        <f t="shared" si="1"/>
        <v/>
      </c>
      <c r="L25" s="343">
        <v>20</v>
      </c>
      <c r="M25" s="454"/>
      <c r="N25" s="161"/>
      <c r="O25" s="7"/>
      <c r="P25" s="165"/>
      <c r="Q25" s="161"/>
      <c r="R25" s="136" t="str">
        <f t="shared" si="2"/>
        <v>Servicios: Dirección de Obra</v>
      </c>
      <c r="S25" s="162" t="str">
        <f t="shared" si="3"/>
        <v/>
      </c>
      <c r="T25" s="5"/>
      <c r="U25" s="5"/>
      <c r="V25" s="454"/>
      <c r="X25" s="136" t="str">
        <f t="shared" si="4"/>
        <v>Servicios: Dirección de Obra</v>
      </c>
      <c r="Y25" s="162" t="str">
        <f t="shared" si="5"/>
        <v/>
      </c>
      <c r="Z25" s="6"/>
      <c r="AA25" s="6"/>
      <c r="AB25" s="148"/>
      <c r="AC25" s="148"/>
      <c r="AD25" s="148"/>
      <c r="AE25" s="148"/>
      <c r="AF25" s="165"/>
    </row>
    <row r="26" spans="2:32" x14ac:dyDescent="0.25">
      <c r="B26" s="163"/>
      <c r="C26" s="8"/>
      <c r="D26" s="8"/>
      <c r="E26" s="161"/>
      <c r="F26" s="6"/>
      <c r="G26" s="5"/>
      <c r="H26" s="6"/>
      <c r="I26" s="161"/>
      <c r="J26" s="162" t="str">
        <f t="shared" ref="J26:J70" si="6">IF($C26="","",$C26)</f>
        <v/>
      </c>
      <c r="K26" s="162" t="str">
        <f t="shared" ref="K26:K48" si="7">IF($D26="","",$D26)</f>
        <v/>
      </c>
      <c r="L26" s="6"/>
      <c r="M26" s="454"/>
      <c r="N26" s="161"/>
      <c r="O26" s="7"/>
      <c r="P26" s="165"/>
      <c r="Q26" s="161"/>
      <c r="R26" s="136" t="str">
        <f t="shared" si="2"/>
        <v/>
      </c>
      <c r="S26" s="162" t="str">
        <f t="shared" si="3"/>
        <v/>
      </c>
      <c r="T26" s="5"/>
      <c r="U26" s="5"/>
      <c r="V26" s="454"/>
      <c r="X26" s="136" t="str">
        <f t="shared" si="4"/>
        <v/>
      </c>
      <c r="Y26" s="162" t="str">
        <f t="shared" si="5"/>
        <v/>
      </c>
      <c r="Z26" s="6"/>
      <c r="AA26" s="6"/>
      <c r="AB26" s="148"/>
      <c r="AC26" s="148"/>
      <c r="AD26" s="225"/>
      <c r="AE26" s="225"/>
      <c r="AF26" s="165"/>
    </row>
    <row r="27" spans="2:32" x14ac:dyDescent="0.25">
      <c r="B27" s="164" t="s">
        <v>345</v>
      </c>
      <c r="C27" s="8"/>
      <c r="D27" s="8"/>
      <c r="E27" s="161"/>
      <c r="F27" s="6"/>
      <c r="G27" s="5"/>
      <c r="H27" s="6"/>
      <c r="I27" s="161"/>
      <c r="J27" s="162" t="str">
        <f t="shared" si="6"/>
        <v/>
      </c>
      <c r="K27" s="162" t="str">
        <f t="shared" si="7"/>
        <v/>
      </c>
      <c r="L27" s="6"/>
      <c r="M27" s="454"/>
      <c r="N27" s="161"/>
      <c r="O27" s="7"/>
      <c r="P27" s="165"/>
      <c r="Q27" s="161"/>
      <c r="R27" s="136" t="str">
        <f t="shared" si="2"/>
        <v/>
      </c>
      <c r="S27" s="162" t="str">
        <f t="shared" si="3"/>
        <v/>
      </c>
      <c r="T27" s="5"/>
      <c r="U27" s="5"/>
      <c r="V27" s="454"/>
      <c r="X27" s="136" t="str">
        <f t="shared" si="4"/>
        <v/>
      </c>
      <c r="Y27" s="162" t="str">
        <f t="shared" si="5"/>
        <v/>
      </c>
      <c r="Z27" s="6"/>
      <c r="AA27" s="6"/>
      <c r="AB27" s="148"/>
      <c r="AC27" s="148"/>
      <c r="AD27" s="225"/>
      <c r="AE27" s="225"/>
      <c r="AF27" s="165"/>
    </row>
    <row r="28" spans="2:32" x14ac:dyDescent="0.25">
      <c r="B28" s="163"/>
      <c r="C28" s="8"/>
      <c r="D28" s="8"/>
      <c r="E28" s="161"/>
      <c r="F28" s="6"/>
      <c r="G28" s="5"/>
      <c r="H28" s="6"/>
      <c r="I28" s="161"/>
      <c r="J28" s="162" t="str">
        <f t="shared" si="6"/>
        <v/>
      </c>
      <c r="K28" s="162" t="str">
        <f t="shared" si="7"/>
        <v/>
      </c>
      <c r="L28" s="6"/>
      <c r="M28" s="454"/>
      <c r="N28" s="161"/>
      <c r="O28" s="7"/>
      <c r="P28" s="165"/>
      <c r="Q28" s="161"/>
      <c r="R28" s="136" t="str">
        <f t="shared" si="2"/>
        <v/>
      </c>
      <c r="S28" s="162" t="str">
        <f t="shared" si="3"/>
        <v/>
      </c>
      <c r="T28" s="5"/>
      <c r="U28" s="5"/>
      <c r="V28" s="454"/>
      <c r="X28" s="136" t="str">
        <f t="shared" si="4"/>
        <v/>
      </c>
      <c r="Y28" s="162" t="str">
        <f t="shared" si="5"/>
        <v/>
      </c>
      <c r="Z28" s="6"/>
      <c r="AA28" s="6"/>
      <c r="AB28" s="148"/>
      <c r="AC28" s="148"/>
      <c r="AD28" s="225"/>
      <c r="AE28" s="225"/>
      <c r="AF28" s="165"/>
    </row>
    <row r="29" spans="2:32" x14ac:dyDescent="0.25">
      <c r="B29" s="163"/>
      <c r="C29" s="8"/>
      <c r="D29" s="8"/>
      <c r="E29" s="161"/>
      <c r="F29" s="6"/>
      <c r="G29" s="5"/>
      <c r="H29" s="6"/>
      <c r="I29" s="161"/>
      <c r="J29" s="162" t="str">
        <f t="shared" si="6"/>
        <v/>
      </c>
      <c r="K29" s="162" t="str">
        <f t="shared" si="7"/>
        <v/>
      </c>
      <c r="L29" s="6"/>
      <c r="M29" s="454"/>
      <c r="N29" s="161"/>
      <c r="O29" s="7"/>
      <c r="P29" s="165"/>
      <c r="Q29" s="161"/>
      <c r="R29" s="136" t="str">
        <f t="shared" si="2"/>
        <v/>
      </c>
      <c r="S29" s="162" t="str">
        <f t="shared" si="3"/>
        <v/>
      </c>
      <c r="T29" s="5"/>
      <c r="U29" s="5"/>
      <c r="V29" s="454"/>
      <c r="X29" s="136" t="str">
        <f t="shared" si="4"/>
        <v/>
      </c>
      <c r="Y29" s="162" t="str">
        <f t="shared" si="5"/>
        <v/>
      </c>
      <c r="Z29" s="6"/>
      <c r="AA29" s="6"/>
      <c r="AB29" s="148"/>
      <c r="AC29" s="148"/>
      <c r="AD29" s="225"/>
      <c r="AE29" s="225"/>
      <c r="AF29" s="165"/>
    </row>
    <row r="30" spans="2:32" x14ac:dyDescent="0.25">
      <c r="B30" s="163"/>
      <c r="C30" s="8"/>
      <c r="D30" s="8"/>
      <c r="E30" s="161"/>
      <c r="F30" s="6"/>
      <c r="G30" s="5"/>
      <c r="H30" s="6"/>
      <c r="I30" s="161"/>
      <c r="J30" s="162" t="str">
        <f t="shared" si="6"/>
        <v/>
      </c>
      <c r="K30" s="162" t="str">
        <f t="shared" si="7"/>
        <v/>
      </c>
      <c r="L30" s="6"/>
      <c r="M30" s="454"/>
      <c r="N30" s="161"/>
      <c r="O30" s="7"/>
      <c r="P30" s="165"/>
      <c r="Q30" s="161"/>
      <c r="R30" s="136" t="str">
        <f t="shared" si="2"/>
        <v/>
      </c>
      <c r="S30" s="162" t="str">
        <f t="shared" si="3"/>
        <v/>
      </c>
      <c r="T30" s="5"/>
      <c r="U30" s="5"/>
      <c r="V30" s="454"/>
      <c r="X30" s="136" t="str">
        <f t="shared" si="4"/>
        <v/>
      </c>
      <c r="Y30" s="162" t="str">
        <f t="shared" si="5"/>
        <v/>
      </c>
      <c r="Z30" s="6"/>
      <c r="AA30" s="6"/>
      <c r="AB30" s="148"/>
      <c r="AC30" s="148"/>
      <c r="AD30" s="225"/>
      <c r="AE30" s="225"/>
      <c r="AF30" s="165"/>
    </row>
    <row r="31" spans="2:32" x14ac:dyDescent="0.25">
      <c r="B31" s="163"/>
      <c r="C31" s="8"/>
      <c r="D31" s="8"/>
      <c r="E31" s="161"/>
      <c r="F31" s="6"/>
      <c r="G31" s="5"/>
      <c r="H31" s="6"/>
      <c r="I31" s="161"/>
      <c r="J31" s="162" t="str">
        <f t="shared" si="6"/>
        <v/>
      </c>
      <c r="K31" s="162" t="str">
        <f t="shared" si="7"/>
        <v/>
      </c>
      <c r="L31" s="6"/>
      <c r="M31" s="454"/>
      <c r="N31" s="161"/>
      <c r="O31" s="7"/>
      <c r="P31" s="165"/>
      <c r="Q31" s="161"/>
      <c r="R31" s="136" t="str">
        <f t="shared" si="2"/>
        <v/>
      </c>
      <c r="S31" s="162" t="str">
        <f t="shared" si="3"/>
        <v/>
      </c>
      <c r="T31" s="5"/>
      <c r="U31" s="5"/>
      <c r="V31" s="454"/>
      <c r="X31" s="136" t="str">
        <f t="shared" si="4"/>
        <v/>
      </c>
      <c r="Y31" s="162" t="str">
        <f t="shared" si="5"/>
        <v/>
      </c>
      <c r="Z31" s="6"/>
      <c r="AA31" s="6"/>
      <c r="AB31" s="148"/>
      <c r="AC31" s="148"/>
      <c r="AD31" s="225"/>
      <c r="AE31" s="225"/>
      <c r="AF31" s="165"/>
    </row>
    <row r="32" spans="2:32" x14ac:dyDescent="0.25">
      <c r="B32" s="163"/>
      <c r="C32" s="8"/>
      <c r="D32" s="8"/>
      <c r="E32" s="161"/>
      <c r="F32" s="6"/>
      <c r="G32" s="5"/>
      <c r="H32" s="6"/>
      <c r="I32" s="161"/>
      <c r="J32" s="162" t="str">
        <f t="shared" si="6"/>
        <v/>
      </c>
      <c r="K32" s="162" t="str">
        <f t="shared" si="7"/>
        <v/>
      </c>
      <c r="L32" s="6"/>
      <c r="M32" s="454"/>
      <c r="N32" s="161"/>
      <c r="O32" s="7"/>
      <c r="P32" s="165"/>
      <c r="Q32" s="161"/>
      <c r="R32" s="136" t="str">
        <f t="shared" si="2"/>
        <v/>
      </c>
      <c r="S32" s="162" t="str">
        <f t="shared" si="3"/>
        <v/>
      </c>
      <c r="T32" s="5"/>
      <c r="U32" s="5"/>
      <c r="V32" s="454"/>
      <c r="X32" s="136" t="str">
        <f t="shared" si="4"/>
        <v/>
      </c>
      <c r="Y32" s="162" t="str">
        <f t="shared" si="5"/>
        <v/>
      </c>
      <c r="Z32" s="6"/>
      <c r="AA32" s="6"/>
      <c r="AB32" s="148"/>
      <c r="AC32" s="148"/>
      <c r="AD32" s="225"/>
      <c r="AE32" s="225"/>
      <c r="AF32" s="165"/>
    </row>
    <row r="33" spans="2:32" x14ac:dyDescent="0.25">
      <c r="B33" s="163"/>
      <c r="C33" s="8"/>
      <c r="D33" s="8"/>
      <c r="E33" s="161"/>
      <c r="F33" s="6"/>
      <c r="G33" s="5"/>
      <c r="H33" s="6"/>
      <c r="I33" s="161"/>
      <c r="J33" s="162" t="str">
        <f t="shared" si="6"/>
        <v/>
      </c>
      <c r="K33" s="162" t="str">
        <f t="shared" si="7"/>
        <v/>
      </c>
      <c r="L33" s="6"/>
      <c r="M33" s="454"/>
      <c r="N33" s="161"/>
      <c r="O33" s="7"/>
      <c r="P33" s="165"/>
      <c r="Q33" s="161"/>
      <c r="R33" s="136" t="str">
        <f t="shared" si="2"/>
        <v/>
      </c>
      <c r="S33" s="162" t="str">
        <f t="shared" si="3"/>
        <v/>
      </c>
      <c r="T33" s="5"/>
      <c r="U33" s="5"/>
      <c r="V33" s="454"/>
      <c r="X33" s="136" t="str">
        <f t="shared" si="4"/>
        <v/>
      </c>
      <c r="Y33" s="162" t="str">
        <f t="shared" si="5"/>
        <v/>
      </c>
      <c r="Z33" s="6"/>
      <c r="AA33" s="6"/>
      <c r="AB33" s="148"/>
      <c r="AC33" s="148"/>
      <c r="AD33" s="225"/>
      <c r="AE33" s="225"/>
      <c r="AF33" s="165"/>
    </row>
    <row r="34" spans="2:32" x14ac:dyDescent="0.25">
      <c r="B34" s="163"/>
      <c r="C34" s="8"/>
      <c r="D34" s="8"/>
      <c r="E34" s="161"/>
      <c r="F34" s="6"/>
      <c r="G34" s="5"/>
      <c r="H34" s="6"/>
      <c r="I34" s="161"/>
      <c r="J34" s="162" t="str">
        <f t="shared" si="6"/>
        <v/>
      </c>
      <c r="K34" s="162" t="str">
        <f t="shared" si="7"/>
        <v/>
      </c>
      <c r="L34" s="6"/>
      <c r="M34" s="454"/>
      <c r="N34" s="161"/>
      <c r="O34" s="7"/>
      <c r="P34" s="165"/>
      <c r="Q34" s="161"/>
      <c r="R34" s="136" t="str">
        <f t="shared" si="2"/>
        <v/>
      </c>
      <c r="S34" s="162" t="str">
        <f t="shared" si="3"/>
        <v/>
      </c>
      <c r="T34" s="5"/>
      <c r="U34" s="5"/>
      <c r="V34" s="454"/>
      <c r="X34" s="136" t="str">
        <f t="shared" si="4"/>
        <v/>
      </c>
      <c r="Y34" s="162" t="str">
        <f t="shared" si="5"/>
        <v/>
      </c>
      <c r="Z34" s="6"/>
      <c r="AA34" s="6"/>
      <c r="AB34" s="148"/>
      <c r="AC34" s="148"/>
      <c r="AD34" s="225"/>
      <c r="AE34" s="225"/>
      <c r="AF34" s="165"/>
    </row>
    <row r="35" spans="2:32" x14ac:dyDescent="0.25">
      <c r="B35" s="163"/>
      <c r="C35" s="8"/>
      <c r="D35" s="8"/>
      <c r="E35" s="161"/>
      <c r="F35" s="6"/>
      <c r="G35" s="5"/>
      <c r="H35" s="6"/>
      <c r="I35" s="161"/>
      <c r="J35" s="162" t="str">
        <f t="shared" si="6"/>
        <v/>
      </c>
      <c r="K35" s="162" t="str">
        <f t="shared" si="7"/>
        <v/>
      </c>
      <c r="L35" s="6"/>
      <c r="M35" s="454"/>
      <c r="N35" s="161"/>
      <c r="O35" s="7"/>
      <c r="P35" s="165"/>
      <c r="Q35" s="161"/>
      <c r="R35" s="136" t="str">
        <f t="shared" si="2"/>
        <v/>
      </c>
      <c r="S35" s="162" t="str">
        <f t="shared" si="3"/>
        <v/>
      </c>
      <c r="T35" s="5"/>
      <c r="U35" s="5"/>
      <c r="V35" s="454"/>
      <c r="X35" s="136" t="str">
        <f t="shared" si="4"/>
        <v/>
      </c>
      <c r="Y35" s="162" t="str">
        <f t="shared" si="5"/>
        <v/>
      </c>
      <c r="Z35" s="6"/>
      <c r="AA35" s="6"/>
      <c r="AB35" s="148"/>
      <c r="AC35" s="148"/>
      <c r="AD35" s="225"/>
      <c r="AE35" s="225"/>
      <c r="AF35" s="165"/>
    </row>
    <row r="36" spans="2:32" x14ac:dyDescent="0.25">
      <c r="B36" s="163"/>
      <c r="C36" s="8"/>
      <c r="D36" s="8"/>
      <c r="E36" s="161"/>
      <c r="F36" s="6"/>
      <c r="G36" s="5"/>
      <c r="H36" s="6"/>
      <c r="I36" s="161"/>
      <c r="J36" s="162" t="str">
        <f t="shared" si="6"/>
        <v/>
      </c>
      <c r="K36" s="162" t="str">
        <f t="shared" si="7"/>
        <v/>
      </c>
      <c r="L36" s="6"/>
      <c r="M36" s="454"/>
      <c r="N36" s="161"/>
      <c r="O36" s="7"/>
      <c r="P36" s="165"/>
      <c r="Q36" s="161"/>
      <c r="R36" s="136" t="str">
        <f t="shared" si="2"/>
        <v/>
      </c>
      <c r="S36" s="162" t="str">
        <f t="shared" si="3"/>
        <v/>
      </c>
      <c r="T36" s="5"/>
      <c r="U36" s="5"/>
      <c r="V36" s="454"/>
      <c r="X36" s="136" t="str">
        <f t="shared" si="4"/>
        <v/>
      </c>
      <c r="Y36" s="162" t="str">
        <f t="shared" si="5"/>
        <v/>
      </c>
      <c r="Z36" s="6"/>
      <c r="AA36" s="6"/>
      <c r="AB36" s="148"/>
      <c r="AC36" s="148"/>
      <c r="AD36" s="225"/>
      <c r="AE36" s="225"/>
      <c r="AF36" s="165"/>
    </row>
    <row r="37" spans="2:32" x14ac:dyDescent="0.25">
      <c r="B37" s="163"/>
      <c r="C37" s="8"/>
      <c r="D37" s="8"/>
      <c r="E37" s="161"/>
      <c r="F37" s="6"/>
      <c r="G37" s="5"/>
      <c r="H37" s="6"/>
      <c r="I37" s="161"/>
      <c r="J37" s="162" t="str">
        <f t="shared" si="6"/>
        <v/>
      </c>
      <c r="K37" s="162" t="str">
        <f t="shared" si="7"/>
        <v/>
      </c>
      <c r="L37" s="6"/>
      <c r="M37" s="455"/>
      <c r="N37" s="161"/>
      <c r="O37" s="7"/>
      <c r="P37" s="165"/>
      <c r="Q37" s="161"/>
      <c r="R37" s="136" t="str">
        <f t="shared" si="2"/>
        <v/>
      </c>
      <c r="S37" s="162" t="str">
        <f t="shared" si="3"/>
        <v/>
      </c>
      <c r="T37" s="5"/>
      <c r="U37" s="5"/>
      <c r="V37" s="455"/>
      <c r="X37" s="136" t="str">
        <f t="shared" si="4"/>
        <v/>
      </c>
      <c r="Y37" s="162" t="str">
        <f t="shared" si="5"/>
        <v/>
      </c>
      <c r="Z37" s="6"/>
      <c r="AA37" s="6"/>
      <c r="AB37" s="148"/>
      <c r="AC37" s="148"/>
      <c r="AD37" s="225"/>
      <c r="AE37" s="225"/>
      <c r="AF37" s="165"/>
    </row>
    <row r="38" spans="2:32" x14ac:dyDescent="0.25">
      <c r="B38" s="163"/>
      <c r="C38" s="8"/>
      <c r="D38" s="8"/>
      <c r="E38" s="161"/>
      <c r="F38" s="6"/>
      <c r="G38" s="5"/>
      <c r="H38" s="6"/>
      <c r="I38" s="161"/>
      <c r="J38" s="162" t="str">
        <f t="shared" si="6"/>
        <v/>
      </c>
      <c r="K38" s="162" t="str">
        <f t="shared" si="7"/>
        <v/>
      </c>
      <c r="L38" s="6"/>
      <c r="M38" s="446" t="str">
        <f>$M$6</f>
        <v>Sí</v>
      </c>
      <c r="N38" s="161"/>
      <c r="O38" s="7"/>
      <c r="P38" s="165"/>
      <c r="Q38" s="161"/>
      <c r="R38" s="136" t="str">
        <f t="shared" si="2"/>
        <v/>
      </c>
      <c r="S38" s="162" t="str">
        <f t="shared" si="3"/>
        <v/>
      </c>
      <c r="T38" s="5"/>
      <c r="U38" s="5"/>
      <c r="V38" s="446" t="str">
        <f>$V$6</f>
        <v>Sí</v>
      </c>
      <c r="X38" s="136" t="str">
        <f t="shared" si="4"/>
        <v/>
      </c>
      <c r="Y38" s="162" t="str">
        <f t="shared" si="5"/>
        <v/>
      </c>
      <c r="Z38" s="6"/>
      <c r="AA38" s="6"/>
      <c r="AB38" s="148"/>
      <c r="AC38" s="148"/>
      <c r="AD38" s="225"/>
      <c r="AE38" s="225"/>
      <c r="AF38" s="165"/>
    </row>
    <row r="39" spans="2:32" x14ac:dyDescent="0.25">
      <c r="B39" s="163"/>
      <c r="C39" s="8"/>
      <c r="D39" s="8"/>
      <c r="E39" s="161"/>
      <c r="F39" s="6"/>
      <c r="G39" s="5"/>
      <c r="H39" s="6"/>
      <c r="I39" s="161"/>
      <c r="J39" s="162" t="str">
        <f t="shared" si="6"/>
        <v/>
      </c>
      <c r="K39" s="162" t="str">
        <f t="shared" si="7"/>
        <v/>
      </c>
      <c r="L39" s="6"/>
      <c r="M39" s="447"/>
      <c r="N39" s="161"/>
      <c r="O39" s="7"/>
      <c r="P39" s="165"/>
      <c r="Q39" s="161"/>
      <c r="R39" s="136" t="str">
        <f t="shared" si="2"/>
        <v/>
      </c>
      <c r="S39" s="162" t="str">
        <f t="shared" si="3"/>
        <v/>
      </c>
      <c r="T39" s="5"/>
      <c r="U39" s="5"/>
      <c r="V39" s="447"/>
      <c r="X39" s="136" t="str">
        <f t="shared" si="4"/>
        <v/>
      </c>
      <c r="Y39" s="162" t="str">
        <f t="shared" si="5"/>
        <v/>
      </c>
      <c r="Z39" s="6"/>
      <c r="AA39" s="6"/>
      <c r="AB39" s="148"/>
      <c r="AC39" s="148"/>
      <c r="AD39" s="225"/>
      <c r="AE39" s="225"/>
      <c r="AF39" s="165"/>
    </row>
    <row r="40" spans="2:32" x14ac:dyDescent="0.25">
      <c r="B40" s="163"/>
      <c r="C40" s="8"/>
      <c r="D40" s="8"/>
      <c r="E40" s="161"/>
      <c r="F40" s="6"/>
      <c r="G40" s="5"/>
      <c r="H40" s="6"/>
      <c r="I40" s="161"/>
      <c r="J40" s="162" t="str">
        <f t="shared" si="6"/>
        <v/>
      </c>
      <c r="K40" s="162" t="str">
        <f t="shared" si="7"/>
        <v/>
      </c>
      <c r="L40" s="6"/>
      <c r="M40" s="447"/>
      <c r="N40" s="161"/>
      <c r="O40" s="7"/>
      <c r="P40" s="165"/>
      <c r="Q40" s="161"/>
      <c r="R40" s="136" t="str">
        <f t="shared" si="2"/>
        <v/>
      </c>
      <c r="S40" s="162" t="str">
        <f t="shared" si="3"/>
        <v/>
      </c>
      <c r="T40" s="5"/>
      <c r="U40" s="5"/>
      <c r="V40" s="447"/>
      <c r="X40" s="136" t="str">
        <f t="shared" si="4"/>
        <v/>
      </c>
      <c r="Y40" s="162" t="str">
        <f t="shared" si="5"/>
        <v/>
      </c>
      <c r="Z40" s="6"/>
      <c r="AA40" s="6"/>
      <c r="AB40" s="148"/>
      <c r="AC40" s="148"/>
      <c r="AD40" s="225"/>
      <c r="AE40" s="225"/>
      <c r="AF40" s="165"/>
    </row>
    <row r="41" spans="2:32" x14ac:dyDescent="0.25">
      <c r="B41" s="163"/>
      <c r="C41" s="8"/>
      <c r="D41" s="8"/>
      <c r="E41" s="161"/>
      <c r="F41" s="6"/>
      <c r="G41" s="5"/>
      <c r="H41" s="6"/>
      <c r="I41" s="161"/>
      <c r="J41" s="162" t="str">
        <f t="shared" si="6"/>
        <v/>
      </c>
      <c r="K41" s="162" t="str">
        <f t="shared" si="7"/>
        <v/>
      </c>
      <c r="L41" s="6"/>
      <c r="M41" s="447"/>
      <c r="N41" s="161"/>
      <c r="O41" s="7"/>
      <c r="P41" s="165"/>
      <c r="Q41" s="161"/>
      <c r="R41" s="136" t="str">
        <f t="shared" si="2"/>
        <v/>
      </c>
      <c r="S41" s="162" t="str">
        <f t="shared" si="3"/>
        <v/>
      </c>
      <c r="T41" s="5"/>
      <c r="U41" s="5"/>
      <c r="V41" s="447"/>
      <c r="X41" s="136" t="str">
        <f t="shared" si="4"/>
        <v/>
      </c>
      <c r="Y41" s="162" t="str">
        <f t="shared" si="5"/>
        <v/>
      </c>
      <c r="Z41" s="6"/>
      <c r="AA41" s="6"/>
      <c r="AB41" s="148"/>
      <c r="AC41" s="148"/>
      <c r="AD41" s="225"/>
      <c r="AE41" s="225"/>
      <c r="AF41" s="165"/>
    </row>
    <row r="42" spans="2:32" x14ac:dyDescent="0.25">
      <c r="B42" s="163"/>
      <c r="C42" s="8"/>
      <c r="D42" s="8"/>
      <c r="E42" s="161"/>
      <c r="F42" s="6"/>
      <c r="G42" s="5"/>
      <c r="H42" s="6"/>
      <c r="I42" s="161"/>
      <c r="J42" s="162" t="str">
        <f t="shared" si="6"/>
        <v/>
      </c>
      <c r="K42" s="162" t="str">
        <f t="shared" si="7"/>
        <v/>
      </c>
      <c r="L42" s="6"/>
      <c r="M42" s="447"/>
      <c r="N42" s="161"/>
      <c r="O42" s="7"/>
      <c r="P42" s="165"/>
      <c r="Q42" s="161"/>
      <c r="R42" s="136" t="str">
        <f t="shared" si="2"/>
        <v/>
      </c>
      <c r="S42" s="162" t="str">
        <f t="shared" si="3"/>
        <v/>
      </c>
      <c r="T42" s="5"/>
      <c r="U42" s="5"/>
      <c r="V42" s="447"/>
      <c r="X42" s="136" t="str">
        <f t="shared" si="4"/>
        <v/>
      </c>
      <c r="Y42" s="162" t="str">
        <f t="shared" si="5"/>
        <v/>
      </c>
      <c r="Z42" s="6"/>
      <c r="AA42" s="6"/>
      <c r="AB42" s="148"/>
      <c r="AC42" s="148"/>
      <c r="AD42" s="225"/>
      <c r="AE42" s="225"/>
      <c r="AF42" s="165"/>
    </row>
    <row r="43" spans="2:32" x14ac:dyDescent="0.25">
      <c r="B43" s="163"/>
      <c r="C43" s="8"/>
      <c r="D43" s="8"/>
      <c r="E43" s="161"/>
      <c r="F43" s="6"/>
      <c r="G43" s="5"/>
      <c r="H43" s="6"/>
      <c r="I43" s="161"/>
      <c r="J43" s="162" t="str">
        <f t="shared" si="6"/>
        <v/>
      </c>
      <c r="K43" s="162" t="str">
        <f t="shared" si="7"/>
        <v/>
      </c>
      <c r="L43" s="6"/>
      <c r="M43" s="447"/>
      <c r="N43" s="161"/>
      <c r="O43" s="7"/>
      <c r="P43" s="165"/>
      <c r="Q43" s="161"/>
      <c r="R43" s="136" t="str">
        <f t="shared" si="2"/>
        <v/>
      </c>
      <c r="S43" s="162" t="str">
        <f t="shared" si="3"/>
        <v/>
      </c>
      <c r="T43" s="5"/>
      <c r="U43" s="5"/>
      <c r="V43" s="447"/>
      <c r="X43" s="136" t="str">
        <f t="shared" si="4"/>
        <v/>
      </c>
      <c r="Y43" s="162" t="str">
        <f t="shared" si="5"/>
        <v/>
      </c>
      <c r="Z43" s="6"/>
      <c r="AA43" s="6"/>
      <c r="AB43" s="148"/>
      <c r="AC43" s="148"/>
      <c r="AD43" s="225"/>
      <c r="AE43" s="225"/>
      <c r="AF43" s="165"/>
    </row>
    <row r="44" spans="2:32" x14ac:dyDescent="0.25">
      <c r="B44" s="163"/>
      <c r="C44" s="8"/>
      <c r="D44" s="8"/>
      <c r="E44" s="161"/>
      <c r="F44" s="6"/>
      <c r="G44" s="5"/>
      <c r="H44" s="6"/>
      <c r="I44" s="161"/>
      <c r="J44" s="162" t="str">
        <f t="shared" si="6"/>
        <v/>
      </c>
      <c r="K44" s="162" t="str">
        <f t="shared" si="7"/>
        <v/>
      </c>
      <c r="L44" s="6"/>
      <c r="M44" s="447"/>
      <c r="N44" s="161"/>
      <c r="O44" s="7"/>
      <c r="P44" s="165"/>
      <c r="Q44" s="161"/>
      <c r="R44" s="136" t="str">
        <f t="shared" si="2"/>
        <v/>
      </c>
      <c r="S44" s="162" t="str">
        <f t="shared" si="3"/>
        <v/>
      </c>
      <c r="T44" s="5"/>
      <c r="U44" s="5"/>
      <c r="V44" s="447"/>
      <c r="X44" s="136" t="str">
        <f t="shared" si="4"/>
        <v/>
      </c>
      <c r="Y44" s="162" t="str">
        <f t="shared" si="5"/>
        <v/>
      </c>
      <c r="Z44" s="6"/>
      <c r="AA44" s="6"/>
      <c r="AB44" s="148"/>
      <c r="AC44" s="148"/>
      <c r="AD44" s="225"/>
      <c r="AE44" s="225"/>
      <c r="AF44" s="165"/>
    </row>
    <row r="45" spans="2:32" x14ac:dyDescent="0.25">
      <c r="B45" s="163"/>
      <c r="C45" s="8"/>
      <c r="D45" s="8"/>
      <c r="E45" s="161"/>
      <c r="F45" s="6"/>
      <c r="G45" s="5"/>
      <c r="H45" s="6"/>
      <c r="I45" s="161"/>
      <c r="J45" s="162" t="str">
        <f t="shared" si="6"/>
        <v/>
      </c>
      <c r="K45" s="162" t="str">
        <f t="shared" si="7"/>
        <v/>
      </c>
      <c r="L45" s="6"/>
      <c r="M45" s="447"/>
      <c r="N45" s="161"/>
      <c r="O45" s="7"/>
      <c r="P45" s="165"/>
      <c r="Q45" s="161"/>
      <c r="R45" s="136" t="str">
        <f t="shared" si="2"/>
        <v/>
      </c>
      <c r="S45" s="162" t="str">
        <f t="shared" si="3"/>
        <v/>
      </c>
      <c r="T45" s="5"/>
      <c r="U45" s="5"/>
      <c r="V45" s="447"/>
      <c r="X45" s="136" t="str">
        <f t="shared" si="4"/>
        <v/>
      </c>
      <c r="Y45" s="162" t="str">
        <f t="shared" si="5"/>
        <v/>
      </c>
      <c r="Z45" s="6"/>
      <c r="AA45" s="6"/>
      <c r="AB45" s="148"/>
      <c r="AC45" s="148"/>
      <c r="AD45" s="225"/>
      <c r="AE45" s="225"/>
      <c r="AF45" s="165"/>
    </row>
    <row r="46" spans="2:32" x14ac:dyDescent="0.25">
      <c r="B46" s="163"/>
      <c r="C46" s="8"/>
      <c r="D46" s="8"/>
      <c r="E46" s="161"/>
      <c r="F46" s="6"/>
      <c r="G46" s="5"/>
      <c r="H46" s="6"/>
      <c r="I46" s="161"/>
      <c r="J46" s="162" t="str">
        <f t="shared" si="6"/>
        <v/>
      </c>
      <c r="K46" s="162" t="str">
        <f t="shared" si="7"/>
        <v/>
      </c>
      <c r="L46" s="6"/>
      <c r="M46" s="447"/>
      <c r="N46" s="161"/>
      <c r="O46" s="7"/>
      <c r="P46" s="165"/>
      <c r="Q46" s="161"/>
      <c r="R46" s="136" t="str">
        <f t="shared" si="2"/>
        <v/>
      </c>
      <c r="S46" s="162" t="str">
        <f t="shared" si="3"/>
        <v/>
      </c>
      <c r="T46" s="5"/>
      <c r="U46" s="5"/>
      <c r="V46" s="447"/>
      <c r="X46" s="136" t="str">
        <f t="shared" si="4"/>
        <v/>
      </c>
      <c r="Y46" s="162" t="str">
        <f t="shared" si="5"/>
        <v/>
      </c>
      <c r="Z46" s="6"/>
      <c r="AA46" s="6"/>
      <c r="AB46" s="148"/>
      <c r="AC46" s="148"/>
      <c r="AD46" s="225"/>
      <c r="AE46" s="225"/>
      <c r="AF46" s="165"/>
    </row>
    <row r="47" spans="2:32" x14ac:dyDescent="0.25">
      <c r="B47" s="163"/>
      <c r="C47" s="8"/>
      <c r="D47" s="8"/>
      <c r="E47" s="161"/>
      <c r="F47" s="6"/>
      <c r="G47" s="5"/>
      <c r="H47" s="6"/>
      <c r="I47" s="161"/>
      <c r="J47" s="162" t="str">
        <f t="shared" si="6"/>
        <v/>
      </c>
      <c r="K47" s="162" t="str">
        <f t="shared" si="7"/>
        <v/>
      </c>
      <c r="L47" s="6"/>
      <c r="M47" s="447"/>
      <c r="N47" s="161"/>
      <c r="O47" s="7"/>
      <c r="P47" s="165"/>
      <c r="Q47" s="161"/>
      <c r="R47" s="136" t="str">
        <f t="shared" si="2"/>
        <v/>
      </c>
      <c r="S47" s="162" t="str">
        <f t="shared" si="3"/>
        <v/>
      </c>
      <c r="T47" s="5"/>
      <c r="U47" s="5"/>
      <c r="V47" s="447"/>
      <c r="X47" s="136" t="str">
        <f t="shared" si="4"/>
        <v/>
      </c>
      <c r="Y47" s="162" t="str">
        <f t="shared" si="5"/>
        <v/>
      </c>
      <c r="Z47" s="6"/>
      <c r="AA47" s="6"/>
      <c r="AB47" s="148"/>
      <c r="AC47" s="148"/>
      <c r="AD47" s="225"/>
      <c r="AE47" s="225"/>
      <c r="AF47" s="165"/>
    </row>
    <row r="48" spans="2:32" x14ac:dyDescent="0.25">
      <c r="B48" s="163"/>
      <c r="C48" s="8"/>
      <c r="D48" s="8"/>
      <c r="E48" s="161"/>
      <c r="F48" s="6"/>
      <c r="G48" s="5"/>
      <c r="H48" s="6"/>
      <c r="I48" s="161"/>
      <c r="J48" s="162" t="str">
        <f t="shared" si="6"/>
        <v/>
      </c>
      <c r="K48" s="162" t="str">
        <f t="shared" si="7"/>
        <v/>
      </c>
      <c r="L48" s="6"/>
      <c r="M48" s="447"/>
      <c r="N48" s="161"/>
      <c r="O48" s="7"/>
      <c r="P48" s="165"/>
      <c r="Q48" s="161"/>
      <c r="R48" s="136" t="str">
        <f t="shared" si="2"/>
        <v/>
      </c>
      <c r="S48" s="162" t="str">
        <f t="shared" si="3"/>
        <v/>
      </c>
      <c r="T48" s="5"/>
      <c r="U48" s="5"/>
      <c r="V48" s="447"/>
      <c r="X48" s="136" t="str">
        <f t="shared" si="4"/>
        <v/>
      </c>
      <c r="Y48" s="162" t="str">
        <f t="shared" si="5"/>
        <v/>
      </c>
      <c r="Z48" s="6"/>
      <c r="AA48" s="6"/>
      <c r="AB48" s="148"/>
      <c r="AC48" s="148"/>
      <c r="AD48" s="225"/>
      <c r="AE48" s="225"/>
      <c r="AF48" s="165"/>
    </row>
    <row r="49" spans="2:32" x14ac:dyDescent="0.25">
      <c r="B49" s="163"/>
      <c r="C49" s="8"/>
      <c r="D49" s="8"/>
      <c r="E49" s="161"/>
      <c r="F49" s="6"/>
      <c r="G49" s="5"/>
      <c r="H49" s="6"/>
      <c r="I49" s="161"/>
      <c r="J49" s="162" t="str">
        <f t="shared" si="6"/>
        <v/>
      </c>
      <c r="K49" s="162" t="str">
        <f t="shared" ref="K49:K112" si="8">IF($D49="","",$D49)</f>
        <v/>
      </c>
      <c r="L49" s="6"/>
      <c r="M49" s="447"/>
      <c r="N49" s="161"/>
      <c r="O49" s="7"/>
      <c r="P49" s="165"/>
      <c r="Q49" s="161"/>
      <c r="R49" s="136" t="str">
        <f t="shared" ref="R49:R112" si="9">IF($C49="","",$C49)</f>
        <v/>
      </c>
      <c r="S49" s="162" t="str">
        <f t="shared" ref="S49:S112" si="10">IF($D49="","",$D49)</f>
        <v/>
      </c>
      <c r="T49" s="5"/>
      <c r="U49" s="5"/>
      <c r="V49" s="447"/>
      <c r="X49" s="136" t="str">
        <f t="shared" ref="X49:X112" si="11">IF($C49="","",$C49)</f>
        <v/>
      </c>
      <c r="Y49" s="162" t="str">
        <f t="shared" ref="Y49:Y112" si="12">IF($D49="","",$D49)</f>
        <v/>
      </c>
      <c r="Z49" s="6"/>
      <c r="AA49" s="6"/>
      <c r="AB49" s="148"/>
      <c r="AC49" s="148"/>
      <c r="AD49" s="225"/>
      <c r="AE49" s="225"/>
      <c r="AF49" s="165"/>
    </row>
    <row r="50" spans="2:32" x14ac:dyDescent="0.25">
      <c r="B50" s="163"/>
      <c r="C50" s="8"/>
      <c r="D50" s="8"/>
      <c r="E50" s="161"/>
      <c r="F50" s="6"/>
      <c r="G50" s="5"/>
      <c r="H50" s="6"/>
      <c r="I50" s="161"/>
      <c r="J50" s="162" t="str">
        <f t="shared" si="6"/>
        <v/>
      </c>
      <c r="K50" s="162" t="str">
        <f t="shared" si="8"/>
        <v/>
      </c>
      <c r="L50" s="6"/>
      <c r="M50" s="447"/>
      <c r="N50" s="161"/>
      <c r="O50" s="7"/>
      <c r="P50" s="165"/>
      <c r="Q50" s="161"/>
      <c r="R50" s="136" t="str">
        <f t="shared" si="9"/>
        <v/>
      </c>
      <c r="S50" s="162" t="str">
        <f t="shared" si="10"/>
        <v/>
      </c>
      <c r="T50" s="5"/>
      <c r="U50" s="5"/>
      <c r="V50" s="447"/>
      <c r="X50" s="136" t="str">
        <f t="shared" si="11"/>
        <v/>
      </c>
      <c r="Y50" s="162" t="str">
        <f t="shared" si="12"/>
        <v/>
      </c>
      <c r="Z50" s="6"/>
      <c r="AA50" s="6"/>
      <c r="AB50" s="148"/>
      <c r="AC50" s="148"/>
      <c r="AD50" s="225"/>
      <c r="AE50" s="225"/>
      <c r="AF50" s="165"/>
    </row>
    <row r="51" spans="2:32" x14ac:dyDescent="0.25">
      <c r="B51" s="163"/>
      <c r="C51" s="8"/>
      <c r="D51" s="8"/>
      <c r="E51" s="161"/>
      <c r="F51" s="6"/>
      <c r="G51" s="5"/>
      <c r="H51" s="6"/>
      <c r="I51" s="161"/>
      <c r="J51" s="162" t="str">
        <f t="shared" si="6"/>
        <v/>
      </c>
      <c r="K51" s="162" t="str">
        <f t="shared" si="8"/>
        <v/>
      </c>
      <c r="L51" s="6"/>
      <c r="M51" s="447"/>
      <c r="N51" s="161"/>
      <c r="O51" s="7"/>
      <c r="P51" s="165"/>
      <c r="Q51" s="161"/>
      <c r="R51" s="136" t="str">
        <f t="shared" si="9"/>
        <v/>
      </c>
      <c r="S51" s="162" t="str">
        <f t="shared" si="10"/>
        <v/>
      </c>
      <c r="T51" s="5"/>
      <c r="U51" s="5"/>
      <c r="V51" s="447"/>
      <c r="X51" s="136" t="str">
        <f t="shared" si="11"/>
        <v/>
      </c>
      <c r="Y51" s="162" t="str">
        <f t="shared" si="12"/>
        <v/>
      </c>
      <c r="Z51" s="6"/>
      <c r="AA51" s="6"/>
      <c r="AB51" s="148"/>
      <c r="AC51" s="148"/>
      <c r="AD51" s="225"/>
      <c r="AE51" s="225"/>
      <c r="AF51" s="165"/>
    </row>
    <row r="52" spans="2:32" x14ac:dyDescent="0.25">
      <c r="B52" s="163"/>
      <c r="C52" s="8"/>
      <c r="D52" s="8"/>
      <c r="E52" s="161"/>
      <c r="F52" s="6"/>
      <c r="G52" s="5"/>
      <c r="H52" s="6"/>
      <c r="I52" s="161"/>
      <c r="J52" s="162" t="str">
        <f t="shared" si="6"/>
        <v/>
      </c>
      <c r="K52" s="162" t="str">
        <f t="shared" si="8"/>
        <v/>
      </c>
      <c r="L52" s="6"/>
      <c r="M52" s="447"/>
      <c r="N52" s="161"/>
      <c r="O52" s="7"/>
      <c r="P52" s="165"/>
      <c r="Q52" s="161"/>
      <c r="R52" s="136" t="str">
        <f t="shared" si="9"/>
        <v/>
      </c>
      <c r="S52" s="162" t="str">
        <f t="shared" si="10"/>
        <v/>
      </c>
      <c r="T52" s="5"/>
      <c r="U52" s="5"/>
      <c r="V52" s="447"/>
      <c r="X52" s="136" t="str">
        <f t="shared" si="11"/>
        <v/>
      </c>
      <c r="Y52" s="162" t="str">
        <f t="shared" si="12"/>
        <v/>
      </c>
      <c r="Z52" s="6"/>
      <c r="AA52" s="6"/>
      <c r="AB52" s="148"/>
      <c r="AC52" s="148"/>
      <c r="AD52" s="225"/>
      <c r="AE52" s="225"/>
      <c r="AF52" s="165"/>
    </row>
    <row r="53" spans="2:32" x14ac:dyDescent="0.25">
      <c r="B53" s="163"/>
      <c r="C53" s="8"/>
      <c r="D53" s="8"/>
      <c r="E53" s="161"/>
      <c r="F53" s="6"/>
      <c r="G53" s="5"/>
      <c r="H53" s="6"/>
      <c r="I53" s="161"/>
      <c r="J53" s="162" t="str">
        <f t="shared" si="6"/>
        <v/>
      </c>
      <c r="K53" s="162" t="str">
        <f t="shared" si="8"/>
        <v/>
      </c>
      <c r="L53" s="6"/>
      <c r="M53" s="447"/>
      <c r="N53" s="161"/>
      <c r="O53" s="7"/>
      <c r="P53" s="165"/>
      <c r="Q53" s="161"/>
      <c r="R53" s="136" t="str">
        <f t="shared" si="9"/>
        <v/>
      </c>
      <c r="S53" s="162" t="str">
        <f t="shared" si="10"/>
        <v/>
      </c>
      <c r="T53" s="5"/>
      <c r="U53" s="5"/>
      <c r="V53" s="447"/>
      <c r="X53" s="136" t="str">
        <f t="shared" si="11"/>
        <v/>
      </c>
      <c r="Y53" s="162" t="str">
        <f t="shared" si="12"/>
        <v/>
      </c>
      <c r="Z53" s="6"/>
      <c r="AA53" s="6"/>
      <c r="AB53" s="148"/>
      <c r="AC53" s="148"/>
      <c r="AD53" s="225"/>
      <c r="AE53" s="225"/>
      <c r="AF53" s="165"/>
    </row>
    <row r="54" spans="2:32" x14ac:dyDescent="0.25">
      <c r="B54" s="163"/>
      <c r="C54" s="8"/>
      <c r="D54" s="8"/>
      <c r="E54" s="161"/>
      <c r="F54" s="6"/>
      <c r="G54" s="5"/>
      <c r="H54" s="6"/>
      <c r="I54" s="161"/>
      <c r="J54" s="162" t="str">
        <f t="shared" si="6"/>
        <v/>
      </c>
      <c r="K54" s="162" t="str">
        <f t="shared" si="8"/>
        <v/>
      </c>
      <c r="L54" s="6"/>
      <c r="M54" s="447"/>
      <c r="N54" s="161"/>
      <c r="O54" s="7"/>
      <c r="P54" s="165"/>
      <c r="Q54" s="161"/>
      <c r="R54" s="136" t="str">
        <f t="shared" si="9"/>
        <v/>
      </c>
      <c r="S54" s="162" t="str">
        <f t="shared" si="10"/>
        <v/>
      </c>
      <c r="T54" s="5"/>
      <c r="U54" s="5"/>
      <c r="V54" s="447"/>
      <c r="X54" s="136" t="str">
        <f t="shared" si="11"/>
        <v/>
      </c>
      <c r="Y54" s="162" t="str">
        <f t="shared" si="12"/>
        <v/>
      </c>
      <c r="Z54" s="6"/>
      <c r="AA54" s="6"/>
      <c r="AB54" s="148"/>
      <c r="AC54" s="148"/>
      <c r="AD54" s="225"/>
      <c r="AE54" s="225"/>
      <c r="AF54" s="165"/>
    </row>
    <row r="55" spans="2:32" x14ac:dyDescent="0.25">
      <c r="B55" s="163"/>
      <c r="C55" s="8"/>
      <c r="D55" s="8"/>
      <c r="E55" s="161"/>
      <c r="F55" s="6"/>
      <c r="G55" s="5"/>
      <c r="H55" s="6"/>
      <c r="I55" s="161"/>
      <c r="J55" s="162" t="str">
        <f t="shared" si="6"/>
        <v/>
      </c>
      <c r="K55" s="162" t="str">
        <f t="shared" si="8"/>
        <v/>
      </c>
      <c r="L55" s="6"/>
      <c r="M55" s="447"/>
      <c r="N55" s="161"/>
      <c r="O55" s="7"/>
      <c r="P55" s="165"/>
      <c r="Q55" s="161"/>
      <c r="R55" s="136" t="str">
        <f t="shared" si="9"/>
        <v/>
      </c>
      <c r="S55" s="162" t="str">
        <f t="shared" si="10"/>
        <v/>
      </c>
      <c r="T55" s="5"/>
      <c r="U55" s="5"/>
      <c r="V55" s="447"/>
      <c r="X55" s="136" t="str">
        <f t="shared" si="11"/>
        <v/>
      </c>
      <c r="Y55" s="162" t="str">
        <f t="shared" si="12"/>
        <v/>
      </c>
      <c r="Z55" s="6"/>
      <c r="AA55" s="6"/>
      <c r="AB55" s="148"/>
      <c r="AC55" s="148"/>
      <c r="AD55" s="225"/>
      <c r="AE55" s="225"/>
      <c r="AF55" s="165"/>
    </row>
    <row r="56" spans="2:32" x14ac:dyDescent="0.25">
      <c r="B56" s="163"/>
      <c r="C56" s="8"/>
      <c r="D56" s="8"/>
      <c r="E56" s="161"/>
      <c r="F56" s="6"/>
      <c r="G56" s="5"/>
      <c r="H56" s="6"/>
      <c r="I56" s="161"/>
      <c r="J56" s="162" t="str">
        <f t="shared" si="6"/>
        <v/>
      </c>
      <c r="K56" s="162" t="str">
        <f t="shared" si="8"/>
        <v/>
      </c>
      <c r="L56" s="6"/>
      <c r="M56" s="447"/>
      <c r="N56" s="161"/>
      <c r="O56" s="7"/>
      <c r="P56" s="165"/>
      <c r="Q56" s="161"/>
      <c r="R56" s="136" t="str">
        <f t="shared" si="9"/>
        <v/>
      </c>
      <c r="S56" s="162" t="str">
        <f t="shared" si="10"/>
        <v/>
      </c>
      <c r="T56" s="5"/>
      <c r="U56" s="5"/>
      <c r="V56" s="447"/>
      <c r="X56" s="136" t="str">
        <f t="shared" si="11"/>
        <v/>
      </c>
      <c r="Y56" s="162" t="str">
        <f t="shared" si="12"/>
        <v/>
      </c>
      <c r="Z56" s="6"/>
      <c r="AA56" s="6"/>
      <c r="AB56" s="148"/>
      <c r="AC56" s="148"/>
      <c r="AD56" s="225"/>
      <c r="AE56" s="225"/>
      <c r="AF56" s="165"/>
    </row>
    <row r="57" spans="2:32" x14ac:dyDescent="0.25">
      <c r="B57" s="163"/>
      <c r="C57" s="8"/>
      <c r="D57" s="8"/>
      <c r="E57" s="161"/>
      <c r="F57" s="6"/>
      <c r="G57" s="5"/>
      <c r="H57" s="6"/>
      <c r="I57" s="161"/>
      <c r="J57" s="162" t="str">
        <f t="shared" si="6"/>
        <v/>
      </c>
      <c r="K57" s="162" t="str">
        <f t="shared" si="8"/>
        <v/>
      </c>
      <c r="L57" s="6"/>
      <c r="M57" s="447"/>
      <c r="N57" s="161"/>
      <c r="O57" s="7"/>
      <c r="P57" s="165"/>
      <c r="Q57" s="161"/>
      <c r="R57" s="136" t="str">
        <f t="shared" si="9"/>
        <v/>
      </c>
      <c r="S57" s="162" t="str">
        <f t="shared" si="10"/>
        <v/>
      </c>
      <c r="T57" s="5"/>
      <c r="U57" s="5"/>
      <c r="V57" s="447"/>
      <c r="X57" s="136" t="str">
        <f t="shared" si="11"/>
        <v/>
      </c>
      <c r="Y57" s="162" t="str">
        <f t="shared" si="12"/>
        <v/>
      </c>
      <c r="Z57" s="6"/>
      <c r="AA57" s="6"/>
      <c r="AB57" s="148"/>
      <c r="AC57" s="148"/>
      <c r="AD57" s="225"/>
      <c r="AE57" s="225"/>
      <c r="AF57" s="165"/>
    </row>
    <row r="58" spans="2:32" x14ac:dyDescent="0.25">
      <c r="B58" s="163"/>
      <c r="C58" s="8"/>
      <c r="D58" s="8"/>
      <c r="E58" s="161"/>
      <c r="F58" s="6"/>
      <c r="G58" s="5"/>
      <c r="H58" s="6"/>
      <c r="I58" s="161"/>
      <c r="J58" s="162" t="str">
        <f t="shared" si="6"/>
        <v/>
      </c>
      <c r="K58" s="162" t="str">
        <f t="shared" si="8"/>
        <v/>
      </c>
      <c r="L58" s="6"/>
      <c r="M58" s="447"/>
      <c r="N58" s="161"/>
      <c r="O58" s="7"/>
      <c r="P58" s="165"/>
      <c r="Q58" s="161"/>
      <c r="R58" s="136" t="str">
        <f t="shared" si="9"/>
        <v/>
      </c>
      <c r="S58" s="162" t="str">
        <f t="shared" si="10"/>
        <v/>
      </c>
      <c r="T58" s="5"/>
      <c r="U58" s="5"/>
      <c r="V58" s="447"/>
      <c r="X58" s="136" t="str">
        <f t="shared" si="11"/>
        <v/>
      </c>
      <c r="Y58" s="162" t="str">
        <f t="shared" si="12"/>
        <v/>
      </c>
      <c r="Z58" s="6"/>
      <c r="AA58" s="6"/>
      <c r="AB58" s="148"/>
      <c r="AC58" s="148"/>
      <c r="AD58" s="225"/>
      <c r="AE58" s="225"/>
      <c r="AF58" s="165"/>
    </row>
    <row r="59" spans="2:32" x14ac:dyDescent="0.25">
      <c r="B59" s="163"/>
      <c r="C59" s="8"/>
      <c r="D59" s="8"/>
      <c r="E59" s="161"/>
      <c r="F59" s="6"/>
      <c r="G59" s="5"/>
      <c r="H59" s="6"/>
      <c r="I59" s="161"/>
      <c r="J59" s="162" t="str">
        <f t="shared" si="6"/>
        <v/>
      </c>
      <c r="K59" s="162" t="str">
        <f t="shared" si="8"/>
        <v/>
      </c>
      <c r="L59" s="6"/>
      <c r="M59" s="447"/>
      <c r="N59" s="161"/>
      <c r="O59" s="7"/>
      <c r="P59" s="165"/>
      <c r="Q59" s="161"/>
      <c r="R59" s="136" t="str">
        <f t="shared" si="9"/>
        <v/>
      </c>
      <c r="S59" s="162" t="str">
        <f t="shared" si="10"/>
        <v/>
      </c>
      <c r="T59" s="5"/>
      <c r="U59" s="5"/>
      <c r="V59" s="447"/>
      <c r="X59" s="136" t="str">
        <f t="shared" si="11"/>
        <v/>
      </c>
      <c r="Y59" s="162" t="str">
        <f t="shared" si="12"/>
        <v/>
      </c>
      <c r="Z59" s="6"/>
      <c r="AA59" s="6"/>
      <c r="AB59" s="148"/>
      <c r="AC59" s="148"/>
      <c r="AD59" s="225"/>
      <c r="AE59" s="225"/>
      <c r="AF59" s="165"/>
    </row>
    <row r="60" spans="2:32" x14ac:dyDescent="0.25">
      <c r="B60" s="163"/>
      <c r="C60" s="8"/>
      <c r="D60" s="8"/>
      <c r="E60" s="161"/>
      <c r="F60" s="6"/>
      <c r="G60" s="5"/>
      <c r="H60" s="6"/>
      <c r="I60" s="161"/>
      <c r="J60" s="162" t="str">
        <f t="shared" si="6"/>
        <v/>
      </c>
      <c r="K60" s="162" t="str">
        <f t="shared" si="8"/>
        <v/>
      </c>
      <c r="L60" s="6"/>
      <c r="M60" s="447"/>
      <c r="N60" s="161"/>
      <c r="O60" s="7"/>
      <c r="P60" s="165"/>
      <c r="Q60" s="161"/>
      <c r="R60" s="136" t="str">
        <f t="shared" si="9"/>
        <v/>
      </c>
      <c r="S60" s="162" t="str">
        <f t="shared" si="10"/>
        <v/>
      </c>
      <c r="T60" s="5"/>
      <c r="U60" s="5"/>
      <c r="V60" s="447"/>
      <c r="X60" s="136" t="str">
        <f t="shared" si="11"/>
        <v/>
      </c>
      <c r="Y60" s="162" t="str">
        <f t="shared" si="12"/>
        <v/>
      </c>
      <c r="Z60" s="6"/>
      <c r="AA60" s="6"/>
      <c r="AB60" s="148"/>
      <c r="AC60" s="148"/>
      <c r="AD60" s="225"/>
      <c r="AE60" s="225"/>
      <c r="AF60" s="165"/>
    </row>
    <row r="61" spans="2:32" x14ac:dyDescent="0.25">
      <c r="B61" s="163"/>
      <c r="C61" s="8"/>
      <c r="D61" s="8"/>
      <c r="E61" s="161"/>
      <c r="F61" s="6"/>
      <c r="G61" s="5"/>
      <c r="H61" s="6"/>
      <c r="I61" s="161"/>
      <c r="J61" s="162" t="str">
        <f t="shared" si="6"/>
        <v/>
      </c>
      <c r="K61" s="162" t="str">
        <f t="shared" si="8"/>
        <v/>
      </c>
      <c r="L61" s="6"/>
      <c r="M61" s="447"/>
      <c r="N61" s="161"/>
      <c r="O61" s="7"/>
      <c r="P61" s="165"/>
      <c r="Q61" s="161"/>
      <c r="R61" s="136" t="str">
        <f t="shared" si="9"/>
        <v/>
      </c>
      <c r="S61" s="162" t="str">
        <f t="shared" si="10"/>
        <v/>
      </c>
      <c r="T61" s="5"/>
      <c r="U61" s="5"/>
      <c r="V61" s="447"/>
      <c r="X61" s="136" t="str">
        <f t="shared" si="11"/>
        <v/>
      </c>
      <c r="Y61" s="162" t="str">
        <f t="shared" si="12"/>
        <v/>
      </c>
      <c r="Z61" s="6"/>
      <c r="AA61" s="6"/>
      <c r="AB61" s="148"/>
      <c r="AC61" s="148"/>
      <c r="AD61" s="225"/>
      <c r="AE61" s="225"/>
      <c r="AF61" s="165"/>
    </row>
    <row r="62" spans="2:32" x14ac:dyDescent="0.25">
      <c r="B62" s="163"/>
      <c r="C62" s="8"/>
      <c r="D62" s="8"/>
      <c r="E62" s="161"/>
      <c r="F62" s="6"/>
      <c r="G62" s="5"/>
      <c r="H62" s="6"/>
      <c r="I62" s="161"/>
      <c r="J62" s="162" t="str">
        <f t="shared" si="6"/>
        <v/>
      </c>
      <c r="K62" s="162" t="str">
        <f t="shared" si="8"/>
        <v/>
      </c>
      <c r="L62" s="6"/>
      <c r="M62" s="447"/>
      <c r="N62" s="161"/>
      <c r="O62" s="7"/>
      <c r="P62" s="165"/>
      <c r="Q62" s="161"/>
      <c r="R62" s="136" t="str">
        <f t="shared" si="9"/>
        <v/>
      </c>
      <c r="S62" s="162" t="str">
        <f t="shared" si="10"/>
        <v/>
      </c>
      <c r="T62" s="5"/>
      <c r="U62" s="5"/>
      <c r="V62" s="447"/>
      <c r="X62" s="136" t="str">
        <f t="shared" si="11"/>
        <v/>
      </c>
      <c r="Y62" s="162" t="str">
        <f t="shared" si="12"/>
        <v/>
      </c>
      <c r="Z62" s="6"/>
      <c r="AA62" s="6"/>
      <c r="AB62" s="148"/>
      <c r="AC62" s="148"/>
      <c r="AD62" s="225"/>
      <c r="AE62" s="225"/>
      <c r="AF62" s="165"/>
    </row>
    <row r="63" spans="2:32" x14ac:dyDescent="0.25">
      <c r="B63" s="163"/>
      <c r="C63" s="8"/>
      <c r="D63" s="8"/>
      <c r="E63" s="161"/>
      <c r="F63" s="6"/>
      <c r="G63" s="5"/>
      <c r="H63" s="6"/>
      <c r="I63" s="161"/>
      <c r="J63" s="162" t="str">
        <f t="shared" si="6"/>
        <v/>
      </c>
      <c r="K63" s="162" t="str">
        <f t="shared" si="8"/>
        <v/>
      </c>
      <c r="L63" s="6"/>
      <c r="M63" s="447"/>
      <c r="N63" s="161"/>
      <c r="O63" s="7"/>
      <c r="P63" s="165"/>
      <c r="Q63" s="161"/>
      <c r="R63" s="136" t="str">
        <f t="shared" si="9"/>
        <v/>
      </c>
      <c r="S63" s="162" t="str">
        <f t="shared" si="10"/>
        <v/>
      </c>
      <c r="T63" s="5"/>
      <c r="U63" s="5"/>
      <c r="V63" s="447"/>
      <c r="X63" s="136" t="str">
        <f t="shared" si="11"/>
        <v/>
      </c>
      <c r="Y63" s="162" t="str">
        <f t="shared" si="12"/>
        <v/>
      </c>
      <c r="Z63" s="6"/>
      <c r="AA63" s="6"/>
      <c r="AB63" s="148"/>
      <c r="AC63" s="148"/>
      <c r="AD63" s="225"/>
      <c r="AE63" s="225"/>
      <c r="AF63" s="165"/>
    </row>
    <row r="64" spans="2:32" x14ac:dyDescent="0.25">
      <c r="B64" s="163"/>
      <c r="C64" s="8"/>
      <c r="D64" s="8"/>
      <c r="E64" s="161"/>
      <c r="F64" s="6"/>
      <c r="G64" s="5"/>
      <c r="H64" s="6"/>
      <c r="I64" s="161"/>
      <c r="J64" s="162" t="str">
        <f t="shared" si="6"/>
        <v/>
      </c>
      <c r="K64" s="162" t="str">
        <f t="shared" si="8"/>
        <v/>
      </c>
      <c r="L64" s="6"/>
      <c r="M64" s="447"/>
      <c r="N64" s="161"/>
      <c r="O64" s="7"/>
      <c r="P64" s="165"/>
      <c r="Q64" s="161"/>
      <c r="R64" s="136" t="str">
        <f t="shared" si="9"/>
        <v/>
      </c>
      <c r="S64" s="162" t="str">
        <f t="shared" si="10"/>
        <v/>
      </c>
      <c r="T64" s="5"/>
      <c r="U64" s="5"/>
      <c r="V64" s="447"/>
      <c r="X64" s="136" t="str">
        <f t="shared" si="11"/>
        <v/>
      </c>
      <c r="Y64" s="162" t="str">
        <f t="shared" si="12"/>
        <v/>
      </c>
      <c r="Z64" s="6"/>
      <c r="AA64" s="6"/>
      <c r="AB64" s="148"/>
      <c r="AC64" s="148"/>
      <c r="AD64" s="225"/>
      <c r="AE64" s="225"/>
      <c r="AF64" s="165"/>
    </row>
    <row r="65" spans="2:32" x14ac:dyDescent="0.25">
      <c r="B65" s="163"/>
      <c r="C65" s="8"/>
      <c r="D65" s="8"/>
      <c r="E65" s="161"/>
      <c r="F65" s="6"/>
      <c r="G65" s="5"/>
      <c r="H65" s="6"/>
      <c r="I65" s="161"/>
      <c r="J65" s="162" t="str">
        <f t="shared" si="6"/>
        <v/>
      </c>
      <c r="K65" s="162" t="str">
        <f t="shared" si="8"/>
        <v/>
      </c>
      <c r="L65" s="6"/>
      <c r="M65" s="447"/>
      <c r="N65" s="161"/>
      <c r="O65" s="7"/>
      <c r="P65" s="165"/>
      <c r="Q65" s="161"/>
      <c r="R65" s="136" t="str">
        <f t="shared" si="9"/>
        <v/>
      </c>
      <c r="S65" s="162" t="str">
        <f t="shared" si="10"/>
        <v/>
      </c>
      <c r="T65" s="5"/>
      <c r="U65" s="5"/>
      <c r="V65" s="447"/>
      <c r="X65" s="136" t="str">
        <f t="shared" si="11"/>
        <v/>
      </c>
      <c r="Y65" s="162" t="str">
        <f t="shared" si="12"/>
        <v/>
      </c>
      <c r="Z65" s="6"/>
      <c r="AA65" s="6"/>
      <c r="AB65" s="148"/>
      <c r="AC65" s="148"/>
      <c r="AD65" s="225"/>
      <c r="AE65" s="225"/>
      <c r="AF65" s="165"/>
    </row>
    <row r="66" spans="2:32" x14ac:dyDescent="0.25">
      <c r="B66" s="163"/>
      <c r="C66" s="8"/>
      <c r="D66" s="8"/>
      <c r="E66" s="161"/>
      <c r="F66" s="6"/>
      <c r="G66" s="5"/>
      <c r="H66" s="6"/>
      <c r="I66" s="161"/>
      <c r="J66" s="162" t="str">
        <f t="shared" si="6"/>
        <v/>
      </c>
      <c r="K66" s="162" t="str">
        <f t="shared" si="8"/>
        <v/>
      </c>
      <c r="L66" s="6"/>
      <c r="M66" s="447"/>
      <c r="N66" s="161"/>
      <c r="O66" s="7"/>
      <c r="P66" s="165"/>
      <c r="Q66" s="161"/>
      <c r="R66" s="136" t="str">
        <f t="shared" si="9"/>
        <v/>
      </c>
      <c r="S66" s="162" t="str">
        <f t="shared" si="10"/>
        <v/>
      </c>
      <c r="T66" s="5"/>
      <c r="U66" s="5"/>
      <c r="V66" s="447"/>
      <c r="X66" s="136" t="str">
        <f t="shared" si="11"/>
        <v/>
      </c>
      <c r="Y66" s="162" t="str">
        <f t="shared" si="12"/>
        <v/>
      </c>
      <c r="Z66" s="6"/>
      <c r="AA66" s="6"/>
      <c r="AB66" s="148"/>
      <c r="AC66" s="148"/>
      <c r="AD66" s="225"/>
      <c r="AE66" s="225"/>
      <c r="AF66" s="165"/>
    </row>
    <row r="67" spans="2:32" x14ac:dyDescent="0.25">
      <c r="B67" s="163"/>
      <c r="C67" s="8"/>
      <c r="D67" s="8"/>
      <c r="E67" s="161"/>
      <c r="F67" s="6"/>
      <c r="G67" s="5"/>
      <c r="H67" s="6"/>
      <c r="I67" s="161"/>
      <c r="J67" s="162" t="str">
        <f t="shared" si="6"/>
        <v/>
      </c>
      <c r="K67" s="162" t="str">
        <f t="shared" si="8"/>
        <v/>
      </c>
      <c r="L67" s="6"/>
      <c r="M67" s="447"/>
      <c r="N67" s="161"/>
      <c r="O67" s="7"/>
      <c r="P67" s="165"/>
      <c r="Q67" s="161"/>
      <c r="R67" s="136" t="str">
        <f t="shared" si="9"/>
        <v/>
      </c>
      <c r="S67" s="162" t="str">
        <f t="shared" si="10"/>
        <v/>
      </c>
      <c r="T67" s="5"/>
      <c r="U67" s="5"/>
      <c r="V67" s="447"/>
      <c r="X67" s="136" t="str">
        <f t="shared" si="11"/>
        <v/>
      </c>
      <c r="Y67" s="162" t="str">
        <f t="shared" si="12"/>
        <v/>
      </c>
      <c r="Z67" s="6"/>
      <c r="AA67" s="6"/>
      <c r="AB67" s="148"/>
      <c r="AC67" s="148"/>
      <c r="AD67" s="225"/>
      <c r="AE67" s="225"/>
      <c r="AF67" s="165"/>
    </row>
    <row r="68" spans="2:32" x14ac:dyDescent="0.25">
      <c r="B68" s="163"/>
      <c r="C68" s="8"/>
      <c r="D68" s="8"/>
      <c r="E68" s="161"/>
      <c r="F68" s="6"/>
      <c r="G68" s="5"/>
      <c r="H68" s="6"/>
      <c r="I68" s="161"/>
      <c r="J68" s="162" t="str">
        <f t="shared" si="6"/>
        <v/>
      </c>
      <c r="K68" s="162" t="str">
        <f t="shared" si="8"/>
        <v/>
      </c>
      <c r="L68" s="6"/>
      <c r="M68" s="447"/>
      <c r="N68" s="161"/>
      <c r="O68" s="7"/>
      <c r="P68" s="165"/>
      <c r="Q68" s="161"/>
      <c r="R68" s="136" t="str">
        <f t="shared" si="9"/>
        <v/>
      </c>
      <c r="S68" s="162" t="str">
        <f t="shared" si="10"/>
        <v/>
      </c>
      <c r="T68" s="5"/>
      <c r="U68" s="5"/>
      <c r="V68" s="447"/>
      <c r="X68" s="136" t="str">
        <f t="shared" si="11"/>
        <v/>
      </c>
      <c r="Y68" s="162" t="str">
        <f t="shared" si="12"/>
        <v/>
      </c>
      <c r="Z68" s="6"/>
      <c r="AA68" s="6"/>
      <c r="AB68" s="148"/>
      <c r="AC68" s="148"/>
      <c r="AD68" s="225"/>
      <c r="AE68" s="225"/>
      <c r="AF68" s="165"/>
    </row>
    <row r="69" spans="2:32" x14ac:dyDescent="0.25">
      <c r="B69" s="163"/>
      <c r="C69" s="8"/>
      <c r="D69" s="8"/>
      <c r="E69" s="161"/>
      <c r="F69" s="6"/>
      <c r="G69" s="5"/>
      <c r="H69" s="6"/>
      <c r="I69" s="161"/>
      <c r="J69" s="162" t="str">
        <f t="shared" si="6"/>
        <v/>
      </c>
      <c r="K69" s="162" t="str">
        <f t="shared" si="8"/>
        <v/>
      </c>
      <c r="L69" s="6"/>
      <c r="M69" s="447"/>
      <c r="N69" s="161"/>
      <c r="O69" s="7"/>
      <c r="P69" s="165"/>
      <c r="Q69" s="161"/>
      <c r="R69" s="136" t="str">
        <f t="shared" si="9"/>
        <v/>
      </c>
      <c r="S69" s="162" t="str">
        <f t="shared" si="10"/>
        <v/>
      </c>
      <c r="T69" s="5"/>
      <c r="U69" s="5"/>
      <c r="V69" s="447"/>
      <c r="X69" s="136" t="str">
        <f t="shared" si="11"/>
        <v/>
      </c>
      <c r="Y69" s="162" t="str">
        <f t="shared" si="12"/>
        <v/>
      </c>
      <c r="Z69" s="6"/>
      <c r="AA69" s="6"/>
      <c r="AB69" s="148"/>
      <c r="AC69" s="148"/>
      <c r="AD69" s="225"/>
      <c r="AE69" s="225"/>
      <c r="AF69" s="165"/>
    </row>
    <row r="70" spans="2:32" x14ac:dyDescent="0.25">
      <c r="B70" s="163"/>
      <c r="C70" s="8"/>
      <c r="D70" s="8"/>
      <c r="E70" s="161"/>
      <c r="F70" s="6"/>
      <c r="G70" s="5"/>
      <c r="H70" s="6"/>
      <c r="I70" s="161"/>
      <c r="J70" s="162" t="str">
        <f t="shared" si="6"/>
        <v/>
      </c>
      <c r="K70" s="162" t="str">
        <f t="shared" si="8"/>
        <v/>
      </c>
      <c r="L70" s="6"/>
      <c r="M70" s="447"/>
      <c r="N70" s="161"/>
      <c r="O70" s="7"/>
      <c r="P70" s="165"/>
      <c r="Q70" s="161"/>
      <c r="R70" s="136" t="str">
        <f t="shared" si="9"/>
        <v/>
      </c>
      <c r="S70" s="162" t="str">
        <f t="shared" si="10"/>
        <v/>
      </c>
      <c r="T70" s="5"/>
      <c r="U70" s="5"/>
      <c r="V70" s="447"/>
      <c r="X70" s="136" t="str">
        <f t="shared" si="11"/>
        <v/>
      </c>
      <c r="Y70" s="162" t="str">
        <f t="shared" si="12"/>
        <v/>
      </c>
      <c r="Z70" s="6"/>
      <c r="AA70" s="6"/>
      <c r="AB70" s="148"/>
      <c r="AC70" s="148"/>
      <c r="AD70" s="225"/>
      <c r="AE70" s="225"/>
      <c r="AF70" s="165"/>
    </row>
    <row r="71" spans="2:32" x14ac:dyDescent="0.25">
      <c r="B71" s="163"/>
      <c r="C71" s="8"/>
      <c r="D71" s="8"/>
      <c r="E71" s="161"/>
      <c r="F71" s="6"/>
      <c r="G71" s="5"/>
      <c r="H71" s="6"/>
      <c r="I71" s="161"/>
      <c r="J71" s="162" t="str">
        <f t="shared" ref="J71:J134" si="13">IF($C71="","",$C71)</f>
        <v/>
      </c>
      <c r="K71" s="162" t="str">
        <f t="shared" si="8"/>
        <v/>
      </c>
      <c r="L71" s="6"/>
      <c r="M71" s="447"/>
      <c r="N71" s="161"/>
      <c r="O71" s="7"/>
      <c r="P71" s="165"/>
      <c r="Q71" s="161"/>
      <c r="R71" s="136" t="str">
        <f t="shared" si="9"/>
        <v/>
      </c>
      <c r="S71" s="162" t="str">
        <f t="shared" si="10"/>
        <v/>
      </c>
      <c r="T71" s="5"/>
      <c r="U71" s="5"/>
      <c r="V71" s="447"/>
      <c r="X71" s="136" t="str">
        <f t="shared" si="11"/>
        <v/>
      </c>
      <c r="Y71" s="162" t="str">
        <f t="shared" si="12"/>
        <v/>
      </c>
      <c r="Z71" s="6"/>
      <c r="AA71" s="6"/>
      <c r="AB71" s="148"/>
      <c r="AC71" s="148"/>
      <c r="AD71" s="225"/>
      <c r="AE71" s="225"/>
      <c r="AF71" s="165"/>
    </row>
    <row r="72" spans="2:32" x14ac:dyDescent="0.25">
      <c r="B72" s="163"/>
      <c r="C72" s="8"/>
      <c r="D72" s="8"/>
      <c r="E72" s="161"/>
      <c r="F72" s="6"/>
      <c r="G72" s="5"/>
      <c r="H72" s="6"/>
      <c r="I72" s="161"/>
      <c r="J72" s="162" t="str">
        <f t="shared" si="13"/>
        <v/>
      </c>
      <c r="K72" s="162" t="str">
        <f t="shared" si="8"/>
        <v/>
      </c>
      <c r="L72" s="6"/>
      <c r="M72" s="447"/>
      <c r="N72" s="161"/>
      <c r="O72" s="7"/>
      <c r="P72" s="165"/>
      <c r="Q72" s="161"/>
      <c r="R72" s="136" t="str">
        <f t="shared" si="9"/>
        <v/>
      </c>
      <c r="S72" s="162" t="str">
        <f t="shared" si="10"/>
        <v/>
      </c>
      <c r="T72" s="5"/>
      <c r="U72" s="5"/>
      <c r="V72" s="447"/>
      <c r="X72" s="136" t="str">
        <f t="shared" si="11"/>
        <v/>
      </c>
      <c r="Y72" s="162" t="str">
        <f t="shared" si="12"/>
        <v/>
      </c>
      <c r="Z72" s="6"/>
      <c r="AA72" s="6"/>
      <c r="AB72" s="148"/>
      <c r="AC72" s="148"/>
      <c r="AD72" s="225"/>
      <c r="AE72" s="225"/>
      <c r="AF72" s="165"/>
    </row>
    <row r="73" spans="2:32" x14ac:dyDescent="0.25">
      <c r="B73" s="163"/>
      <c r="C73" s="8"/>
      <c r="D73" s="8"/>
      <c r="E73" s="161"/>
      <c r="F73" s="6"/>
      <c r="G73" s="5"/>
      <c r="H73" s="6"/>
      <c r="I73" s="161"/>
      <c r="J73" s="162" t="str">
        <f t="shared" si="13"/>
        <v/>
      </c>
      <c r="K73" s="162" t="str">
        <f t="shared" si="8"/>
        <v/>
      </c>
      <c r="L73" s="6"/>
      <c r="M73" s="447"/>
      <c r="N73" s="161"/>
      <c r="O73" s="7"/>
      <c r="P73" s="165"/>
      <c r="Q73" s="161"/>
      <c r="R73" s="136" t="str">
        <f t="shared" si="9"/>
        <v/>
      </c>
      <c r="S73" s="162" t="str">
        <f t="shared" si="10"/>
        <v/>
      </c>
      <c r="T73" s="5"/>
      <c r="U73" s="5"/>
      <c r="V73" s="447"/>
      <c r="X73" s="136" t="str">
        <f t="shared" si="11"/>
        <v/>
      </c>
      <c r="Y73" s="162" t="str">
        <f t="shared" si="12"/>
        <v/>
      </c>
      <c r="Z73" s="6"/>
      <c r="AA73" s="6"/>
      <c r="AB73" s="148"/>
      <c r="AC73" s="148"/>
      <c r="AD73" s="225"/>
      <c r="AE73" s="225"/>
      <c r="AF73" s="165"/>
    </row>
    <row r="74" spans="2:32" x14ac:dyDescent="0.25">
      <c r="B74" s="163"/>
      <c r="C74" s="8"/>
      <c r="D74" s="8"/>
      <c r="E74" s="161"/>
      <c r="F74" s="6"/>
      <c r="G74" s="5"/>
      <c r="H74" s="6"/>
      <c r="I74" s="161"/>
      <c r="J74" s="162" t="str">
        <f t="shared" si="13"/>
        <v/>
      </c>
      <c r="K74" s="162" t="str">
        <f t="shared" si="8"/>
        <v/>
      </c>
      <c r="L74" s="6"/>
      <c r="M74" s="447"/>
      <c r="N74" s="161"/>
      <c r="O74" s="7"/>
      <c r="P74" s="165"/>
      <c r="Q74" s="161"/>
      <c r="R74" s="136" t="str">
        <f t="shared" si="9"/>
        <v/>
      </c>
      <c r="S74" s="162" t="str">
        <f t="shared" si="10"/>
        <v/>
      </c>
      <c r="T74" s="5"/>
      <c r="U74" s="5"/>
      <c r="V74" s="447"/>
      <c r="X74" s="136" t="str">
        <f t="shared" si="11"/>
        <v/>
      </c>
      <c r="Y74" s="162" t="str">
        <f t="shared" si="12"/>
        <v/>
      </c>
      <c r="Z74" s="6"/>
      <c r="AA74" s="6"/>
      <c r="AB74" s="148"/>
      <c r="AC74" s="148"/>
      <c r="AD74" s="225"/>
      <c r="AE74" s="225"/>
      <c r="AF74" s="165"/>
    </row>
    <row r="75" spans="2:32" x14ac:dyDescent="0.25">
      <c r="B75" s="163"/>
      <c r="C75" s="8"/>
      <c r="D75" s="8"/>
      <c r="E75" s="161"/>
      <c r="F75" s="6"/>
      <c r="G75" s="5"/>
      <c r="H75" s="6"/>
      <c r="I75" s="161"/>
      <c r="J75" s="162" t="str">
        <f t="shared" si="13"/>
        <v/>
      </c>
      <c r="K75" s="162" t="str">
        <f t="shared" si="8"/>
        <v/>
      </c>
      <c r="L75" s="6"/>
      <c r="M75" s="447"/>
      <c r="N75" s="161"/>
      <c r="O75" s="7"/>
      <c r="P75" s="165"/>
      <c r="Q75" s="161"/>
      <c r="R75" s="136" t="str">
        <f t="shared" si="9"/>
        <v/>
      </c>
      <c r="S75" s="162" t="str">
        <f t="shared" si="10"/>
        <v/>
      </c>
      <c r="T75" s="5"/>
      <c r="U75" s="5"/>
      <c r="V75" s="447"/>
      <c r="X75" s="136" t="str">
        <f t="shared" si="11"/>
        <v/>
      </c>
      <c r="Y75" s="162" t="str">
        <f t="shared" si="12"/>
        <v/>
      </c>
      <c r="Z75" s="6"/>
      <c r="AA75" s="6"/>
      <c r="AB75" s="148"/>
      <c r="AC75" s="148"/>
      <c r="AD75" s="225"/>
      <c r="AE75" s="225"/>
      <c r="AF75" s="165"/>
    </row>
    <row r="76" spans="2:32" x14ac:dyDescent="0.25">
      <c r="B76" s="163"/>
      <c r="C76" s="8"/>
      <c r="D76" s="8"/>
      <c r="E76" s="161"/>
      <c r="F76" s="6"/>
      <c r="G76" s="5"/>
      <c r="H76" s="6"/>
      <c r="I76" s="161"/>
      <c r="J76" s="162" t="str">
        <f t="shared" si="13"/>
        <v/>
      </c>
      <c r="K76" s="162" t="str">
        <f t="shared" si="8"/>
        <v/>
      </c>
      <c r="L76" s="6"/>
      <c r="M76" s="447"/>
      <c r="N76" s="161"/>
      <c r="O76" s="7"/>
      <c r="P76" s="165"/>
      <c r="Q76" s="161"/>
      <c r="R76" s="136" t="str">
        <f t="shared" si="9"/>
        <v/>
      </c>
      <c r="S76" s="162" t="str">
        <f t="shared" si="10"/>
        <v/>
      </c>
      <c r="T76" s="5"/>
      <c r="U76" s="5"/>
      <c r="V76" s="447"/>
      <c r="X76" s="136" t="str">
        <f t="shared" si="11"/>
        <v/>
      </c>
      <c r="Y76" s="162" t="str">
        <f t="shared" si="12"/>
        <v/>
      </c>
      <c r="Z76" s="6"/>
      <c r="AA76" s="6"/>
      <c r="AB76" s="148"/>
      <c r="AC76" s="148"/>
      <c r="AD76" s="225"/>
      <c r="AE76" s="225"/>
      <c r="AF76" s="165"/>
    </row>
    <row r="77" spans="2:32" x14ac:dyDescent="0.25">
      <c r="B77" s="163"/>
      <c r="C77" s="8"/>
      <c r="D77" s="8"/>
      <c r="E77" s="161"/>
      <c r="F77" s="6"/>
      <c r="G77" s="5"/>
      <c r="H77" s="6"/>
      <c r="I77" s="161"/>
      <c r="J77" s="162" t="str">
        <f t="shared" si="13"/>
        <v/>
      </c>
      <c r="K77" s="162" t="str">
        <f t="shared" si="8"/>
        <v/>
      </c>
      <c r="L77" s="6"/>
      <c r="M77" s="447"/>
      <c r="N77" s="161"/>
      <c r="O77" s="7"/>
      <c r="P77" s="165"/>
      <c r="Q77" s="161"/>
      <c r="R77" s="136" t="str">
        <f t="shared" si="9"/>
        <v/>
      </c>
      <c r="S77" s="162" t="str">
        <f t="shared" si="10"/>
        <v/>
      </c>
      <c r="T77" s="5"/>
      <c r="U77" s="5"/>
      <c r="V77" s="447"/>
      <c r="X77" s="136" t="str">
        <f t="shared" si="11"/>
        <v/>
      </c>
      <c r="Y77" s="162" t="str">
        <f t="shared" si="12"/>
        <v/>
      </c>
      <c r="Z77" s="6"/>
      <c r="AA77" s="6"/>
      <c r="AB77" s="148"/>
      <c r="AC77" s="148"/>
      <c r="AD77" s="225"/>
      <c r="AE77" s="225"/>
      <c r="AF77" s="165"/>
    </row>
    <row r="78" spans="2:32" x14ac:dyDescent="0.25">
      <c r="B78" s="163"/>
      <c r="C78" s="8"/>
      <c r="D78" s="8"/>
      <c r="E78" s="161"/>
      <c r="F78" s="6"/>
      <c r="G78" s="5"/>
      <c r="H78" s="6"/>
      <c r="I78" s="161"/>
      <c r="J78" s="162" t="str">
        <f t="shared" si="13"/>
        <v/>
      </c>
      <c r="K78" s="162" t="str">
        <f t="shared" si="8"/>
        <v/>
      </c>
      <c r="L78" s="6"/>
      <c r="M78" s="447"/>
      <c r="N78" s="161"/>
      <c r="O78" s="7"/>
      <c r="P78" s="165"/>
      <c r="Q78" s="161"/>
      <c r="R78" s="136" t="str">
        <f t="shared" si="9"/>
        <v/>
      </c>
      <c r="S78" s="162" t="str">
        <f t="shared" si="10"/>
        <v/>
      </c>
      <c r="T78" s="5"/>
      <c r="U78" s="5"/>
      <c r="V78" s="447"/>
      <c r="X78" s="136" t="str">
        <f t="shared" si="11"/>
        <v/>
      </c>
      <c r="Y78" s="162" t="str">
        <f t="shared" si="12"/>
        <v/>
      </c>
      <c r="Z78" s="6"/>
      <c r="AA78" s="6"/>
      <c r="AB78" s="148"/>
      <c r="AC78" s="148"/>
      <c r="AD78" s="225"/>
      <c r="AE78" s="225"/>
      <c r="AF78" s="165"/>
    </row>
    <row r="79" spans="2:32" x14ac:dyDescent="0.25">
      <c r="B79" s="163"/>
      <c r="C79" s="8"/>
      <c r="D79" s="8"/>
      <c r="E79" s="161"/>
      <c r="F79" s="6"/>
      <c r="G79" s="5"/>
      <c r="H79" s="6"/>
      <c r="I79" s="161"/>
      <c r="J79" s="162" t="str">
        <f t="shared" si="13"/>
        <v/>
      </c>
      <c r="K79" s="162" t="str">
        <f t="shared" si="8"/>
        <v/>
      </c>
      <c r="L79" s="6"/>
      <c r="M79" s="447"/>
      <c r="N79" s="161"/>
      <c r="O79" s="7"/>
      <c r="P79" s="165"/>
      <c r="Q79" s="161"/>
      <c r="R79" s="136" t="str">
        <f t="shared" si="9"/>
        <v/>
      </c>
      <c r="S79" s="162" t="str">
        <f t="shared" si="10"/>
        <v/>
      </c>
      <c r="T79" s="5"/>
      <c r="U79" s="5"/>
      <c r="V79" s="447"/>
      <c r="X79" s="136" t="str">
        <f t="shared" si="11"/>
        <v/>
      </c>
      <c r="Y79" s="162" t="str">
        <f t="shared" si="12"/>
        <v/>
      </c>
      <c r="Z79" s="6"/>
      <c r="AA79" s="6"/>
      <c r="AB79" s="148"/>
      <c r="AC79" s="148"/>
      <c r="AD79" s="225"/>
      <c r="AE79" s="225"/>
      <c r="AF79" s="165"/>
    </row>
    <row r="80" spans="2:32" x14ac:dyDescent="0.25">
      <c r="B80" s="163"/>
      <c r="C80" s="8"/>
      <c r="D80" s="8"/>
      <c r="E80" s="161"/>
      <c r="F80" s="6"/>
      <c r="G80" s="5"/>
      <c r="H80" s="6"/>
      <c r="I80" s="161"/>
      <c r="J80" s="162" t="str">
        <f t="shared" si="13"/>
        <v/>
      </c>
      <c r="K80" s="162" t="str">
        <f t="shared" si="8"/>
        <v/>
      </c>
      <c r="L80" s="6"/>
      <c r="M80" s="447"/>
      <c r="N80" s="161"/>
      <c r="O80" s="7"/>
      <c r="P80" s="165"/>
      <c r="Q80" s="161"/>
      <c r="R80" s="136" t="str">
        <f t="shared" si="9"/>
        <v/>
      </c>
      <c r="S80" s="162" t="str">
        <f t="shared" si="10"/>
        <v/>
      </c>
      <c r="T80" s="5"/>
      <c r="U80" s="5"/>
      <c r="V80" s="447"/>
      <c r="X80" s="136" t="str">
        <f t="shared" si="11"/>
        <v/>
      </c>
      <c r="Y80" s="162" t="str">
        <f t="shared" si="12"/>
        <v/>
      </c>
      <c r="Z80" s="6"/>
      <c r="AA80" s="6"/>
      <c r="AB80" s="148"/>
      <c r="AC80" s="148"/>
      <c r="AD80" s="225"/>
      <c r="AE80" s="225"/>
      <c r="AF80" s="165"/>
    </row>
    <row r="81" spans="2:32" x14ac:dyDescent="0.25">
      <c r="B81" s="163"/>
      <c r="C81" s="8"/>
      <c r="D81" s="8"/>
      <c r="E81" s="161"/>
      <c r="F81" s="6"/>
      <c r="G81" s="5"/>
      <c r="H81" s="6"/>
      <c r="I81" s="161"/>
      <c r="J81" s="162" t="str">
        <f t="shared" si="13"/>
        <v/>
      </c>
      <c r="K81" s="162" t="str">
        <f t="shared" si="8"/>
        <v/>
      </c>
      <c r="L81" s="6"/>
      <c r="M81" s="447"/>
      <c r="N81" s="161"/>
      <c r="O81" s="7"/>
      <c r="P81" s="165"/>
      <c r="Q81" s="161"/>
      <c r="R81" s="136" t="str">
        <f t="shared" si="9"/>
        <v/>
      </c>
      <c r="S81" s="162" t="str">
        <f t="shared" si="10"/>
        <v/>
      </c>
      <c r="T81" s="5"/>
      <c r="U81" s="5"/>
      <c r="V81" s="447"/>
      <c r="X81" s="136" t="str">
        <f t="shared" si="11"/>
        <v/>
      </c>
      <c r="Y81" s="162" t="str">
        <f t="shared" si="12"/>
        <v/>
      </c>
      <c r="Z81" s="6"/>
      <c r="AA81" s="6"/>
      <c r="AB81" s="148"/>
      <c r="AC81" s="148"/>
      <c r="AD81" s="225"/>
      <c r="AE81" s="225"/>
      <c r="AF81" s="165"/>
    </row>
    <row r="82" spans="2:32" x14ac:dyDescent="0.25">
      <c r="B82" s="163"/>
      <c r="C82" s="8"/>
      <c r="D82" s="8"/>
      <c r="E82" s="161"/>
      <c r="F82" s="6"/>
      <c r="G82" s="5"/>
      <c r="H82" s="6"/>
      <c r="I82" s="161"/>
      <c r="J82" s="162" t="str">
        <f t="shared" si="13"/>
        <v/>
      </c>
      <c r="K82" s="162" t="str">
        <f t="shared" si="8"/>
        <v/>
      </c>
      <c r="L82" s="6"/>
      <c r="M82" s="447"/>
      <c r="N82" s="161"/>
      <c r="O82" s="7"/>
      <c r="P82" s="165"/>
      <c r="Q82" s="161"/>
      <c r="R82" s="136" t="str">
        <f t="shared" si="9"/>
        <v/>
      </c>
      <c r="S82" s="162" t="str">
        <f t="shared" si="10"/>
        <v/>
      </c>
      <c r="T82" s="5"/>
      <c r="U82" s="5"/>
      <c r="V82" s="447"/>
      <c r="X82" s="136" t="str">
        <f t="shared" si="11"/>
        <v/>
      </c>
      <c r="Y82" s="162" t="str">
        <f t="shared" si="12"/>
        <v/>
      </c>
      <c r="Z82" s="6"/>
      <c r="AA82" s="6"/>
      <c r="AB82" s="148"/>
      <c r="AC82" s="148"/>
      <c r="AD82" s="225"/>
      <c r="AE82" s="225"/>
      <c r="AF82" s="165"/>
    </row>
    <row r="83" spans="2:32" x14ac:dyDescent="0.25">
      <c r="B83" s="163"/>
      <c r="C83" s="8"/>
      <c r="D83" s="8"/>
      <c r="E83" s="161"/>
      <c r="F83" s="6"/>
      <c r="G83" s="5"/>
      <c r="H83" s="6"/>
      <c r="I83" s="161"/>
      <c r="J83" s="162" t="str">
        <f t="shared" si="13"/>
        <v/>
      </c>
      <c r="K83" s="162" t="str">
        <f t="shared" si="8"/>
        <v/>
      </c>
      <c r="L83" s="6"/>
      <c r="M83" s="447"/>
      <c r="N83" s="161"/>
      <c r="O83" s="7"/>
      <c r="P83" s="165"/>
      <c r="Q83" s="161"/>
      <c r="R83" s="136" t="str">
        <f t="shared" si="9"/>
        <v/>
      </c>
      <c r="S83" s="162" t="str">
        <f t="shared" si="10"/>
        <v/>
      </c>
      <c r="T83" s="5"/>
      <c r="U83" s="5"/>
      <c r="V83" s="447"/>
      <c r="X83" s="136" t="str">
        <f t="shared" si="11"/>
        <v/>
      </c>
      <c r="Y83" s="162" t="str">
        <f t="shared" si="12"/>
        <v/>
      </c>
      <c r="Z83" s="6"/>
      <c r="AA83" s="6"/>
      <c r="AB83" s="148"/>
      <c r="AC83" s="148"/>
      <c r="AD83" s="225"/>
      <c r="AE83" s="225"/>
      <c r="AF83" s="165"/>
    </row>
    <row r="84" spans="2:32" x14ac:dyDescent="0.25">
      <c r="B84" s="163"/>
      <c r="C84" s="8"/>
      <c r="D84" s="8"/>
      <c r="E84" s="161"/>
      <c r="F84" s="6"/>
      <c r="G84" s="5"/>
      <c r="H84" s="6"/>
      <c r="I84" s="161"/>
      <c r="J84" s="162" t="str">
        <f t="shared" si="13"/>
        <v/>
      </c>
      <c r="K84" s="162" t="str">
        <f t="shared" si="8"/>
        <v/>
      </c>
      <c r="L84" s="6"/>
      <c r="M84" s="447"/>
      <c r="N84" s="161"/>
      <c r="O84" s="7"/>
      <c r="P84" s="165"/>
      <c r="Q84" s="161"/>
      <c r="R84" s="136" t="str">
        <f t="shared" si="9"/>
        <v/>
      </c>
      <c r="S84" s="162" t="str">
        <f t="shared" si="10"/>
        <v/>
      </c>
      <c r="T84" s="5"/>
      <c r="U84" s="5"/>
      <c r="V84" s="447"/>
      <c r="X84" s="136" t="str">
        <f t="shared" si="11"/>
        <v/>
      </c>
      <c r="Y84" s="162" t="str">
        <f t="shared" si="12"/>
        <v/>
      </c>
      <c r="Z84" s="6"/>
      <c r="AA84" s="6"/>
      <c r="AB84" s="148"/>
      <c r="AC84" s="148"/>
      <c r="AD84" s="225"/>
      <c r="AE84" s="225"/>
      <c r="AF84" s="165"/>
    </row>
    <row r="85" spans="2:32" x14ac:dyDescent="0.25">
      <c r="B85" s="163"/>
      <c r="C85" s="8"/>
      <c r="D85" s="8"/>
      <c r="E85" s="161"/>
      <c r="F85" s="6"/>
      <c r="G85" s="5"/>
      <c r="H85" s="6"/>
      <c r="I85" s="161"/>
      <c r="J85" s="162" t="str">
        <f t="shared" si="13"/>
        <v/>
      </c>
      <c r="K85" s="162" t="str">
        <f t="shared" si="8"/>
        <v/>
      </c>
      <c r="L85" s="6"/>
      <c r="M85" s="447"/>
      <c r="N85" s="161"/>
      <c r="O85" s="7"/>
      <c r="P85" s="165"/>
      <c r="Q85" s="161"/>
      <c r="R85" s="136" t="str">
        <f t="shared" si="9"/>
        <v/>
      </c>
      <c r="S85" s="162" t="str">
        <f t="shared" si="10"/>
        <v/>
      </c>
      <c r="T85" s="5"/>
      <c r="U85" s="5"/>
      <c r="V85" s="447"/>
      <c r="X85" s="136" t="str">
        <f t="shared" si="11"/>
        <v/>
      </c>
      <c r="Y85" s="162" t="str">
        <f t="shared" si="12"/>
        <v/>
      </c>
      <c r="Z85" s="6"/>
      <c r="AA85" s="6"/>
      <c r="AB85" s="148"/>
      <c r="AC85" s="148"/>
      <c r="AD85" s="225"/>
      <c r="AE85" s="225"/>
      <c r="AF85" s="165"/>
    </row>
    <row r="86" spans="2:32" x14ac:dyDescent="0.25">
      <c r="B86" s="163"/>
      <c r="C86" s="8"/>
      <c r="D86" s="8"/>
      <c r="E86" s="161"/>
      <c r="F86" s="6"/>
      <c r="G86" s="5"/>
      <c r="H86" s="6"/>
      <c r="I86" s="161"/>
      <c r="J86" s="162" t="str">
        <f t="shared" si="13"/>
        <v/>
      </c>
      <c r="K86" s="162" t="str">
        <f t="shared" si="8"/>
        <v/>
      </c>
      <c r="L86" s="6"/>
      <c r="M86" s="447"/>
      <c r="N86" s="161"/>
      <c r="O86" s="7"/>
      <c r="P86" s="165"/>
      <c r="Q86" s="161"/>
      <c r="R86" s="136" t="str">
        <f t="shared" si="9"/>
        <v/>
      </c>
      <c r="S86" s="162" t="str">
        <f t="shared" si="10"/>
        <v/>
      </c>
      <c r="T86" s="5"/>
      <c r="U86" s="5"/>
      <c r="V86" s="447"/>
      <c r="X86" s="136" t="str">
        <f t="shared" si="11"/>
        <v/>
      </c>
      <c r="Y86" s="162" t="str">
        <f t="shared" si="12"/>
        <v/>
      </c>
      <c r="Z86" s="6"/>
      <c r="AA86" s="6"/>
      <c r="AB86" s="148"/>
      <c r="AC86" s="148"/>
      <c r="AD86" s="225"/>
      <c r="AE86" s="225"/>
      <c r="AF86" s="165"/>
    </row>
    <row r="87" spans="2:32" x14ac:dyDescent="0.25">
      <c r="B87" s="163"/>
      <c r="C87" s="8"/>
      <c r="D87" s="8"/>
      <c r="E87" s="161"/>
      <c r="F87" s="6"/>
      <c r="G87" s="5"/>
      <c r="H87" s="6"/>
      <c r="I87" s="161"/>
      <c r="J87" s="162" t="str">
        <f t="shared" si="13"/>
        <v/>
      </c>
      <c r="K87" s="162" t="str">
        <f t="shared" si="8"/>
        <v/>
      </c>
      <c r="L87" s="6"/>
      <c r="M87" s="447"/>
      <c r="N87" s="161"/>
      <c r="O87" s="7"/>
      <c r="P87" s="165"/>
      <c r="Q87" s="161"/>
      <c r="R87" s="136" t="str">
        <f t="shared" si="9"/>
        <v/>
      </c>
      <c r="S87" s="162" t="str">
        <f t="shared" si="10"/>
        <v/>
      </c>
      <c r="T87" s="5"/>
      <c r="U87" s="5"/>
      <c r="V87" s="447"/>
      <c r="X87" s="136" t="str">
        <f t="shared" si="11"/>
        <v/>
      </c>
      <c r="Y87" s="162" t="str">
        <f t="shared" si="12"/>
        <v/>
      </c>
      <c r="Z87" s="6"/>
      <c r="AA87" s="6"/>
      <c r="AB87" s="148"/>
      <c r="AC87" s="148"/>
      <c r="AD87" s="225"/>
      <c r="AE87" s="225"/>
      <c r="AF87" s="165"/>
    </row>
    <row r="88" spans="2:32" x14ac:dyDescent="0.25">
      <c r="B88" s="163"/>
      <c r="C88" s="8"/>
      <c r="D88" s="8"/>
      <c r="E88" s="161"/>
      <c r="F88" s="6"/>
      <c r="G88" s="5"/>
      <c r="H88" s="6"/>
      <c r="I88" s="161"/>
      <c r="J88" s="162" t="str">
        <f t="shared" si="13"/>
        <v/>
      </c>
      <c r="K88" s="162" t="str">
        <f t="shared" si="8"/>
        <v/>
      </c>
      <c r="L88" s="6"/>
      <c r="M88" s="447"/>
      <c r="N88" s="161"/>
      <c r="O88" s="7"/>
      <c r="P88" s="165"/>
      <c r="Q88" s="161"/>
      <c r="R88" s="136" t="str">
        <f t="shared" si="9"/>
        <v/>
      </c>
      <c r="S88" s="162" t="str">
        <f t="shared" si="10"/>
        <v/>
      </c>
      <c r="T88" s="5"/>
      <c r="U88" s="5"/>
      <c r="V88" s="447"/>
      <c r="X88" s="136" t="str">
        <f t="shared" si="11"/>
        <v/>
      </c>
      <c r="Y88" s="162" t="str">
        <f t="shared" si="12"/>
        <v/>
      </c>
      <c r="Z88" s="6"/>
      <c r="AA88" s="6"/>
      <c r="AB88" s="148"/>
      <c r="AC88" s="148"/>
      <c r="AD88" s="225"/>
      <c r="AE88" s="225"/>
      <c r="AF88" s="165"/>
    </row>
    <row r="89" spans="2:32" x14ac:dyDescent="0.25">
      <c r="B89" s="163"/>
      <c r="C89" s="8"/>
      <c r="D89" s="8"/>
      <c r="E89" s="161"/>
      <c r="F89" s="6"/>
      <c r="G89" s="5"/>
      <c r="H89" s="6"/>
      <c r="I89" s="161"/>
      <c r="J89" s="162" t="str">
        <f t="shared" si="13"/>
        <v/>
      </c>
      <c r="K89" s="162" t="str">
        <f t="shared" si="8"/>
        <v/>
      </c>
      <c r="L89" s="6"/>
      <c r="M89" s="447"/>
      <c r="N89" s="161"/>
      <c r="O89" s="7"/>
      <c r="P89" s="165"/>
      <c r="Q89" s="161"/>
      <c r="R89" s="136" t="str">
        <f t="shared" si="9"/>
        <v/>
      </c>
      <c r="S89" s="162" t="str">
        <f t="shared" si="10"/>
        <v/>
      </c>
      <c r="T89" s="5"/>
      <c r="U89" s="5"/>
      <c r="V89" s="447"/>
      <c r="X89" s="136" t="str">
        <f t="shared" si="11"/>
        <v/>
      </c>
      <c r="Y89" s="162" t="str">
        <f t="shared" si="12"/>
        <v/>
      </c>
      <c r="Z89" s="6"/>
      <c r="AA89" s="6"/>
      <c r="AB89" s="148"/>
      <c r="AC89" s="148"/>
      <c r="AD89" s="225"/>
      <c r="AE89" s="225"/>
      <c r="AF89" s="165"/>
    </row>
    <row r="90" spans="2:32" x14ac:dyDescent="0.25">
      <c r="B90" s="163"/>
      <c r="C90" s="8"/>
      <c r="D90" s="8"/>
      <c r="E90" s="161"/>
      <c r="F90" s="6"/>
      <c r="G90" s="5"/>
      <c r="H90" s="6"/>
      <c r="I90" s="161"/>
      <c r="J90" s="162" t="str">
        <f t="shared" si="13"/>
        <v/>
      </c>
      <c r="K90" s="162" t="str">
        <f t="shared" si="8"/>
        <v/>
      </c>
      <c r="L90" s="6"/>
      <c r="M90" s="447"/>
      <c r="N90" s="161"/>
      <c r="O90" s="7"/>
      <c r="P90" s="165"/>
      <c r="Q90" s="161"/>
      <c r="R90" s="136" t="str">
        <f t="shared" si="9"/>
        <v/>
      </c>
      <c r="S90" s="162" t="str">
        <f t="shared" si="10"/>
        <v/>
      </c>
      <c r="T90" s="5"/>
      <c r="U90" s="5"/>
      <c r="V90" s="447"/>
      <c r="X90" s="136" t="str">
        <f t="shared" si="11"/>
        <v/>
      </c>
      <c r="Y90" s="162" t="str">
        <f t="shared" si="12"/>
        <v/>
      </c>
      <c r="Z90" s="6"/>
      <c r="AA90" s="6"/>
      <c r="AB90" s="148"/>
      <c r="AC90" s="148"/>
      <c r="AD90" s="225"/>
      <c r="AE90" s="225"/>
      <c r="AF90" s="165"/>
    </row>
    <row r="91" spans="2:32" x14ac:dyDescent="0.25">
      <c r="B91" s="163"/>
      <c r="C91" s="8"/>
      <c r="D91" s="8"/>
      <c r="E91" s="161"/>
      <c r="F91" s="6"/>
      <c r="G91" s="5"/>
      <c r="H91" s="6"/>
      <c r="I91" s="161"/>
      <c r="J91" s="162" t="str">
        <f t="shared" si="13"/>
        <v/>
      </c>
      <c r="K91" s="162" t="str">
        <f t="shared" si="8"/>
        <v/>
      </c>
      <c r="L91" s="6"/>
      <c r="M91" s="447"/>
      <c r="N91" s="161"/>
      <c r="O91" s="7"/>
      <c r="P91" s="165"/>
      <c r="Q91" s="161"/>
      <c r="R91" s="136" t="str">
        <f t="shared" si="9"/>
        <v/>
      </c>
      <c r="S91" s="162" t="str">
        <f t="shared" si="10"/>
        <v/>
      </c>
      <c r="T91" s="5"/>
      <c r="U91" s="5"/>
      <c r="V91" s="447"/>
      <c r="X91" s="136" t="str">
        <f t="shared" si="11"/>
        <v/>
      </c>
      <c r="Y91" s="162" t="str">
        <f t="shared" si="12"/>
        <v/>
      </c>
      <c r="Z91" s="6"/>
      <c r="AA91" s="6"/>
      <c r="AB91" s="148"/>
      <c r="AC91" s="148"/>
      <c r="AD91" s="225"/>
      <c r="AE91" s="225"/>
      <c r="AF91" s="165"/>
    </row>
    <row r="92" spans="2:32" x14ac:dyDescent="0.25">
      <c r="B92" s="163"/>
      <c r="C92" s="8"/>
      <c r="D92" s="8"/>
      <c r="E92" s="161"/>
      <c r="F92" s="6"/>
      <c r="G92" s="5"/>
      <c r="H92" s="6"/>
      <c r="I92" s="161"/>
      <c r="J92" s="162" t="str">
        <f t="shared" si="13"/>
        <v/>
      </c>
      <c r="K92" s="162" t="str">
        <f t="shared" si="8"/>
        <v/>
      </c>
      <c r="L92" s="6"/>
      <c r="M92" s="447"/>
      <c r="N92" s="161"/>
      <c r="O92" s="7"/>
      <c r="P92" s="165"/>
      <c r="Q92" s="161"/>
      <c r="R92" s="136" t="str">
        <f t="shared" si="9"/>
        <v/>
      </c>
      <c r="S92" s="162" t="str">
        <f t="shared" si="10"/>
        <v/>
      </c>
      <c r="T92" s="5"/>
      <c r="U92" s="5"/>
      <c r="V92" s="447"/>
      <c r="X92" s="136" t="str">
        <f t="shared" si="11"/>
        <v/>
      </c>
      <c r="Y92" s="162" t="str">
        <f t="shared" si="12"/>
        <v/>
      </c>
      <c r="Z92" s="6"/>
      <c r="AA92" s="6"/>
      <c r="AB92" s="148"/>
      <c r="AC92" s="148"/>
      <c r="AD92" s="225"/>
      <c r="AE92" s="225"/>
      <c r="AF92" s="165"/>
    </row>
    <row r="93" spans="2:32" x14ac:dyDescent="0.25">
      <c r="B93" s="163"/>
      <c r="C93" s="8"/>
      <c r="D93" s="8"/>
      <c r="E93" s="161"/>
      <c r="F93" s="6"/>
      <c r="G93" s="5"/>
      <c r="H93" s="6"/>
      <c r="I93" s="161"/>
      <c r="J93" s="162" t="str">
        <f t="shared" si="13"/>
        <v/>
      </c>
      <c r="K93" s="162" t="str">
        <f t="shared" si="8"/>
        <v/>
      </c>
      <c r="L93" s="6"/>
      <c r="M93" s="447"/>
      <c r="N93" s="161"/>
      <c r="O93" s="7"/>
      <c r="P93" s="165"/>
      <c r="Q93" s="161"/>
      <c r="R93" s="136" t="str">
        <f t="shared" si="9"/>
        <v/>
      </c>
      <c r="S93" s="162" t="str">
        <f t="shared" si="10"/>
        <v/>
      </c>
      <c r="T93" s="5"/>
      <c r="U93" s="5"/>
      <c r="V93" s="447"/>
      <c r="X93" s="136" t="str">
        <f t="shared" si="11"/>
        <v/>
      </c>
      <c r="Y93" s="162" t="str">
        <f t="shared" si="12"/>
        <v/>
      </c>
      <c r="Z93" s="6"/>
      <c r="AA93" s="6"/>
      <c r="AB93" s="148"/>
      <c r="AC93" s="148"/>
      <c r="AD93" s="225"/>
      <c r="AE93" s="225"/>
      <c r="AF93" s="165"/>
    </row>
    <row r="94" spans="2:32" x14ac:dyDescent="0.25">
      <c r="B94" s="163"/>
      <c r="C94" s="8"/>
      <c r="D94" s="8"/>
      <c r="E94" s="161"/>
      <c r="F94" s="6"/>
      <c r="G94" s="5"/>
      <c r="H94" s="6"/>
      <c r="I94" s="161"/>
      <c r="J94" s="162" t="str">
        <f t="shared" si="13"/>
        <v/>
      </c>
      <c r="K94" s="162" t="str">
        <f t="shared" si="8"/>
        <v/>
      </c>
      <c r="L94" s="6"/>
      <c r="M94" s="447"/>
      <c r="N94" s="161"/>
      <c r="O94" s="7"/>
      <c r="P94" s="165"/>
      <c r="Q94" s="161"/>
      <c r="R94" s="136" t="str">
        <f t="shared" si="9"/>
        <v/>
      </c>
      <c r="S94" s="162" t="str">
        <f t="shared" si="10"/>
        <v/>
      </c>
      <c r="T94" s="5"/>
      <c r="U94" s="5"/>
      <c r="V94" s="447"/>
      <c r="X94" s="136" t="str">
        <f t="shared" si="11"/>
        <v/>
      </c>
      <c r="Y94" s="162" t="str">
        <f t="shared" si="12"/>
        <v/>
      </c>
      <c r="Z94" s="6"/>
      <c r="AA94" s="6"/>
      <c r="AB94" s="148"/>
      <c r="AC94" s="148"/>
      <c r="AD94" s="225"/>
      <c r="AE94" s="225"/>
      <c r="AF94" s="165"/>
    </row>
    <row r="95" spans="2:32" x14ac:dyDescent="0.25">
      <c r="B95" s="163"/>
      <c r="C95" s="8"/>
      <c r="D95" s="8"/>
      <c r="E95" s="161"/>
      <c r="F95" s="6"/>
      <c r="G95" s="5"/>
      <c r="H95" s="6"/>
      <c r="I95" s="161"/>
      <c r="J95" s="162" t="str">
        <f t="shared" si="13"/>
        <v/>
      </c>
      <c r="K95" s="162" t="str">
        <f t="shared" si="8"/>
        <v/>
      </c>
      <c r="L95" s="6"/>
      <c r="M95" s="447"/>
      <c r="N95" s="161"/>
      <c r="O95" s="7"/>
      <c r="P95" s="165"/>
      <c r="Q95" s="161"/>
      <c r="R95" s="136" t="str">
        <f t="shared" si="9"/>
        <v/>
      </c>
      <c r="S95" s="162" t="str">
        <f t="shared" si="10"/>
        <v/>
      </c>
      <c r="T95" s="5"/>
      <c r="U95" s="5"/>
      <c r="V95" s="447"/>
      <c r="X95" s="136" t="str">
        <f t="shared" si="11"/>
        <v/>
      </c>
      <c r="Y95" s="162" t="str">
        <f t="shared" si="12"/>
        <v/>
      </c>
      <c r="Z95" s="6"/>
      <c r="AA95" s="6"/>
      <c r="AB95" s="148"/>
      <c r="AC95" s="148"/>
      <c r="AD95" s="225"/>
      <c r="AE95" s="225"/>
      <c r="AF95" s="165"/>
    </row>
    <row r="96" spans="2:32" x14ac:dyDescent="0.25">
      <c r="B96" s="163"/>
      <c r="C96" s="8"/>
      <c r="D96" s="8"/>
      <c r="E96" s="161"/>
      <c r="F96" s="6"/>
      <c r="G96" s="5"/>
      <c r="H96" s="6"/>
      <c r="I96" s="161"/>
      <c r="J96" s="162" t="str">
        <f t="shared" si="13"/>
        <v/>
      </c>
      <c r="K96" s="162" t="str">
        <f t="shared" si="8"/>
        <v/>
      </c>
      <c r="L96" s="6"/>
      <c r="M96" s="447"/>
      <c r="N96" s="161"/>
      <c r="O96" s="7"/>
      <c r="P96" s="165"/>
      <c r="Q96" s="161"/>
      <c r="R96" s="136" t="str">
        <f t="shared" si="9"/>
        <v/>
      </c>
      <c r="S96" s="162" t="str">
        <f t="shared" si="10"/>
        <v/>
      </c>
      <c r="T96" s="5"/>
      <c r="U96" s="5"/>
      <c r="V96" s="447"/>
      <c r="X96" s="136" t="str">
        <f t="shared" si="11"/>
        <v/>
      </c>
      <c r="Y96" s="162" t="str">
        <f t="shared" si="12"/>
        <v/>
      </c>
      <c r="Z96" s="6"/>
      <c r="AA96" s="6"/>
      <c r="AB96" s="148"/>
      <c r="AC96" s="148"/>
      <c r="AD96" s="225"/>
      <c r="AE96" s="225"/>
      <c r="AF96" s="165"/>
    </row>
    <row r="97" spans="2:32" x14ac:dyDescent="0.25">
      <c r="B97" s="163"/>
      <c r="C97" s="8"/>
      <c r="D97" s="8"/>
      <c r="E97" s="161"/>
      <c r="F97" s="6"/>
      <c r="G97" s="5"/>
      <c r="H97" s="6"/>
      <c r="I97" s="161"/>
      <c r="J97" s="162" t="str">
        <f t="shared" si="13"/>
        <v/>
      </c>
      <c r="K97" s="162" t="str">
        <f t="shared" si="8"/>
        <v/>
      </c>
      <c r="L97" s="6"/>
      <c r="M97" s="447"/>
      <c r="N97" s="161"/>
      <c r="O97" s="7"/>
      <c r="P97" s="165"/>
      <c r="Q97" s="161"/>
      <c r="R97" s="136" t="str">
        <f t="shared" si="9"/>
        <v/>
      </c>
      <c r="S97" s="162" t="str">
        <f t="shared" si="10"/>
        <v/>
      </c>
      <c r="T97" s="5"/>
      <c r="U97" s="5"/>
      <c r="V97" s="447"/>
      <c r="X97" s="136" t="str">
        <f t="shared" si="11"/>
        <v/>
      </c>
      <c r="Y97" s="162" t="str">
        <f t="shared" si="12"/>
        <v/>
      </c>
      <c r="Z97" s="6"/>
      <c r="AA97" s="6"/>
      <c r="AB97" s="148"/>
      <c r="AC97" s="148"/>
      <c r="AD97" s="225"/>
      <c r="AE97" s="225"/>
      <c r="AF97" s="165"/>
    </row>
    <row r="98" spans="2:32" x14ac:dyDescent="0.25">
      <c r="B98" s="163"/>
      <c r="C98" s="8"/>
      <c r="D98" s="8"/>
      <c r="E98" s="161"/>
      <c r="F98" s="6"/>
      <c r="G98" s="5"/>
      <c r="H98" s="6"/>
      <c r="I98" s="161"/>
      <c r="J98" s="162" t="str">
        <f t="shared" si="13"/>
        <v/>
      </c>
      <c r="K98" s="162" t="str">
        <f t="shared" si="8"/>
        <v/>
      </c>
      <c r="L98" s="6"/>
      <c r="M98" s="447"/>
      <c r="N98" s="161"/>
      <c r="O98" s="7"/>
      <c r="P98" s="165"/>
      <c r="Q98" s="161"/>
      <c r="R98" s="136" t="str">
        <f t="shared" si="9"/>
        <v/>
      </c>
      <c r="S98" s="162" t="str">
        <f t="shared" si="10"/>
        <v/>
      </c>
      <c r="T98" s="5"/>
      <c r="U98" s="5"/>
      <c r="V98" s="447"/>
      <c r="X98" s="136" t="str">
        <f t="shared" si="11"/>
        <v/>
      </c>
      <c r="Y98" s="162" t="str">
        <f t="shared" si="12"/>
        <v/>
      </c>
      <c r="Z98" s="6"/>
      <c r="AA98" s="6"/>
      <c r="AB98" s="148"/>
      <c r="AC98" s="148"/>
      <c r="AD98" s="225"/>
      <c r="AE98" s="225"/>
      <c r="AF98" s="165"/>
    </row>
    <row r="99" spans="2:32" x14ac:dyDescent="0.25">
      <c r="B99" s="163"/>
      <c r="C99" s="8"/>
      <c r="D99" s="8"/>
      <c r="E99" s="161"/>
      <c r="F99" s="6"/>
      <c r="G99" s="5"/>
      <c r="H99" s="6"/>
      <c r="I99" s="161"/>
      <c r="J99" s="162" t="str">
        <f t="shared" si="13"/>
        <v/>
      </c>
      <c r="K99" s="162" t="str">
        <f t="shared" si="8"/>
        <v/>
      </c>
      <c r="L99" s="6"/>
      <c r="M99" s="447"/>
      <c r="N99" s="161"/>
      <c r="O99" s="7"/>
      <c r="P99" s="165"/>
      <c r="Q99" s="161"/>
      <c r="R99" s="136" t="str">
        <f t="shared" si="9"/>
        <v/>
      </c>
      <c r="S99" s="162" t="str">
        <f t="shared" si="10"/>
        <v/>
      </c>
      <c r="T99" s="5"/>
      <c r="U99" s="5"/>
      <c r="V99" s="447"/>
      <c r="X99" s="136" t="str">
        <f t="shared" si="11"/>
        <v/>
      </c>
      <c r="Y99" s="162" t="str">
        <f t="shared" si="12"/>
        <v/>
      </c>
      <c r="Z99" s="6"/>
      <c r="AA99" s="6"/>
      <c r="AB99" s="148"/>
      <c r="AC99" s="148"/>
      <c r="AD99" s="225"/>
      <c r="AE99" s="225"/>
      <c r="AF99" s="165"/>
    </row>
    <row r="100" spans="2:32" x14ac:dyDescent="0.25">
      <c r="B100" s="163"/>
      <c r="C100" s="8"/>
      <c r="D100" s="8"/>
      <c r="E100" s="161"/>
      <c r="F100" s="6"/>
      <c r="G100" s="5"/>
      <c r="H100" s="6"/>
      <c r="I100" s="161"/>
      <c r="J100" s="162" t="str">
        <f t="shared" si="13"/>
        <v/>
      </c>
      <c r="K100" s="162" t="str">
        <f t="shared" si="8"/>
        <v/>
      </c>
      <c r="L100" s="6"/>
      <c r="M100" s="448"/>
      <c r="N100" s="161"/>
      <c r="O100" s="7"/>
      <c r="P100" s="165"/>
      <c r="Q100" s="161"/>
      <c r="R100" s="136" t="str">
        <f t="shared" si="9"/>
        <v/>
      </c>
      <c r="S100" s="162" t="str">
        <f t="shared" si="10"/>
        <v/>
      </c>
      <c r="T100" s="5"/>
      <c r="U100" s="5"/>
      <c r="V100" s="448"/>
      <c r="X100" s="136" t="str">
        <f t="shared" si="11"/>
        <v/>
      </c>
      <c r="Y100" s="162" t="str">
        <f t="shared" si="12"/>
        <v/>
      </c>
      <c r="Z100" s="6"/>
      <c r="AA100" s="6"/>
      <c r="AB100" s="148"/>
      <c r="AC100" s="148"/>
      <c r="AD100" s="225"/>
      <c r="AE100" s="225"/>
      <c r="AF100" s="165"/>
    </row>
    <row r="101" spans="2:32" x14ac:dyDescent="0.25">
      <c r="B101" s="163"/>
      <c r="C101" s="8"/>
      <c r="D101" s="8"/>
      <c r="E101" s="161"/>
      <c r="F101" s="6"/>
      <c r="G101" s="5"/>
      <c r="H101" s="6"/>
      <c r="I101" s="161"/>
      <c r="J101" s="162" t="str">
        <f t="shared" si="13"/>
        <v/>
      </c>
      <c r="K101" s="162" t="str">
        <f t="shared" si="8"/>
        <v/>
      </c>
      <c r="L101" s="6"/>
      <c r="M101" s="446" t="str">
        <f>$M$6</f>
        <v>Sí</v>
      </c>
      <c r="N101" s="161"/>
      <c r="O101" s="7"/>
      <c r="P101" s="165"/>
      <c r="Q101" s="161"/>
      <c r="R101" s="136" t="str">
        <f t="shared" si="9"/>
        <v/>
      </c>
      <c r="S101" s="162" t="str">
        <f t="shared" si="10"/>
        <v/>
      </c>
      <c r="T101" s="5"/>
      <c r="U101" s="5"/>
      <c r="V101" s="446" t="str">
        <f>$V$6</f>
        <v>Sí</v>
      </c>
      <c r="X101" s="136" t="str">
        <f t="shared" si="11"/>
        <v/>
      </c>
      <c r="Y101" s="162" t="str">
        <f t="shared" si="12"/>
        <v/>
      </c>
      <c r="Z101" s="6"/>
      <c r="AA101" s="6"/>
      <c r="AB101" s="148"/>
      <c r="AC101" s="148"/>
      <c r="AD101" s="225"/>
      <c r="AE101" s="225"/>
      <c r="AF101" s="165"/>
    </row>
    <row r="102" spans="2:32" x14ac:dyDescent="0.25">
      <c r="B102" s="163"/>
      <c r="C102" s="8"/>
      <c r="D102" s="8"/>
      <c r="E102" s="161"/>
      <c r="F102" s="6"/>
      <c r="G102" s="5"/>
      <c r="H102" s="6"/>
      <c r="I102" s="161"/>
      <c r="J102" s="162" t="str">
        <f t="shared" si="13"/>
        <v/>
      </c>
      <c r="K102" s="162" t="str">
        <f t="shared" si="8"/>
        <v/>
      </c>
      <c r="L102" s="6"/>
      <c r="M102" s="447"/>
      <c r="N102" s="161"/>
      <c r="O102" s="7"/>
      <c r="P102" s="165"/>
      <c r="Q102" s="161"/>
      <c r="R102" s="136" t="str">
        <f t="shared" si="9"/>
        <v/>
      </c>
      <c r="S102" s="162" t="str">
        <f t="shared" si="10"/>
        <v/>
      </c>
      <c r="T102" s="5"/>
      <c r="U102" s="5"/>
      <c r="V102" s="447"/>
      <c r="X102" s="136" t="str">
        <f t="shared" si="11"/>
        <v/>
      </c>
      <c r="Y102" s="162" t="str">
        <f t="shared" si="12"/>
        <v/>
      </c>
      <c r="Z102" s="6"/>
      <c r="AA102" s="6"/>
      <c r="AB102" s="148"/>
      <c r="AC102" s="148"/>
      <c r="AD102" s="225"/>
      <c r="AE102" s="225"/>
      <c r="AF102" s="165"/>
    </row>
    <row r="103" spans="2:32" x14ac:dyDescent="0.25">
      <c r="B103" s="163"/>
      <c r="C103" s="8"/>
      <c r="D103" s="8"/>
      <c r="E103" s="161"/>
      <c r="F103" s="6"/>
      <c r="G103" s="5"/>
      <c r="H103" s="6"/>
      <c r="I103" s="161"/>
      <c r="J103" s="162" t="str">
        <f t="shared" si="13"/>
        <v/>
      </c>
      <c r="K103" s="162" t="str">
        <f t="shared" si="8"/>
        <v/>
      </c>
      <c r="L103" s="6"/>
      <c r="M103" s="447"/>
      <c r="N103" s="161"/>
      <c r="O103" s="7"/>
      <c r="P103" s="165"/>
      <c r="Q103" s="161"/>
      <c r="R103" s="136" t="str">
        <f t="shared" si="9"/>
        <v/>
      </c>
      <c r="S103" s="162" t="str">
        <f t="shared" si="10"/>
        <v/>
      </c>
      <c r="T103" s="5"/>
      <c r="U103" s="5"/>
      <c r="V103" s="447"/>
      <c r="X103" s="136" t="str">
        <f t="shared" si="11"/>
        <v/>
      </c>
      <c r="Y103" s="162" t="str">
        <f t="shared" si="12"/>
        <v/>
      </c>
      <c r="Z103" s="6"/>
      <c r="AA103" s="6"/>
      <c r="AB103" s="148"/>
      <c r="AC103" s="148"/>
      <c r="AD103" s="225"/>
      <c r="AE103" s="225"/>
      <c r="AF103" s="165"/>
    </row>
    <row r="104" spans="2:32" x14ac:dyDescent="0.25">
      <c r="B104" s="163"/>
      <c r="C104" s="8"/>
      <c r="D104" s="8"/>
      <c r="E104" s="161"/>
      <c r="F104" s="6"/>
      <c r="G104" s="5"/>
      <c r="H104" s="6"/>
      <c r="I104" s="161"/>
      <c r="J104" s="162" t="str">
        <f t="shared" si="13"/>
        <v/>
      </c>
      <c r="K104" s="162" t="str">
        <f t="shared" si="8"/>
        <v/>
      </c>
      <c r="L104" s="6"/>
      <c r="M104" s="447"/>
      <c r="N104" s="161"/>
      <c r="O104" s="7"/>
      <c r="P104" s="165"/>
      <c r="Q104" s="161"/>
      <c r="R104" s="136" t="str">
        <f t="shared" si="9"/>
        <v/>
      </c>
      <c r="S104" s="162" t="str">
        <f t="shared" si="10"/>
        <v/>
      </c>
      <c r="T104" s="5"/>
      <c r="U104" s="5"/>
      <c r="V104" s="447"/>
      <c r="X104" s="136" t="str">
        <f t="shared" si="11"/>
        <v/>
      </c>
      <c r="Y104" s="162" t="str">
        <f t="shared" si="12"/>
        <v/>
      </c>
      <c r="Z104" s="6"/>
      <c r="AA104" s="6"/>
      <c r="AB104" s="148"/>
      <c r="AC104" s="148"/>
      <c r="AD104" s="225"/>
      <c r="AE104" s="225"/>
      <c r="AF104" s="165"/>
    </row>
    <row r="105" spans="2:32" x14ac:dyDescent="0.25">
      <c r="B105" s="163"/>
      <c r="C105" s="8"/>
      <c r="D105" s="8"/>
      <c r="E105" s="161"/>
      <c r="F105" s="6"/>
      <c r="G105" s="5"/>
      <c r="H105" s="6"/>
      <c r="I105" s="161"/>
      <c r="J105" s="162" t="str">
        <f t="shared" si="13"/>
        <v/>
      </c>
      <c r="K105" s="162" t="str">
        <f t="shared" si="8"/>
        <v/>
      </c>
      <c r="L105" s="6"/>
      <c r="M105" s="447"/>
      <c r="N105" s="161"/>
      <c r="O105" s="7"/>
      <c r="P105" s="165"/>
      <c r="Q105" s="161"/>
      <c r="R105" s="136" t="str">
        <f t="shared" si="9"/>
        <v/>
      </c>
      <c r="S105" s="162" t="str">
        <f t="shared" si="10"/>
        <v/>
      </c>
      <c r="T105" s="5"/>
      <c r="U105" s="5"/>
      <c r="V105" s="447"/>
      <c r="X105" s="136" t="str">
        <f t="shared" si="11"/>
        <v/>
      </c>
      <c r="Y105" s="162" t="str">
        <f t="shared" si="12"/>
        <v/>
      </c>
      <c r="Z105" s="6"/>
      <c r="AA105" s="6"/>
      <c r="AB105" s="148"/>
      <c r="AC105" s="148"/>
      <c r="AD105" s="225"/>
      <c r="AE105" s="225"/>
      <c r="AF105" s="165"/>
    </row>
    <row r="106" spans="2:32" x14ac:dyDescent="0.25">
      <c r="B106" s="163"/>
      <c r="C106" s="8"/>
      <c r="D106" s="8"/>
      <c r="E106" s="161"/>
      <c r="F106" s="6"/>
      <c r="G106" s="5"/>
      <c r="H106" s="6"/>
      <c r="I106" s="161"/>
      <c r="J106" s="162" t="str">
        <f t="shared" si="13"/>
        <v/>
      </c>
      <c r="K106" s="162" t="str">
        <f t="shared" si="8"/>
        <v/>
      </c>
      <c r="L106" s="6"/>
      <c r="M106" s="447"/>
      <c r="N106" s="161"/>
      <c r="O106" s="7"/>
      <c r="P106" s="165"/>
      <c r="Q106" s="161"/>
      <c r="R106" s="136" t="str">
        <f t="shared" si="9"/>
        <v/>
      </c>
      <c r="S106" s="162" t="str">
        <f t="shared" si="10"/>
        <v/>
      </c>
      <c r="T106" s="5"/>
      <c r="U106" s="5"/>
      <c r="V106" s="447"/>
      <c r="X106" s="136" t="str">
        <f t="shared" si="11"/>
        <v/>
      </c>
      <c r="Y106" s="162" t="str">
        <f t="shared" si="12"/>
        <v/>
      </c>
      <c r="Z106" s="6"/>
      <c r="AA106" s="6"/>
      <c r="AB106" s="148"/>
      <c r="AC106" s="148"/>
      <c r="AD106" s="225"/>
      <c r="AE106" s="225"/>
      <c r="AF106" s="165"/>
    </row>
    <row r="107" spans="2:32" x14ac:dyDescent="0.25">
      <c r="B107" s="163"/>
      <c r="C107" s="8"/>
      <c r="D107" s="8"/>
      <c r="E107" s="161"/>
      <c r="F107" s="6"/>
      <c r="G107" s="5"/>
      <c r="H107" s="6"/>
      <c r="I107" s="161"/>
      <c r="J107" s="162" t="str">
        <f t="shared" si="13"/>
        <v/>
      </c>
      <c r="K107" s="162" t="str">
        <f t="shared" si="8"/>
        <v/>
      </c>
      <c r="L107" s="6"/>
      <c r="M107" s="447"/>
      <c r="N107" s="161"/>
      <c r="O107" s="7"/>
      <c r="P107" s="165"/>
      <c r="Q107" s="161"/>
      <c r="R107" s="136" t="str">
        <f t="shared" si="9"/>
        <v/>
      </c>
      <c r="S107" s="162" t="str">
        <f t="shared" si="10"/>
        <v/>
      </c>
      <c r="T107" s="5"/>
      <c r="U107" s="5"/>
      <c r="V107" s="447"/>
      <c r="X107" s="136" t="str">
        <f t="shared" si="11"/>
        <v/>
      </c>
      <c r="Y107" s="162" t="str">
        <f t="shared" si="12"/>
        <v/>
      </c>
      <c r="Z107" s="6"/>
      <c r="AA107" s="6"/>
      <c r="AB107" s="148"/>
      <c r="AC107" s="148"/>
      <c r="AD107" s="225"/>
      <c r="AE107" s="225"/>
      <c r="AF107" s="165"/>
    </row>
    <row r="108" spans="2:32" x14ac:dyDescent="0.25">
      <c r="B108" s="163"/>
      <c r="C108" s="8"/>
      <c r="D108" s="8"/>
      <c r="E108" s="161"/>
      <c r="F108" s="6"/>
      <c r="G108" s="5"/>
      <c r="H108" s="6"/>
      <c r="I108" s="161"/>
      <c r="J108" s="162" t="str">
        <f t="shared" si="13"/>
        <v/>
      </c>
      <c r="K108" s="162" t="str">
        <f t="shared" si="8"/>
        <v/>
      </c>
      <c r="L108" s="6"/>
      <c r="M108" s="447"/>
      <c r="N108" s="161"/>
      <c r="O108" s="7"/>
      <c r="P108" s="165"/>
      <c r="Q108" s="161"/>
      <c r="R108" s="136" t="str">
        <f t="shared" si="9"/>
        <v/>
      </c>
      <c r="S108" s="162" t="str">
        <f t="shared" si="10"/>
        <v/>
      </c>
      <c r="T108" s="5"/>
      <c r="U108" s="5"/>
      <c r="V108" s="447"/>
      <c r="X108" s="136" t="str">
        <f t="shared" si="11"/>
        <v/>
      </c>
      <c r="Y108" s="162" t="str">
        <f t="shared" si="12"/>
        <v/>
      </c>
      <c r="Z108" s="6"/>
      <c r="AA108" s="6"/>
      <c r="AB108" s="148"/>
      <c r="AC108" s="148"/>
      <c r="AD108" s="225"/>
      <c r="AE108" s="225"/>
      <c r="AF108" s="165"/>
    </row>
    <row r="109" spans="2:32" x14ac:dyDescent="0.25">
      <c r="B109" s="163"/>
      <c r="C109" s="8"/>
      <c r="D109" s="8"/>
      <c r="E109" s="161"/>
      <c r="F109" s="6"/>
      <c r="G109" s="5"/>
      <c r="H109" s="6"/>
      <c r="I109" s="161"/>
      <c r="J109" s="162" t="str">
        <f t="shared" si="13"/>
        <v/>
      </c>
      <c r="K109" s="162" t="str">
        <f t="shared" si="8"/>
        <v/>
      </c>
      <c r="L109" s="6"/>
      <c r="M109" s="447"/>
      <c r="N109" s="161"/>
      <c r="O109" s="7"/>
      <c r="P109" s="165"/>
      <c r="Q109" s="161"/>
      <c r="R109" s="136" t="str">
        <f t="shared" si="9"/>
        <v/>
      </c>
      <c r="S109" s="162" t="str">
        <f t="shared" si="10"/>
        <v/>
      </c>
      <c r="T109" s="5"/>
      <c r="U109" s="5"/>
      <c r="V109" s="447"/>
      <c r="X109" s="136" t="str">
        <f t="shared" si="11"/>
        <v/>
      </c>
      <c r="Y109" s="162" t="str">
        <f t="shared" si="12"/>
        <v/>
      </c>
      <c r="Z109" s="6"/>
      <c r="AA109" s="6"/>
      <c r="AB109" s="148"/>
      <c r="AC109" s="148"/>
      <c r="AD109" s="225"/>
      <c r="AE109" s="225"/>
      <c r="AF109" s="165"/>
    </row>
    <row r="110" spans="2:32" x14ac:dyDescent="0.25">
      <c r="B110" s="163"/>
      <c r="C110" s="8"/>
      <c r="D110" s="8"/>
      <c r="E110" s="161"/>
      <c r="F110" s="6"/>
      <c r="G110" s="5"/>
      <c r="H110" s="6"/>
      <c r="I110" s="161"/>
      <c r="J110" s="162" t="str">
        <f t="shared" si="13"/>
        <v/>
      </c>
      <c r="K110" s="162" t="str">
        <f t="shared" si="8"/>
        <v/>
      </c>
      <c r="L110" s="6"/>
      <c r="M110" s="447"/>
      <c r="N110" s="161"/>
      <c r="O110" s="7"/>
      <c r="P110" s="165"/>
      <c r="Q110" s="161"/>
      <c r="R110" s="136" t="str">
        <f t="shared" si="9"/>
        <v/>
      </c>
      <c r="S110" s="162" t="str">
        <f t="shared" si="10"/>
        <v/>
      </c>
      <c r="T110" s="5"/>
      <c r="U110" s="5"/>
      <c r="V110" s="447"/>
      <c r="X110" s="136" t="str">
        <f t="shared" si="11"/>
        <v/>
      </c>
      <c r="Y110" s="162" t="str">
        <f t="shared" si="12"/>
        <v/>
      </c>
      <c r="Z110" s="6"/>
      <c r="AA110" s="6"/>
      <c r="AB110" s="148"/>
      <c r="AC110" s="148"/>
      <c r="AD110" s="225"/>
      <c r="AE110" s="225"/>
      <c r="AF110" s="165"/>
    </row>
    <row r="111" spans="2:32" x14ac:dyDescent="0.25">
      <c r="B111" s="163"/>
      <c r="C111" s="8"/>
      <c r="D111" s="8"/>
      <c r="E111" s="161"/>
      <c r="F111" s="6"/>
      <c r="G111" s="5"/>
      <c r="H111" s="6"/>
      <c r="I111" s="161"/>
      <c r="J111" s="162" t="str">
        <f t="shared" si="13"/>
        <v/>
      </c>
      <c r="K111" s="162" t="str">
        <f t="shared" si="8"/>
        <v/>
      </c>
      <c r="L111" s="6"/>
      <c r="M111" s="447"/>
      <c r="N111" s="161"/>
      <c r="O111" s="7"/>
      <c r="P111" s="165"/>
      <c r="Q111" s="161"/>
      <c r="R111" s="136" t="str">
        <f t="shared" si="9"/>
        <v/>
      </c>
      <c r="S111" s="162" t="str">
        <f t="shared" si="10"/>
        <v/>
      </c>
      <c r="T111" s="5"/>
      <c r="U111" s="5"/>
      <c r="V111" s="447"/>
      <c r="X111" s="136" t="str">
        <f t="shared" si="11"/>
        <v/>
      </c>
      <c r="Y111" s="162" t="str">
        <f t="shared" si="12"/>
        <v/>
      </c>
      <c r="Z111" s="6"/>
      <c r="AA111" s="6"/>
      <c r="AB111" s="148"/>
      <c r="AC111" s="148"/>
      <c r="AD111" s="225"/>
      <c r="AE111" s="225"/>
      <c r="AF111" s="165"/>
    </row>
    <row r="112" spans="2:32" x14ac:dyDescent="0.25">
      <c r="B112" s="163"/>
      <c r="C112" s="8"/>
      <c r="D112" s="8"/>
      <c r="E112" s="161"/>
      <c r="F112" s="6"/>
      <c r="G112" s="5"/>
      <c r="H112" s="6"/>
      <c r="I112" s="161"/>
      <c r="J112" s="162" t="str">
        <f t="shared" si="13"/>
        <v/>
      </c>
      <c r="K112" s="162" t="str">
        <f t="shared" si="8"/>
        <v/>
      </c>
      <c r="L112" s="6"/>
      <c r="M112" s="447"/>
      <c r="N112" s="161"/>
      <c r="O112" s="7"/>
      <c r="P112" s="165"/>
      <c r="Q112" s="161"/>
      <c r="R112" s="136" t="str">
        <f t="shared" si="9"/>
        <v/>
      </c>
      <c r="S112" s="162" t="str">
        <f t="shared" si="10"/>
        <v/>
      </c>
      <c r="T112" s="5"/>
      <c r="U112" s="5"/>
      <c r="V112" s="447"/>
      <c r="X112" s="136" t="str">
        <f t="shared" si="11"/>
        <v/>
      </c>
      <c r="Y112" s="162" t="str">
        <f t="shared" si="12"/>
        <v/>
      </c>
      <c r="Z112" s="6"/>
      <c r="AA112" s="6"/>
      <c r="AB112" s="148"/>
      <c r="AC112" s="148"/>
      <c r="AD112" s="225"/>
      <c r="AE112" s="225"/>
      <c r="AF112" s="165"/>
    </row>
    <row r="113" spans="2:32" x14ac:dyDescent="0.25">
      <c r="B113" s="163"/>
      <c r="C113" s="8"/>
      <c r="D113" s="8"/>
      <c r="E113" s="161"/>
      <c r="F113" s="6"/>
      <c r="G113" s="5"/>
      <c r="H113" s="6"/>
      <c r="I113" s="161"/>
      <c r="J113" s="162" t="str">
        <f t="shared" si="13"/>
        <v/>
      </c>
      <c r="K113" s="162" t="str">
        <f t="shared" ref="K113:K176" si="14">IF($D113="","",$D113)</f>
        <v/>
      </c>
      <c r="L113" s="6"/>
      <c r="M113" s="447"/>
      <c r="N113" s="161"/>
      <c r="O113" s="7"/>
      <c r="P113" s="165"/>
      <c r="Q113" s="161"/>
      <c r="R113" s="136" t="str">
        <f t="shared" ref="R113:R176" si="15">IF($C113="","",$C113)</f>
        <v/>
      </c>
      <c r="S113" s="162" t="str">
        <f t="shared" ref="S113:S176" si="16">IF($D113="","",$D113)</f>
        <v/>
      </c>
      <c r="T113" s="5"/>
      <c r="U113" s="5"/>
      <c r="V113" s="447"/>
      <c r="X113" s="136" t="str">
        <f t="shared" ref="X113:X176" si="17">IF($C113="","",$C113)</f>
        <v/>
      </c>
      <c r="Y113" s="162" t="str">
        <f t="shared" ref="Y113:Y176" si="18">IF($D113="","",$D113)</f>
        <v/>
      </c>
      <c r="Z113" s="6"/>
      <c r="AA113" s="6"/>
      <c r="AB113" s="148"/>
      <c r="AC113" s="148"/>
      <c r="AD113" s="225"/>
      <c r="AE113" s="225"/>
      <c r="AF113" s="165"/>
    </row>
    <row r="114" spans="2:32" x14ac:dyDescent="0.25">
      <c r="B114" s="163"/>
      <c r="C114" s="8"/>
      <c r="D114" s="8"/>
      <c r="E114" s="161"/>
      <c r="F114" s="6"/>
      <c r="G114" s="5"/>
      <c r="H114" s="6"/>
      <c r="I114" s="161"/>
      <c r="J114" s="162" t="str">
        <f t="shared" si="13"/>
        <v/>
      </c>
      <c r="K114" s="162" t="str">
        <f t="shared" si="14"/>
        <v/>
      </c>
      <c r="L114" s="6"/>
      <c r="M114" s="447"/>
      <c r="N114" s="161"/>
      <c r="O114" s="7"/>
      <c r="P114" s="165"/>
      <c r="Q114" s="161"/>
      <c r="R114" s="136" t="str">
        <f t="shared" si="15"/>
        <v/>
      </c>
      <c r="S114" s="162" t="str">
        <f t="shared" si="16"/>
        <v/>
      </c>
      <c r="T114" s="5"/>
      <c r="U114" s="5"/>
      <c r="V114" s="447"/>
      <c r="X114" s="136" t="str">
        <f t="shared" si="17"/>
        <v/>
      </c>
      <c r="Y114" s="162" t="str">
        <f t="shared" si="18"/>
        <v/>
      </c>
      <c r="Z114" s="6"/>
      <c r="AA114" s="6"/>
      <c r="AB114" s="148"/>
      <c r="AC114" s="148"/>
      <c r="AD114" s="225"/>
      <c r="AE114" s="225"/>
      <c r="AF114" s="165"/>
    </row>
    <row r="115" spans="2:32" x14ac:dyDescent="0.25">
      <c r="B115" s="163"/>
      <c r="C115" s="8"/>
      <c r="D115" s="8"/>
      <c r="E115" s="161"/>
      <c r="F115" s="6"/>
      <c r="G115" s="5"/>
      <c r="H115" s="6"/>
      <c r="I115" s="161"/>
      <c r="J115" s="162" t="str">
        <f t="shared" si="13"/>
        <v/>
      </c>
      <c r="K115" s="162" t="str">
        <f t="shared" si="14"/>
        <v/>
      </c>
      <c r="L115" s="6"/>
      <c r="M115" s="447"/>
      <c r="N115" s="161"/>
      <c r="O115" s="7"/>
      <c r="P115" s="165"/>
      <c r="Q115" s="161"/>
      <c r="R115" s="136" t="str">
        <f t="shared" si="15"/>
        <v/>
      </c>
      <c r="S115" s="162" t="str">
        <f t="shared" si="16"/>
        <v/>
      </c>
      <c r="T115" s="5"/>
      <c r="U115" s="5"/>
      <c r="V115" s="447"/>
      <c r="X115" s="136" t="str">
        <f t="shared" si="17"/>
        <v/>
      </c>
      <c r="Y115" s="162" t="str">
        <f t="shared" si="18"/>
        <v/>
      </c>
      <c r="Z115" s="6"/>
      <c r="AA115" s="6"/>
      <c r="AB115" s="148"/>
      <c r="AC115" s="148"/>
      <c r="AD115" s="225"/>
      <c r="AE115" s="225"/>
      <c r="AF115" s="165"/>
    </row>
    <row r="116" spans="2:32" x14ac:dyDescent="0.25">
      <c r="B116" s="163"/>
      <c r="C116" s="8"/>
      <c r="D116" s="8"/>
      <c r="E116" s="161"/>
      <c r="F116" s="6"/>
      <c r="G116" s="5"/>
      <c r="H116" s="6"/>
      <c r="I116" s="161"/>
      <c r="J116" s="162" t="str">
        <f t="shared" si="13"/>
        <v/>
      </c>
      <c r="K116" s="162" t="str">
        <f t="shared" si="14"/>
        <v/>
      </c>
      <c r="L116" s="6"/>
      <c r="M116" s="447"/>
      <c r="N116" s="161"/>
      <c r="O116" s="7"/>
      <c r="P116" s="165"/>
      <c r="Q116" s="161"/>
      <c r="R116" s="136" t="str">
        <f t="shared" si="15"/>
        <v/>
      </c>
      <c r="S116" s="162" t="str">
        <f t="shared" si="16"/>
        <v/>
      </c>
      <c r="T116" s="5"/>
      <c r="U116" s="5"/>
      <c r="V116" s="447"/>
      <c r="X116" s="136" t="str">
        <f t="shared" si="17"/>
        <v/>
      </c>
      <c r="Y116" s="162" t="str">
        <f t="shared" si="18"/>
        <v/>
      </c>
      <c r="Z116" s="6"/>
      <c r="AA116" s="6"/>
      <c r="AB116" s="148"/>
      <c r="AC116" s="148"/>
      <c r="AD116" s="225"/>
      <c r="AE116" s="225"/>
      <c r="AF116" s="165"/>
    </row>
    <row r="117" spans="2:32" x14ac:dyDescent="0.25">
      <c r="B117" s="163"/>
      <c r="C117" s="8"/>
      <c r="D117" s="8"/>
      <c r="E117" s="161"/>
      <c r="F117" s="6"/>
      <c r="G117" s="5"/>
      <c r="H117" s="6"/>
      <c r="I117" s="161"/>
      <c r="J117" s="162" t="str">
        <f t="shared" si="13"/>
        <v/>
      </c>
      <c r="K117" s="162" t="str">
        <f t="shared" si="14"/>
        <v/>
      </c>
      <c r="L117" s="6"/>
      <c r="M117" s="447"/>
      <c r="N117" s="161"/>
      <c r="O117" s="7"/>
      <c r="P117" s="165"/>
      <c r="Q117" s="161"/>
      <c r="R117" s="136" t="str">
        <f t="shared" si="15"/>
        <v/>
      </c>
      <c r="S117" s="162" t="str">
        <f t="shared" si="16"/>
        <v/>
      </c>
      <c r="T117" s="5"/>
      <c r="U117" s="5"/>
      <c r="V117" s="447"/>
      <c r="X117" s="136" t="str">
        <f t="shared" si="17"/>
        <v/>
      </c>
      <c r="Y117" s="162" t="str">
        <f t="shared" si="18"/>
        <v/>
      </c>
      <c r="Z117" s="6"/>
      <c r="AA117" s="6"/>
      <c r="AB117" s="148"/>
      <c r="AC117" s="148"/>
      <c r="AD117" s="225"/>
      <c r="AE117" s="225"/>
      <c r="AF117" s="165"/>
    </row>
    <row r="118" spans="2:32" x14ac:dyDescent="0.25">
      <c r="B118" s="163"/>
      <c r="C118" s="8"/>
      <c r="D118" s="8"/>
      <c r="E118" s="161"/>
      <c r="F118" s="6"/>
      <c r="G118" s="5"/>
      <c r="H118" s="6"/>
      <c r="I118" s="161"/>
      <c r="J118" s="162" t="str">
        <f t="shared" si="13"/>
        <v/>
      </c>
      <c r="K118" s="162" t="str">
        <f t="shared" si="14"/>
        <v/>
      </c>
      <c r="L118" s="6"/>
      <c r="M118" s="447"/>
      <c r="N118" s="161"/>
      <c r="O118" s="7"/>
      <c r="P118" s="165"/>
      <c r="Q118" s="161"/>
      <c r="R118" s="136" t="str">
        <f t="shared" si="15"/>
        <v/>
      </c>
      <c r="S118" s="162" t="str">
        <f t="shared" si="16"/>
        <v/>
      </c>
      <c r="T118" s="5"/>
      <c r="U118" s="5"/>
      <c r="V118" s="447"/>
      <c r="X118" s="136" t="str">
        <f t="shared" si="17"/>
        <v/>
      </c>
      <c r="Y118" s="162" t="str">
        <f t="shared" si="18"/>
        <v/>
      </c>
      <c r="Z118" s="6"/>
      <c r="AA118" s="6"/>
      <c r="AB118" s="148"/>
      <c r="AC118" s="148"/>
      <c r="AD118" s="225"/>
      <c r="AE118" s="225"/>
      <c r="AF118" s="165"/>
    </row>
    <row r="119" spans="2:32" x14ac:dyDescent="0.25">
      <c r="B119" s="163"/>
      <c r="C119" s="8"/>
      <c r="D119" s="8"/>
      <c r="E119" s="161"/>
      <c r="F119" s="6"/>
      <c r="G119" s="5"/>
      <c r="H119" s="6"/>
      <c r="I119" s="161"/>
      <c r="J119" s="162" t="str">
        <f t="shared" si="13"/>
        <v/>
      </c>
      <c r="K119" s="162" t="str">
        <f t="shared" si="14"/>
        <v/>
      </c>
      <c r="L119" s="6"/>
      <c r="M119" s="447"/>
      <c r="N119" s="161"/>
      <c r="O119" s="7"/>
      <c r="P119" s="165"/>
      <c r="Q119" s="161"/>
      <c r="R119" s="136" t="str">
        <f t="shared" si="15"/>
        <v/>
      </c>
      <c r="S119" s="162" t="str">
        <f t="shared" si="16"/>
        <v/>
      </c>
      <c r="T119" s="5"/>
      <c r="U119" s="5"/>
      <c r="V119" s="447"/>
      <c r="X119" s="136" t="str">
        <f t="shared" si="17"/>
        <v/>
      </c>
      <c r="Y119" s="162" t="str">
        <f t="shared" si="18"/>
        <v/>
      </c>
      <c r="Z119" s="6"/>
      <c r="AA119" s="6"/>
      <c r="AB119" s="148"/>
      <c r="AC119" s="148"/>
      <c r="AD119" s="225"/>
      <c r="AE119" s="225"/>
      <c r="AF119" s="165"/>
    </row>
    <row r="120" spans="2:32" x14ac:dyDescent="0.25">
      <c r="B120" s="163"/>
      <c r="C120" s="8"/>
      <c r="D120" s="8"/>
      <c r="E120" s="161"/>
      <c r="F120" s="6"/>
      <c r="G120" s="5"/>
      <c r="H120" s="6"/>
      <c r="I120" s="161"/>
      <c r="J120" s="162" t="str">
        <f t="shared" si="13"/>
        <v/>
      </c>
      <c r="K120" s="162" t="str">
        <f t="shared" si="14"/>
        <v/>
      </c>
      <c r="L120" s="6"/>
      <c r="M120" s="447"/>
      <c r="N120" s="161"/>
      <c r="O120" s="7"/>
      <c r="P120" s="165"/>
      <c r="Q120" s="161"/>
      <c r="R120" s="136" t="str">
        <f t="shared" si="15"/>
        <v/>
      </c>
      <c r="S120" s="162" t="str">
        <f t="shared" si="16"/>
        <v/>
      </c>
      <c r="T120" s="5"/>
      <c r="U120" s="5"/>
      <c r="V120" s="447"/>
      <c r="X120" s="136" t="str">
        <f t="shared" si="17"/>
        <v/>
      </c>
      <c r="Y120" s="162" t="str">
        <f t="shared" si="18"/>
        <v/>
      </c>
      <c r="Z120" s="6"/>
      <c r="AA120" s="6"/>
      <c r="AB120" s="148"/>
      <c r="AC120" s="148"/>
      <c r="AD120" s="225"/>
      <c r="AE120" s="225"/>
      <c r="AF120" s="165"/>
    </row>
    <row r="121" spans="2:32" x14ac:dyDescent="0.25">
      <c r="B121" s="163"/>
      <c r="C121" s="8"/>
      <c r="D121" s="8"/>
      <c r="E121" s="161"/>
      <c r="F121" s="6"/>
      <c r="G121" s="5"/>
      <c r="H121" s="6"/>
      <c r="I121" s="161"/>
      <c r="J121" s="162" t="str">
        <f t="shared" si="13"/>
        <v/>
      </c>
      <c r="K121" s="162" t="str">
        <f t="shared" si="14"/>
        <v/>
      </c>
      <c r="L121" s="6"/>
      <c r="M121" s="447"/>
      <c r="N121" s="161"/>
      <c r="O121" s="7"/>
      <c r="P121" s="165"/>
      <c r="Q121" s="161"/>
      <c r="R121" s="136" t="str">
        <f t="shared" si="15"/>
        <v/>
      </c>
      <c r="S121" s="162" t="str">
        <f t="shared" si="16"/>
        <v/>
      </c>
      <c r="T121" s="5"/>
      <c r="U121" s="5"/>
      <c r="V121" s="447"/>
      <c r="X121" s="136" t="str">
        <f t="shared" si="17"/>
        <v/>
      </c>
      <c r="Y121" s="162" t="str">
        <f t="shared" si="18"/>
        <v/>
      </c>
      <c r="Z121" s="6"/>
      <c r="AA121" s="6"/>
      <c r="AB121" s="148"/>
      <c r="AC121" s="148"/>
      <c r="AD121" s="225"/>
      <c r="AE121" s="225"/>
      <c r="AF121" s="165"/>
    </row>
    <row r="122" spans="2:32" x14ac:dyDescent="0.25">
      <c r="B122" s="163"/>
      <c r="C122" s="8"/>
      <c r="D122" s="8"/>
      <c r="E122" s="161"/>
      <c r="F122" s="6"/>
      <c r="G122" s="5"/>
      <c r="H122" s="6"/>
      <c r="I122" s="161"/>
      <c r="J122" s="162" t="str">
        <f t="shared" si="13"/>
        <v/>
      </c>
      <c r="K122" s="162" t="str">
        <f t="shared" si="14"/>
        <v/>
      </c>
      <c r="L122" s="6"/>
      <c r="M122" s="447"/>
      <c r="N122" s="161"/>
      <c r="O122" s="7"/>
      <c r="P122" s="165"/>
      <c r="Q122" s="161"/>
      <c r="R122" s="136" t="str">
        <f t="shared" si="15"/>
        <v/>
      </c>
      <c r="S122" s="162" t="str">
        <f t="shared" si="16"/>
        <v/>
      </c>
      <c r="T122" s="5"/>
      <c r="U122" s="5"/>
      <c r="V122" s="447"/>
      <c r="X122" s="136" t="str">
        <f t="shared" si="17"/>
        <v/>
      </c>
      <c r="Y122" s="162" t="str">
        <f t="shared" si="18"/>
        <v/>
      </c>
      <c r="Z122" s="6"/>
      <c r="AA122" s="6"/>
      <c r="AB122" s="148"/>
      <c r="AC122" s="148"/>
      <c r="AD122" s="225"/>
      <c r="AE122" s="225"/>
      <c r="AF122" s="165"/>
    </row>
    <row r="123" spans="2:32" x14ac:dyDescent="0.25">
      <c r="B123" s="163"/>
      <c r="C123" s="8"/>
      <c r="D123" s="8"/>
      <c r="E123" s="161"/>
      <c r="F123" s="6"/>
      <c r="G123" s="5"/>
      <c r="H123" s="6"/>
      <c r="I123" s="161"/>
      <c r="J123" s="162" t="str">
        <f t="shared" si="13"/>
        <v/>
      </c>
      <c r="K123" s="162" t="str">
        <f t="shared" si="14"/>
        <v/>
      </c>
      <c r="L123" s="6"/>
      <c r="M123" s="447"/>
      <c r="N123" s="161"/>
      <c r="O123" s="7"/>
      <c r="P123" s="165"/>
      <c r="Q123" s="161"/>
      <c r="R123" s="136" t="str">
        <f t="shared" si="15"/>
        <v/>
      </c>
      <c r="S123" s="162" t="str">
        <f t="shared" si="16"/>
        <v/>
      </c>
      <c r="T123" s="5"/>
      <c r="U123" s="5"/>
      <c r="V123" s="447"/>
      <c r="X123" s="136" t="str">
        <f t="shared" si="17"/>
        <v/>
      </c>
      <c r="Y123" s="162" t="str">
        <f t="shared" si="18"/>
        <v/>
      </c>
      <c r="Z123" s="6"/>
      <c r="AA123" s="6"/>
      <c r="AB123" s="148"/>
      <c r="AC123" s="148"/>
      <c r="AD123" s="225"/>
      <c r="AE123" s="225"/>
      <c r="AF123" s="165"/>
    </row>
    <row r="124" spans="2:32" x14ac:dyDescent="0.25">
      <c r="B124" s="163"/>
      <c r="C124" s="8"/>
      <c r="D124" s="8"/>
      <c r="E124" s="161"/>
      <c r="F124" s="6"/>
      <c r="G124" s="5"/>
      <c r="H124" s="6"/>
      <c r="I124" s="161"/>
      <c r="J124" s="162" t="str">
        <f t="shared" si="13"/>
        <v/>
      </c>
      <c r="K124" s="162" t="str">
        <f t="shared" si="14"/>
        <v/>
      </c>
      <c r="L124" s="6"/>
      <c r="M124" s="447"/>
      <c r="N124" s="161"/>
      <c r="O124" s="7"/>
      <c r="P124" s="165"/>
      <c r="Q124" s="161"/>
      <c r="R124" s="136" t="str">
        <f t="shared" si="15"/>
        <v/>
      </c>
      <c r="S124" s="162" t="str">
        <f t="shared" si="16"/>
        <v/>
      </c>
      <c r="T124" s="5"/>
      <c r="U124" s="5"/>
      <c r="V124" s="447"/>
      <c r="X124" s="136" t="str">
        <f t="shared" si="17"/>
        <v/>
      </c>
      <c r="Y124" s="162" t="str">
        <f t="shared" si="18"/>
        <v/>
      </c>
      <c r="Z124" s="6"/>
      <c r="AA124" s="6"/>
      <c r="AB124" s="148"/>
      <c r="AC124" s="148"/>
      <c r="AD124" s="225"/>
      <c r="AE124" s="225"/>
      <c r="AF124" s="165"/>
    </row>
    <row r="125" spans="2:32" x14ac:dyDescent="0.25">
      <c r="B125" s="163"/>
      <c r="C125" s="8"/>
      <c r="D125" s="8"/>
      <c r="E125" s="161"/>
      <c r="F125" s="6"/>
      <c r="G125" s="5"/>
      <c r="H125" s="6"/>
      <c r="I125" s="161"/>
      <c r="J125" s="162" t="str">
        <f t="shared" si="13"/>
        <v/>
      </c>
      <c r="K125" s="162" t="str">
        <f t="shared" si="14"/>
        <v/>
      </c>
      <c r="L125" s="6"/>
      <c r="M125" s="447"/>
      <c r="N125" s="161"/>
      <c r="O125" s="7"/>
      <c r="P125" s="165"/>
      <c r="Q125" s="161"/>
      <c r="R125" s="136" t="str">
        <f t="shared" si="15"/>
        <v/>
      </c>
      <c r="S125" s="162" t="str">
        <f t="shared" si="16"/>
        <v/>
      </c>
      <c r="T125" s="5"/>
      <c r="U125" s="5"/>
      <c r="V125" s="447"/>
      <c r="X125" s="136" t="str">
        <f t="shared" si="17"/>
        <v/>
      </c>
      <c r="Y125" s="162" t="str">
        <f t="shared" si="18"/>
        <v/>
      </c>
      <c r="Z125" s="6"/>
      <c r="AA125" s="6"/>
      <c r="AB125" s="148"/>
      <c r="AC125" s="148"/>
      <c r="AD125" s="225"/>
      <c r="AE125" s="225"/>
      <c r="AF125" s="165"/>
    </row>
    <row r="126" spans="2:32" x14ac:dyDescent="0.25">
      <c r="B126" s="163"/>
      <c r="C126" s="8"/>
      <c r="D126" s="8"/>
      <c r="E126" s="161"/>
      <c r="F126" s="6"/>
      <c r="G126" s="5"/>
      <c r="H126" s="6"/>
      <c r="I126" s="161"/>
      <c r="J126" s="162" t="str">
        <f t="shared" si="13"/>
        <v/>
      </c>
      <c r="K126" s="162" t="str">
        <f t="shared" si="14"/>
        <v/>
      </c>
      <c r="L126" s="6"/>
      <c r="M126" s="447"/>
      <c r="N126" s="161"/>
      <c r="O126" s="7"/>
      <c r="P126" s="165"/>
      <c r="Q126" s="161"/>
      <c r="R126" s="136" t="str">
        <f t="shared" si="15"/>
        <v/>
      </c>
      <c r="S126" s="162" t="str">
        <f t="shared" si="16"/>
        <v/>
      </c>
      <c r="T126" s="5"/>
      <c r="U126" s="5"/>
      <c r="V126" s="447"/>
      <c r="X126" s="136" t="str">
        <f t="shared" si="17"/>
        <v/>
      </c>
      <c r="Y126" s="162" t="str">
        <f t="shared" si="18"/>
        <v/>
      </c>
      <c r="Z126" s="6"/>
      <c r="AA126" s="6"/>
      <c r="AB126" s="148"/>
      <c r="AC126" s="148"/>
      <c r="AD126" s="225"/>
      <c r="AE126" s="225"/>
      <c r="AF126" s="165"/>
    </row>
    <row r="127" spans="2:32" x14ac:dyDescent="0.25">
      <c r="B127" s="163"/>
      <c r="C127" s="8"/>
      <c r="D127" s="8"/>
      <c r="E127" s="161"/>
      <c r="F127" s="6"/>
      <c r="G127" s="5"/>
      <c r="H127" s="6"/>
      <c r="I127" s="161"/>
      <c r="J127" s="162" t="str">
        <f t="shared" si="13"/>
        <v/>
      </c>
      <c r="K127" s="162" t="str">
        <f t="shared" si="14"/>
        <v/>
      </c>
      <c r="L127" s="6"/>
      <c r="M127" s="447"/>
      <c r="N127" s="161"/>
      <c r="O127" s="7"/>
      <c r="P127" s="165"/>
      <c r="Q127" s="161"/>
      <c r="R127" s="136" t="str">
        <f t="shared" si="15"/>
        <v/>
      </c>
      <c r="S127" s="162" t="str">
        <f t="shared" si="16"/>
        <v/>
      </c>
      <c r="T127" s="5"/>
      <c r="U127" s="5"/>
      <c r="V127" s="447"/>
      <c r="X127" s="136" t="str">
        <f t="shared" si="17"/>
        <v/>
      </c>
      <c r="Y127" s="162" t="str">
        <f t="shared" si="18"/>
        <v/>
      </c>
      <c r="Z127" s="6"/>
      <c r="AA127" s="6"/>
      <c r="AB127" s="148"/>
      <c r="AC127" s="148"/>
      <c r="AD127" s="225"/>
      <c r="AE127" s="225"/>
      <c r="AF127" s="165"/>
    </row>
    <row r="128" spans="2:32" x14ac:dyDescent="0.25">
      <c r="B128" s="163"/>
      <c r="C128" s="8"/>
      <c r="D128" s="8"/>
      <c r="E128" s="161"/>
      <c r="F128" s="6"/>
      <c r="G128" s="5"/>
      <c r="H128" s="6"/>
      <c r="I128" s="161"/>
      <c r="J128" s="162" t="str">
        <f t="shared" si="13"/>
        <v/>
      </c>
      <c r="K128" s="162" t="str">
        <f t="shared" si="14"/>
        <v/>
      </c>
      <c r="L128" s="6"/>
      <c r="M128" s="447"/>
      <c r="N128" s="161"/>
      <c r="O128" s="7"/>
      <c r="P128" s="165"/>
      <c r="Q128" s="161"/>
      <c r="R128" s="136" t="str">
        <f t="shared" si="15"/>
        <v/>
      </c>
      <c r="S128" s="162" t="str">
        <f t="shared" si="16"/>
        <v/>
      </c>
      <c r="T128" s="5"/>
      <c r="U128" s="5"/>
      <c r="V128" s="447"/>
      <c r="X128" s="136" t="str">
        <f t="shared" si="17"/>
        <v/>
      </c>
      <c r="Y128" s="162" t="str">
        <f t="shared" si="18"/>
        <v/>
      </c>
      <c r="Z128" s="6"/>
      <c r="AA128" s="6"/>
      <c r="AB128" s="148"/>
      <c r="AC128" s="148"/>
      <c r="AD128" s="225"/>
      <c r="AE128" s="225"/>
      <c r="AF128" s="165"/>
    </row>
    <row r="129" spans="2:32" x14ac:dyDescent="0.25">
      <c r="B129" s="163"/>
      <c r="C129" s="8"/>
      <c r="D129" s="8"/>
      <c r="E129" s="161"/>
      <c r="F129" s="6"/>
      <c r="G129" s="5"/>
      <c r="H129" s="6"/>
      <c r="I129" s="161"/>
      <c r="J129" s="162" t="str">
        <f t="shared" si="13"/>
        <v/>
      </c>
      <c r="K129" s="162" t="str">
        <f t="shared" si="14"/>
        <v/>
      </c>
      <c r="L129" s="6"/>
      <c r="M129" s="447"/>
      <c r="N129" s="161"/>
      <c r="O129" s="7"/>
      <c r="P129" s="165"/>
      <c r="Q129" s="161"/>
      <c r="R129" s="136" t="str">
        <f t="shared" si="15"/>
        <v/>
      </c>
      <c r="S129" s="162" t="str">
        <f t="shared" si="16"/>
        <v/>
      </c>
      <c r="T129" s="5"/>
      <c r="U129" s="5"/>
      <c r="V129" s="447"/>
      <c r="X129" s="136" t="str">
        <f t="shared" si="17"/>
        <v/>
      </c>
      <c r="Y129" s="162" t="str">
        <f t="shared" si="18"/>
        <v/>
      </c>
      <c r="Z129" s="6"/>
      <c r="AA129" s="6"/>
      <c r="AB129" s="148"/>
      <c r="AC129" s="148"/>
      <c r="AD129" s="225"/>
      <c r="AE129" s="225"/>
      <c r="AF129" s="165"/>
    </row>
    <row r="130" spans="2:32" x14ac:dyDescent="0.25">
      <c r="B130" s="163"/>
      <c r="C130" s="8"/>
      <c r="D130" s="8"/>
      <c r="E130" s="161"/>
      <c r="F130" s="6"/>
      <c r="G130" s="5"/>
      <c r="H130" s="6"/>
      <c r="I130" s="161"/>
      <c r="J130" s="162" t="str">
        <f t="shared" si="13"/>
        <v/>
      </c>
      <c r="K130" s="162" t="str">
        <f t="shared" si="14"/>
        <v/>
      </c>
      <c r="L130" s="6"/>
      <c r="M130" s="447"/>
      <c r="N130" s="161"/>
      <c r="O130" s="7"/>
      <c r="P130" s="165"/>
      <c r="Q130" s="161"/>
      <c r="R130" s="136" t="str">
        <f t="shared" si="15"/>
        <v/>
      </c>
      <c r="S130" s="162" t="str">
        <f t="shared" si="16"/>
        <v/>
      </c>
      <c r="T130" s="5"/>
      <c r="U130" s="5"/>
      <c r="V130" s="447"/>
      <c r="X130" s="136" t="str">
        <f t="shared" si="17"/>
        <v/>
      </c>
      <c r="Y130" s="162" t="str">
        <f t="shared" si="18"/>
        <v/>
      </c>
      <c r="Z130" s="6"/>
      <c r="AA130" s="6"/>
      <c r="AB130" s="148"/>
      <c r="AC130" s="148"/>
      <c r="AD130" s="225"/>
      <c r="AE130" s="225"/>
      <c r="AF130" s="165"/>
    </row>
    <row r="131" spans="2:32" x14ac:dyDescent="0.25">
      <c r="B131" s="163"/>
      <c r="C131" s="8"/>
      <c r="D131" s="8"/>
      <c r="E131" s="161"/>
      <c r="F131" s="6"/>
      <c r="G131" s="5"/>
      <c r="H131" s="6"/>
      <c r="I131" s="161"/>
      <c r="J131" s="162" t="str">
        <f t="shared" si="13"/>
        <v/>
      </c>
      <c r="K131" s="162" t="str">
        <f t="shared" si="14"/>
        <v/>
      </c>
      <c r="L131" s="6"/>
      <c r="M131" s="447"/>
      <c r="N131" s="161"/>
      <c r="O131" s="7"/>
      <c r="P131" s="165"/>
      <c r="Q131" s="161"/>
      <c r="R131" s="136" t="str">
        <f t="shared" si="15"/>
        <v/>
      </c>
      <c r="S131" s="162" t="str">
        <f t="shared" si="16"/>
        <v/>
      </c>
      <c r="T131" s="5"/>
      <c r="U131" s="5"/>
      <c r="V131" s="447"/>
      <c r="X131" s="136" t="str">
        <f t="shared" si="17"/>
        <v/>
      </c>
      <c r="Y131" s="162" t="str">
        <f t="shared" si="18"/>
        <v/>
      </c>
      <c r="Z131" s="6"/>
      <c r="AA131" s="6"/>
      <c r="AB131" s="148"/>
      <c r="AC131" s="148"/>
      <c r="AD131" s="225"/>
      <c r="AE131" s="225"/>
      <c r="AF131" s="165"/>
    </row>
    <row r="132" spans="2:32" x14ac:dyDescent="0.25">
      <c r="B132" s="163"/>
      <c r="C132" s="8"/>
      <c r="D132" s="8"/>
      <c r="E132" s="161"/>
      <c r="F132" s="6"/>
      <c r="G132" s="5"/>
      <c r="H132" s="6"/>
      <c r="I132" s="161"/>
      <c r="J132" s="162" t="str">
        <f t="shared" si="13"/>
        <v/>
      </c>
      <c r="K132" s="162" t="str">
        <f t="shared" si="14"/>
        <v/>
      </c>
      <c r="L132" s="6"/>
      <c r="M132" s="447"/>
      <c r="N132" s="161"/>
      <c r="O132" s="7"/>
      <c r="P132" s="165"/>
      <c r="Q132" s="161"/>
      <c r="R132" s="136" t="str">
        <f t="shared" si="15"/>
        <v/>
      </c>
      <c r="S132" s="162" t="str">
        <f t="shared" si="16"/>
        <v/>
      </c>
      <c r="T132" s="5"/>
      <c r="U132" s="5"/>
      <c r="V132" s="447"/>
      <c r="X132" s="136" t="str">
        <f t="shared" si="17"/>
        <v/>
      </c>
      <c r="Y132" s="162" t="str">
        <f t="shared" si="18"/>
        <v/>
      </c>
      <c r="Z132" s="6"/>
      <c r="AA132" s="6"/>
      <c r="AB132" s="148"/>
      <c r="AC132" s="148"/>
      <c r="AD132" s="225"/>
      <c r="AE132" s="225"/>
      <c r="AF132" s="165"/>
    </row>
    <row r="133" spans="2:32" x14ac:dyDescent="0.25">
      <c r="B133" s="163"/>
      <c r="C133" s="8"/>
      <c r="D133" s="8"/>
      <c r="E133" s="161"/>
      <c r="F133" s="6"/>
      <c r="G133" s="5"/>
      <c r="H133" s="6"/>
      <c r="I133" s="161"/>
      <c r="J133" s="162" t="str">
        <f t="shared" si="13"/>
        <v/>
      </c>
      <c r="K133" s="162" t="str">
        <f t="shared" si="14"/>
        <v/>
      </c>
      <c r="L133" s="6"/>
      <c r="M133" s="447"/>
      <c r="N133" s="161"/>
      <c r="O133" s="7"/>
      <c r="P133" s="165"/>
      <c r="Q133" s="161"/>
      <c r="R133" s="136" t="str">
        <f t="shared" si="15"/>
        <v/>
      </c>
      <c r="S133" s="162" t="str">
        <f t="shared" si="16"/>
        <v/>
      </c>
      <c r="T133" s="5"/>
      <c r="U133" s="5"/>
      <c r="V133" s="447"/>
      <c r="X133" s="136" t="str">
        <f t="shared" si="17"/>
        <v/>
      </c>
      <c r="Y133" s="162" t="str">
        <f t="shared" si="18"/>
        <v/>
      </c>
      <c r="Z133" s="6"/>
      <c r="AA133" s="6"/>
      <c r="AB133" s="148"/>
      <c r="AC133" s="148"/>
      <c r="AD133" s="225"/>
      <c r="AE133" s="225"/>
      <c r="AF133" s="165"/>
    </row>
    <row r="134" spans="2:32" x14ac:dyDescent="0.25">
      <c r="B134" s="163"/>
      <c r="C134" s="8"/>
      <c r="D134" s="8"/>
      <c r="E134" s="161"/>
      <c r="F134" s="6"/>
      <c r="G134" s="5"/>
      <c r="H134" s="6"/>
      <c r="I134" s="161"/>
      <c r="J134" s="162" t="str">
        <f t="shared" si="13"/>
        <v/>
      </c>
      <c r="K134" s="162" t="str">
        <f t="shared" si="14"/>
        <v/>
      </c>
      <c r="L134" s="6"/>
      <c r="M134" s="447"/>
      <c r="N134" s="161"/>
      <c r="O134" s="7"/>
      <c r="P134" s="165"/>
      <c r="Q134" s="161"/>
      <c r="R134" s="136" t="str">
        <f t="shared" si="15"/>
        <v/>
      </c>
      <c r="S134" s="162" t="str">
        <f t="shared" si="16"/>
        <v/>
      </c>
      <c r="T134" s="5"/>
      <c r="U134" s="5"/>
      <c r="V134" s="447"/>
      <c r="X134" s="136" t="str">
        <f t="shared" si="17"/>
        <v/>
      </c>
      <c r="Y134" s="162" t="str">
        <f t="shared" si="18"/>
        <v/>
      </c>
      <c r="Z134" s="6"/>
      <c r="AA134" s="6"/>
      <c r="AB134" s="148"/>
      <c r="AC134" s="148"/>
      <c r="AD134" s="225"/>
      <c r="AE134" s="225"/>
      <c r="AF134" s="165"/>
    </row>
    <row r="135" spans="2:32" x14ac:dyDescent="0.25">
      <c r="B135" s="163"/>
      <c r="C135" s="8"/>
      <c r="D135" s="8"/>
      <c r="E135" s="161"/>
      <c r="F135" s="6"/>
      <c r="G135" s="5"/>
      <c r="H135" s="6"/>
      <c r="I135" s="161"/>
      <c r="J135" s="162" t="str">
        <f t="shared" ref="J135:J198" si="19">IF($C135="","",$C135)</f>
        <v/>
      </c>
      <c r="K135" s="162" t="str">
        <f t="shared" si="14"/>
        <v/>
      </c>
      <c r="L135" s="6"/>
      <c r="M135" s="447"/>
      <c r="N135" s="161"/>
      <c r="O135" s="7"/>
      <c r="P135" s="165"/>
      <c r="Q135" s="161"/>
      <c r="R135" s="136" t="str">
        <f t="shared" si="15"/>
        <v/>
      </c>
      <c r="S135" s="162" t="str">
        <f t="shared" si="16"/>
        <v/>
      </c>
      <c r="T135" s="5"/>
      <c r="U135" s="5"/>
      <c r="V135" s="447"/>
      <c r="X135" s="136" t="str">
        <f t="shared" si="17"/>
        <v/>
      </c>
      <c r="Y135" s="162" t="str">
        <f t="shared" si="18"/>
        <v/>
      </c>
      <c r="Z135" s="6"/>
      <c r="AA135" s="6"/>
      <c r="AB135" s="148"/>
      <c r="AC135" s="148"/>
      <c r="AD135" s="225"/>
      <c r="AE135" s="225"/>
      <c r="AF135" s="165"/>
    </row>
    <row r="136" spans="2:32" x14ac:dyDescent="0.25">
      <c r="B136" s="163"/>
      <c r="C136" s="8"/>
      <c r="D136" s="8"/>
      <c r="E136" s="161"/>
      <c r="F136" s="6"/>
      <c r="G136" s="5"/>
      <c r="H136" s="6"/>
      <c r="I136" s="161"/>
      <c r="J136" s="162" t="str">
        <f t="shared" si="19"/>
        <v/>
      </c>
      <c r="K136" s="162" t="str">
        <f t="shared" si="14"/>
        <v/>
      </c>
      <c r="L136" s="6"/>
      <c r="M136" s="447"/>
      <c r="N136" s="161"/>
      <c r="O136" s="7"/>
      <c r="P136" s="165"/>
      <c r="Q136" s="161"/>
      <c r="R136" s="136" t="str">
        <f t="shared" si="15"/>
        <v/>
      </c>
      <c r="S136" s="162" t="str">
        <f t="shared" si="16"/>
        <v/>
      </c>
      <c r="T136" s="5"/>
      <c r="U136" s="5"/>
      <c r="V136" s="447"/>
      <c r="X136" s="136" t="str">
        <f t="shared" si="17"/>
        <v/>
      </c>
      <c r="Y136" s="162" t="str">
        <f t="shared" si="18"/>
        <v/>
      </c>
      <c r="Z136" s="6"/>
      <c r="AA136" s="6"/>
      <c r="AB136" s="148"/>
      <c r="AC136" s="148"/>
      <c r="AD136" s="225"/>
      <c r="AE136" s="225"/>
      <c r="AF136" s="165"/>
    </row>
    <row r="137" spans="2:32" x14ac:dyDescent="0.25">
      <c r="B137" s="163"/>
      <c r="C137" s="8"/>
      <c r="D137" s="8"/>
      <c r="E137" s="161"/>
      <c r="F137" s="6"/>
      <c r="G137" s="5"/>
      <c r="H137" s="6"/>
      <c r="I137" s="161"/>
      <c r="J137" s="162" t="str">
        <f t="shared" si="19"/>
        <v/>
      </c>
      <c r="K137" s="162" t="str">
        <f t="shared" si="14"/>
        <v/>
      </c>
      <c r="L137" s="6"/>
      <c r="M137" s="447"/>
      <c r="N137" s="161"/>
      <c r="O137" s="7"/>
      <c r="P137" s="165"/>
      <c r="Q137" s="161"/>
      <c r="R137" s="136" t="str">
        <f t="shared" si="15"/>
        <v/>
      </c>
      <c r="S137" s="162" t="str">
        <f t="shared" si="16"/>
        <v/>
      </c>
      <c r="T137" s="5"/>
      <c r="U137" s="5"/>
      <c r="V137" s="447"/>
      <c r="X137" s="136" t="str">
        <f t="shared" si="17"/>
        <v/>
      </c>
      <c r="Y137" s="162" t="str">
        <f t="shared" si="18"/>
        <v/>
      </c>
      <c r="Z137" s="6"/>
      <c r="AA137" s="6"/>
      <c r="AB137" s="148"/>
      <c r="AC137" s="148"/>
      <c r="AD137" s="225"/>
      <c r="AE137" s="225"/>
      <c r="AF137" s="165"/>
    </row>
    <row r="138" spans="2:32" x14ac:dyDescent="0.25">
      <c r="B138" s="163"/>
      <c r="C138" s="8"/>
      <c r="D138" s="8"/>
      <c r="E138" s="161"/>
      <c r="F138" s="6"/>
      <c r="G138" s="5"/>
      <c r="H138" s="6"/>
      <c r="I138" s="161"/>
      <c r="J138" s="162" t="str">
        <f t="shared" si="19"/>
        <v/>
      </c>
      <c r="K138" s="162" t="str">
        <f t="shared" si="14"/>
        <v/>
      </c>
      <c r="L138" s="6"/>
      <c r="M138" s="447"/>
      <c r="N138" s="161"/>
      <c r="O138" s="7"/>
      <c r="P138" s="165"/>
      <c r="Q138" s="161"/>
      <c r="R138" s="136" t="str">
        <f t="shared" si="15"/>
        <v/>
      </c>
      <c r="S138" s="162" t="str">
        <f t="shared" si="16"/>
        <v/>
      </c>
      <c r="T138" s="5"/>
      <c r="U138" s="5"/>
      <c r="V138" s="447"/>
      <c r="X138" s="136" t="str">
        <f t="shared" si="17"/>
        <v/>
      </c>
      <c r="Y138" s="162" t="str">
        <f t="shared" si="18"/>
        <v/>
      </c>
      <c r="Z138" s="6"/>
      <c r="AA138" s="6"/>
      <c r="AB138" s="148"/>
      <c r="AC138" s="148"/>
      <c r="AD138" s="225"/>
      <c r="AE138" s="225"/>
      <c r="AF138" s="165"/>
    </row>
    <row r="139" spans="2:32" x14ac:dyDescent="0.25">
      <c r="B139" s="163"/>
      <c r="C139" s="8"/>
      <c r="D139" s="8"/>
      <c r="E139" s="161"/>
      <c r="F139" s="6"/>
      <c r="G139" s="5"/>
      <c r="H139" s="6"/>
      <c r="I139" s="161"/>
      <c r="J139" s="162" t="str">
        <f t="shared" si="19"/>
        <v/>
      </c>
      <c r="K139" s="162" t="str">
        <f t="shared" si="14"/>
        <v/>
      </c>
      <c r="L139" s="6"/>
      <c r="M139" s="447"/>
      <c r="N139" s="161"/>
      <c r="O139" s="7"/>
      <c r="P139" s="165"/>
      <c r="Q139" s="161"/>
      <c r="R139" s="136" t="str">
        <f t="shared" si="15"/>
        <v/>
      </c>
      <c r="S139" s="162" t="str">
        <f t="shared" si="16"/>
        <v/>
      </c>
      <c r="T139" s="5"/>
      <c r="U139" s="5"/>
      <c r="V139" s="447"/>
      <c r="X139" s="136" t="str">
        <f t="shared" si="17"/>
        <v/>
      </c>
      <c r="Y139" s="162" t="str">
        <f t="shared" si="18"/>
        <v/>
      </c>
      <c r="Z139" s="6"/>
      <c r="AA139" s="6"/>
      <c r="AB139" s="148"/>
      <c r="AC139" s="148"/>
      <c r="AD139" s="225"/>
      <c r="AE139" s="225"/>
      <c r="AF139" s="165"/>
    </row>
    <row r="140" spans="2:32" x14ac:dyDescent="0.25">
      <c r="B140" s="163"/>
      <c r="C140" s="8"/>
      <c r="D140" s="8"/>
      <c r="E140" s="161"/>
      <c r="F140" s="6"/>
      <c r="G140" s="5"/>
      <c r="H140" s="6"/>
      <c r="I140" s="161"/>
      <c r="J140" s="162" t="str">
        <f t="shared" si="19"/>
        <v/>
      </c>
      <c r="K140" s="162" t="str">
        <f t="shared" si="14"/>
        <v/>
      </c>
      <c r="L140" s="6"/>
      <c r="M140" s="447"/>
      <c r="N140" s="161"/>
      <c r="O140" s="7"/>
      <c r="P140" s="165"/>
      <c r="Q140" s="161"/>
      <c r="R140" s="136" t="str">
        <f t="shared" si="15"/>
        <v/>
      </c>
      <c r="S140" s="162" t="str">
        <f t="shared" si="16"/>
        <v/>
      </c>
      <c r="T140" s="5"/>
      <c r="U140" s="5"/>
      <c r="V140" s="447"/>
      <c r="X140" s="136" t="str">
        <f t="shared" si="17"/>
        <v/>
      </c>
      <c r="Y140" s="162" t="str">
        <f t="shared" si="18"/>
        <v/>
      </c>
      <c r="Z140" s="6"/>
      <c r="AA140" s="6"/>
      <c r="AB140" s="148"/>
      <c r="AC140" s="148"/>
      <c r="AD140" s="225"/>
      <c r="AE140" s="225"/>
      <c r="AF140" s="165"/>
    </row>
    <row r="141" spans="2:32" x14ac:dyDescent="0.25">
      <c r="B141" s="163"/>
      <c r="C141" s="8"/>
      <c r="D141" s="8"/>
      <c r="E141" s="161"/>
      <c r="F141" s="6"/>
      <c r="G141" s="5"/>
      <c r="H141" s="6"/>
      <c r="I141" s="161"/>
      <c r="J141" s="162" t="str">
        <f t="shared" si="19"/>
        <v/>
      </c>
      <c r="K141" s="162" t="str">
        <f t="shared" si="14"/>
        <v/>
      </c>
      <c r="L141" s="6"/>
      <c r="M141" s="447"/>
      <c r="N141" s="161"/>
      <c r="O141" s="7"/>
      <c r="P141" s="165"/>
      <c r="Q141" s="161"/>
      <c r="R141" s="136" t="str">
        <f t="shared" si="15"/>
        <v/>
      </c>
      <c r="S141" s="162" t="str">
        <f t="shared" si="16"/>
        <v/>
      </c>
      <c r="T141" s="5"/>
      <c r="U141" s="5"/>
      <c r="V141" s="447"/>
      <c r="X141" s="136" t="str">
        <f t="shared" si="17"/>
        <v/>
      </c>
      <c r="Y141" s="162" t="str">
        <f t="shared" si="18"/>
        <v/>
      </c>
      <c r="Z141" s="6"/>
      <c r="AA141" s="6"/>
      <c r="AB141" s="148"/>
      <c r="AC141" s="148"/>
      <c r="AD141" s="225"/>
      <c r="AE141" s="225"/>
      <c r="AF141" s="165"/>
    </row>
    <row r="142" spans="2:32" x14ac:dyDescent="0.25">
      <c r="B142" s="163"/>
      <c r="C142" s="8"/>
      <c r="D142" s="8"/>
      <c r="E142" s="161"/>
      <c r="F142" s="6"/>
      <c r="G142" s="5"/>
      <c r="H142" s="6"/>
      <c r="I142" s="161"/>
      <c r="J142" s="162" t="str">
        <f t="shared" si="19"/>
        <v/>
      </c>
      <c r="K142" s="162" t="str">
        <f t="shared" si="14"/>
        <v/>
      </c>
      <c r="L142" s="6"/>
      <c r="M142" s="447"/>
      <c r="N142" s="161"/>
      <c r="O142" s="7"/>
      <c r="P142" s="165"/>
      <c r="Q142" s="161"/>
      <c r="R142" s="136" t="str">
        <f t="shared" si="15"/>
        <v/>
      </c>
      <c r="S142" s="162" t="str">
        <f t="shared" si="16"/>
        <v/>
      </c>
      <c r="T142" s="5"/>
      <c r="U142" s="5"/>
      <c r="V142" s="447"/>
      <c r="X142" s="136" t="str">
        <f t="shared" si="17"/>
        <v/>
      </c>
      <c r="Y142" s="162" t="str">
        <f t="shared" si="18"/>
        <v/>
      </c>
      <c r="Z142" s="6"/>
      <c r="AA142" s="6"/>
      <c r="AB142" s="148"/>
      <c r="AC142" s="148"/>
      <c r="AD142" s="225"/>
      <c r="AE142" s="225"/>
      <c r="AF142" s="165"/>
    </row>
    <row r="143" spans="2:32" x14ac:dyDescent="0.25">
      <c r="B143" s="163"/>
      <c r="C143" s="8"/>
      <c r="D143" s="8"/>
      <c r="E143" s="161"/>
      <c r="F143" s="6"/>
      <c r="G143" s="5"/>
      <c r="H143" s="6"/>
      <c r="I143" s="161"/>
      <c r="J143" s="162" t="str">
        <f t="shared" si="19"/>
        <v/>
      </c>
      <c r="K143" s="162" t="str">
        <f t="shared" si="14"/>
        <v/>
      </c>
      <c r="L143" s="6"/>
      <c r="M143" s="447"/>
      <c r="N143" s="161"/>
      <c r="O143" s="7"/>
      <c r="P143" s="165"/>
      <c r="Q143" s="161"/>
      <c r="R143" s="136" t="str">
        <f t="shared" si="15"/>
        <v/>
      </c>
      <c r="S143" s="162" t="str">
        <f t="shared" si="16"/>
        <v/>
      </c>
      <c r="T143" s="5"/>
      <c r="U143" s="5"/>
      <c r="V143" s="447"/>
      <c r="X143" s="136" t="str">
        <f t="shared" si="17"/>
        <v/>
      </c>
      <c r="Y143" s="162" t="str">
        <f t="shared" si="18"/>
        <v/>
      </c>
      <c r="Z143" s="6"/>
      <c r="AA143" s="6"/>
      <c r="AB143" s="148"/>
      <c r="AC143" s="148"/>
      <c r="AD143" s="225"/>
      <c r="AE143" s="225"/>
      <c r="AF143" s="165"/>
    </row>
    <row r="144" spans="2:32" x14ac:dyDescent="0.25">
      <c r="B144" s="163"/>
      <c r="C144" s="8"/>
      <c r="D144" s="8"/>
      <c r="E144" s="161"/>
      <c r="F144" s="6"/>
      <c r="G144" s="5"/>
      <c r="H144" s="6"/>
      <c r="I144" s="161"/>
      <c r="J144" s="162" t="str">
        <f t="shared" si="19"/>
        <v/>
      </c>
      <c r="K144" s="162" t="str">
        <f t="shared" si="14"/>
        <v/>
      </c>
      <c r="L144" s="6"/>
      <c r="M144" s="447"/>
      <c r="N144" s="161"/>
      <c r="O144" s="7"/>
      <c r="P144" s="165"/>
      <c r="Q144" s="161"/>
      <c r="R144" s="136" t="str">
        <f t="shared" si="15"/>
        <v/>
      </c>
      <c r="S144" s="162" t="str">
        <f t="shared" si="16"/>
        <v/>
      </c>
      <c r="T144" s="5"/>
      <c r="U144" s="5"/>
      <c r="V144" s="447"/>
      <c r="X144" s="136" t="str">
        <f t="shared" si="17"/>
        <v/>
      </c>
      <c r="Y144" s="162" t="str">
        <f t="shared" si="18"/>
        <v/>
      </c>
      <c r="Z144" s="6"/>
      <c r="AA144" s="6"/>
      <c r="AB144" s="148"/>
      <c r="AC144" s="148"/>
      <c r="AD144" s="225"/>
      <c r="AE144" s="225"/>
      <c r="AF144" s="165"/>
    </row>
    <row r="145" spans="2:32" x14ac:dyDescent="0.25">
      <c r="B145" s="163"/>
      <c r="C145" s="8"/>
      <c r="D145" s="8"/>
      <c r="E145" s="161"/>
      <c r="F145" s="6"/>
      <c r="G145" s="5"/>
      <c r="H145" s="6"/>
      <c r="I145" s="161"/>
      <c r="J145" s="162" t="str">
        <f t="shared" si="19"/>
        <v/>
      </c>
      <c r="K145" s="162" t="str">
        <f t="shared" si="14"/>
        <v/>
      </c>
      <c r="L145" s="6"/>
      <c r="M145" s="447"/>
      <c r="N145" s="161"/>
      <c r="O145" s="7"/>
      <c r="P145" s="165"/>
      <c r="Q145" s="161"/>
      <c r="R145" s="136" t="str">
        <f t="shared" si="15"/>
        <v/>
      </c>
      <c r="S145" s="162" t="str">
        <f t="shared" si="16"/>
        <v/>
      </c>
      <c r="T145" s="5"/>
      <c r="U145" s="5"/>
      <c r="V145" s="447"/>
      <c r="X145" s="136" t="str">
        <f t="shared" si="17"/>
        <v/>
      </c>
      <c r="Y145" s="162" t="str">
        <f t="shared" si="18"/>
        <v/>
      </c>
      <c r="Z145" s="6"/>
      <c r="AA145" s="6"/>
      <c r="AB145" s="148"/>
      <c r="AC145" s="148"/>
      <c r="AD145" s="225"/>
      <c r="AE145" s="225"/>
      <c r="AF145" s="165"/>
    </row>
    <row r="146" spans="2:32" x14ac:dyDescent="0.25">
      <c r="B146" s="163"/>
      <c r="C146" s="8"/>
      <c r="D146" s="8"/>
      <c r="E146" s="161"/>
      <c r="F146" s="6"/>
      <c r="G146" s="5"/>
      <c r="H146" s="6"/>
      <c r="I146" s="161"/>
      <c r="J146" s="162" t="str">
        <f t="shared" si="19"/>
        <v/>
      </c>
      <c r="K146" s="162" t="str">
        <f t="shared" si="14"/>
        <v/>
      </c>
      <c r="L146" s="6"/>
      <c r="M146" s="447"/>
      <c r="N146" s="161"/>
      <c r="O146" s="7"/>
      <c r="P146" s="165"/>
      <c r="Q146" s="161"/>
      <c r="R146" s="136" t="str">
        <f t="shared" si="15"/>
        <v/>
      </c>
      <c r="S146" s="162" t="str">
        <f t="shared" si="16"/>
        <v/>
      </c>
      <c r="T146" s="5"/>
      <c r="U146" s="5"/>
      <c r="V146" s="447"/>
      <c r="X146" s="136" t="str">
        <f t="shared" si="17"/>
        <v/>
      </c>
      <c r="Y146" s="162" t="str">
        <f t="shared" si="18"/>
        <v/>
      </c>
      <c r="Z146" s="6"/>
      <c r="AA146" s="6"/>
      <c r="AB146" s="148"/>
      <c r="AC146" s="148"/>
      <c r="AD146" s="225"/>
      <c r="AE146" s="225"/>
      <c r="AF146" s="165"/>
    </row>
    <row r="147" spans="2:32" x14ac:dyDescent="0.25">
      <c r="B147" s="163"/>
      <c r="C147" s="8"/>
      <c r="D147" s="8"/>
      <c r="E147" s="161"/>
      <c r="F147" s="6"/>
      <c r="G147" s="5"/>
      <c r="H147" s="6"/>
      <c r="I147" s="161"/>
      <c r="J147" s="162" t="str">
        <f t="shared" si="19"/>
        <v/>
      </c>
      <c r="K147" s="162" t="str">
        <f t="shared" si="14"/>
        <v/>
      </c>
      <c r="L147" s="6"/>
      <c r="M147" s="447"/>
      <c r="N147" s="161"/>
      <c r="O147" s="7"/>
      <c r="P147" s="165"/>
      <c r="Q147" s="161"/>
      <c r="R147" s="136" t="str">
        <f t="shared" si="15"/>
        <v/>
      </c>
      <c r="S147" s="162" t="str">
        <f t="shared" si="16"/>
        <v/>
      </c>
      <c r="T147" s="5"/>
      <c r="U147" s="5"/>
      <c r="V147" s="447"/>
      <c r="X147" s="136" t="str">
        <f t="shared" si="17"/>
        <v/>
      </c>
      <c r="Y147" s="162" t="str">
        <f t="shared" si="18"/>
        <v/>
      </c>
      <c r="Z147" s="6"/>
      <c r="AA147" s="6"/>
      <c r="AB147" s="148"/>
      <c r="AC147" s="148"/>
      <c r="AD147" s="225"/>
      <c r="AE147" s="225"/>
      <c r="AF147" s="165"/>
    </row>
    <row r="148" spans="2:32" x14ac:dyDescent="0.25">
      <c r="B148" s="163"/>
      <c r="C148" s="8"/>
      <c r="D148" s="8"/>
      <c r="E148" s="161"/>
      <c r="F148" s="6"/>
      <c r="G148" s="5"/>
      <c r="H148" s="6"/>
      <c r="I148" s="161"/>
      <c r="J148" s="162" t="str">
        <f t="shared" si="19"/>
        <v/>
      </c>
      <c r="K148" s="162" t="str">
        <f t="shared" si="14"/>
        <v/>
      </c>
      <c r="L148" s="6"/>
      <c r="M148" s="447"/>
      <c r="N148" s="161"/>
      <c r="O148" s="7"/>
      <c r="P148" s="165"/>
      <c r="Q148" s="161"/>
      <c r="R148" s="136" t="str">
        <f t="shared" si="15"/>
        <v/>
      </c>
      <c r="S148" s="162" t="str">
        <f t="shared" si="16"/>
        <v/>
      </c>
      <c r="T148" s="5"/>
      <c r="U148" s="5"/>
      <c r="V148" s="447"/>
      <c r="X148" s="136" t="str">
        <f t="shared" si="17"/>
        <v/>
      </c>
      <c r="Y148" s="162" t="str">
        <f t="shared" si="18"/>
        <v/>
      </c>
      <c r="Z148" s="6"/>
      <c r="AA148" s="6"/>
      <c r="AB148" s="148"/>
      <c r="AC148" s="148"/>
      <c r="AD148" s="225"/>
      <c r="AE148" s="225"/>
      <c r="AF148" s="165"/>
    </row>
    <row r="149" spans="2:32" x14ac:dyDescent="0.25">
      <c r="B149" s="163"/>
      <c r="C149" s="8"/>
      <c r="D149" s="8"/>
      <c r="E149" s="161"/>
      <c r="F149" s="6"/>
      <c r="G149" s="5"/>
      <c r="H149" s="6"/>
      <c r="I149" s="161"/>
      <c r="J149" s="162" t="str">
        <f t="shared" si="19"/>
        <v/>
      </c>
      <c r="K149" s="162" t="str">
        <f t="shared" si="14"/>
        <v/>
      </c>
      <c r="L149" s="6"/>
      <c r="M149" s="447"/>
      <c r="N149" s="161"/>
      <c r="O149" s="7"/>
      <c r="P149" s="165"/>
      <c r="Q149" s="161"/>
      <c r="R149" s="136" t="str">
        <f t="shared" si="15"/>
        <v/>
      </c>
      <c r="S149" s="162" t="str">
        <f t="shared" si="16"/>
        <v/>
      </c>
      <c r="T149" s="5"/>
      <c r="U149" s="5"/>
      <c r="V149" s="447"/>
      <c r="X149" s="136" t="str">
        <f t="shared" si="17"/>
        <v/>
      </c>
      <c r="Y149" s="162" t="str">
        <f t="shared" si="18"/>
        <v/>
      </c>
      <c r="Z149" s="6"/>
      <c r="AA149" s="6"/>
      <c r="AB149" s="148"/>
      <c r="AC149" s="148"/>
      <c r="AD149" s="225"/>
      <c r="AE149" s="225"/>
      <c r="AF149" s="165"/>
    </row>
    <row r="150" spans="2:32" x14ac:dyDescent="0.25">
      <c r="B150" s="163"/>
      <c r="C150" s="8"/>
      <c r="D150" s="8"/>
      <c r="E150" s="161"/>
      <c r="F150" s="6"/>
      <c r="G150" s="5"/>
      <c r="H150" s="6"/>
      <c r="I150" s="161"/>
      <c r="J150" s="162" t="str">
        <f t="shared" si="19"/>
        <v/>
      </c>
      <c r="K150" s="162" t="str">
        <f t="shared" si="14"/>
        <v/>
      </c>
      <c r="L150" s="6"/>
      <c r="M150" s="447"/>
      <c r="N150" s="161"/>
      <c r="O150" s="7"/>
      <c r="P150" s="165"/>
      <c r="Q150" s="161"/>
      <c r="R150" s="136" t="str">
        <f t="shared" si="15"/>
        <v/>
      </c>
      <c r="S150" s="162" t="str">
        <f t="shared" si="16"/>
        <v/>
      </c>
      <c r="T150" s="5"/>
      <c r="U150" s="5"/>
      <c r="V150" s="447"/>
      <c r="X150" s="136" t="str">
        <f t="shared" si="17"/>
        <v/>
      </c>
      <c r="Y150" s="162" t="str">
        <f t="shared" si="18"/>
        <v/>
      </c>
      <c r="Z150" s="6"/>
      <c r="AA150" s="6"/>
      <c r="AB150" s="148"/>
      <c r="AC150" s="148"/>
      <c r="AD150" s="225"/>
      <c r="AE150" s="225"/>
      <c r="AF150" s="165"/>
    </row>
    <row r="151" spans="2:32" x14ac:dyDescent="0.25">
      <c r="B151" s="163"/>
      <c r="C151" s="8"/>
      <c r="D151" s="8"/>
      <c r="E151" s="161"/>
      <c r="F151" s="6"/>
      <c r="G151" s="5"/>
      <c r="H151" s="6"/>
      <c r="I151" s="161"/>
      <c r="J151" s="162" t="str">
        <f t="shared" si="19"/>
        <v/>
      </c>
      <c r="K151" s="162" t="str">
        <f t="shared" si="14"/>
        <v/>
      </c>
      <c r="L151" s="6"/>
      <c r="M151" s="447"/>
      <c r="N151" s="161"/>
      <c r="O151" s="7"/>
      <c r="P151" s="165"/>
      <c r="Q151" s="161"/>
      <c r="R151" s="136" t="str">
        <f t="shared" si="15"/>
        <v/>
      </c>
      <c r="S151" s="162" t="str">
        <f t="shared" si="16"/>
        <v/>
      </c>
      <c r="T151" s="5"/>
      <c r="U151" s="5"/>
      <c r="V151" s="447"/>
      <c r="X151" s="136" t="str">
        <f t="shared" si="17"/>
        <v/>
      </c>
      <c r="Y151" s="162" t="str">
        <f t="shared" si="18"/>
        <v/>
      </c>
      <c r="Z151" s="6"/>
      <c r="AA151" s="6"/>
      <c r="AB151" s="148"/>
      <c r="AC151" s="148"/>
      <c r="AD151" s="225"/>
      <c r="AE151" s="225"/>
      <c r="AF151" s="165"/>
    </row>
    <row r="152" spans="2:32" x14ac:dyDescent="0.25">
      <c r="B152" s="163"/>
      <c r="C152" s="8"/>
      <c r="D152" s="8"/>
      <c r="E152" s="161"/>
      <c r="F152" s="6"/>
      <c r="G152" s="5"/>
      <c r="H152" s="6"/>
      <c r="I152" s="161"/>
      <c r="J152" s="162" t="str">
        <f t="shared" si="19"/>
        <v/>
      </c>
      <c r="K152" s="162" t="str">
        <f t="shared" si="14"/>
        <v/>
      </c>
      <c r="L152" s="6"/>
      <c r="M152" s="447"/>
      <c r="N152" s="161"/>
      <c r="O152" s="7"/>
      <c r="P152" s="165"/>
      <c r="Q152" s="161"/>
      <c r="R152" s="136" t="str">
        <f t="shared" si="15"/>
        <v/>
      </c>
      <c r="S152" s="162" t="str">
        <f t="shared" si="16"/>
        <v/>
      </c>
      <c r="T152" s="5"/>
      <c r="U152" s="5"/>
      <c r="V152" s="447"/>
      <c r="X152" s="136" t="str">
        <f t="shared" si="17"/>
        <v/>
      </c>
      <c r="Y152" s="162" t="str">
        <f t="shared" si="18"/>
        <v/>
      </c>
      <c r="Z152" s="6"/>
      <c r="AA152" s="6"/>
      <c r="AB152" s="148"/>
      <c r="AC152" s="148"/>
      <c r="AD152" s="225"/>
      <c r="AE152" s="225"/>
      <c r="AF152" s="165"/>
    </row>
    <row r="153" spans="2:32" x14ac:dyDescent="0.25">
      <c r="B153" s="163"/>
      <c r="C153" s="8"/>
      <c r="D153" s="8"/>
      <c r="E153" s="161"/>
      <c r="F153" s="6"/>
      <c r="G153" s="5"/>
      <c r="H153" s="6"/>
      <c r="I153" s="161"/>
      <c r="J153" s="162" t="str">
        <f t="shared" si="19"/>
        <v/>
      </c>
      <c r="K153" s="162" t="str">
        <f t="shared" si="14"/>
        <v/>
      </c>
      <c r="L153" s="6"/>
      <c r="M153" s="447"/>
      <c r="N153" s="161"/>
      <c r="O153" s="7"/>
      <c r="P153" s="165"/>
      <c r="Q153" s="161"/>
      <c r="R153" s="136" t="str">
        <f t="shared" si="15"/>
        <v/>
      </c>
      <c r="S153" s="162" t="str">
        <f t="shared" si="16"/>
        <v/>
      </c>
      <c r="T153" s="5"/>
      <c r="U153" s="5"/>
      <c r="V153" s="447"/>
      <c r="X153" s="136" t="str">
        <f t="shared" si="17"/>
        <v/>
      </c>
      <c r="Y153" s="162" t="str">
        <f t="shared" si="18"/>
        <v/>
      </c>
      <c r="Z153" s="6"/>
      <c r="AA153" s="6"/>
      <c r="AB153" s="148"/>
      <c r="AC153" s="148"/>
      <c r="AD153" s="225"/>
      <c r="AE153" s="225"/>
      <c r="AF153" s="165"/>
    </row>
    <row r="154" spans="2:32" x14ac:dyDescent="0.25">
      <c r="B154" s="163"/>
      <c r="C154" s="8"/>
      <c r="D154" s="8"/>
      <c r="E154" s="161"/>
      <c r="F154" s="6"/>
      <c r="G154" s="5"/>
      <c r="H154" s="6"/>
      <c r="I154" s="161"/>
      <c r="J154" s="162" t="str">
        <f t="shared" si="19"/>
        <v/>
      </c>
      <c r="K154" s="162" t="str">
        <f t="shared" si="14"/>
        <v/>
      </c>
      <c r="L154" s="6"/>
      <c r="M154" s="447"/>
      <c r="N154" s="161"/>
      <c r="O154" s="7"/>
      <c r="P154" s="165"/>
      <c r="Q154" s="161"/>
      <c r="R154" s="136" t="str">
        <f t="shared" si="15"/>
        <v/>
      </c>
      <c r="S154" s="162" t="str">
        <f t="shared" si="16"/>
        <v/>
      </c>
      <c r="T154" s="5"/>
      <c r="U154" s="5"/>
      <c r="V154" s="447"/>
      <c r="X154" s="136" t="str">
        <f t="shared" si="17"/>
        <v/>
      </c>
      <c r="Y154" s="162" t="str">
        <f t="shared" si="18"/>
        <v/>
      </c>
      <c r="Z154" s="6"/>
      <c r="AA154" s="6"/>
      <c r="AB154" s="148"/>
      <c r="AC154" s="148"/>
      <c r="AD154" s="225"/>
      <c r="AE154" s="225"/>
      <c r="AF154" s="165"/>
    </row>
    <row r="155" spans="2:32" x14ac:dyDescent="0.25">
      <c r="B155" s="163"/>
      <c r="C155" s="8"/>
      <c r="D155" s="8"/>
      <c r="E155" s="161"/>
      <c r="F155" s="6"/>
      <c r="G155" s="5"/>
      <c r="H155" s="6"/>
      <c r="I155" s="161"/>
      <c r="J155" s="162" t="str">
        <f t="shared" si="19"/>
        <v/>
      </c>
      <c r="K155" s="162" t="str">
        <f t="shared" si="14"/>
        <v/>
      </c>
      <c r="L155" s="6"/>
      <c r="M155" s="447"/>
      <c r="N155" s="161"/>
      <c r="O155" s="7"/>
      <c r="P155" s="165"/>
      <c r="Q155" s="161"/>
      <c r="R155" s="136" t="str">
        <f t="shared" si="15"/>
        <v/>
      </c>
      <c r="S155" s="162" t="str">
        <f t="shared" si="16"/>
        <v/>
      </c>
      <c r="T155" s="5"/>
      <c r="U155" s="5"/>
      <c r="V155" s="447"/>
      <c r="X155" s="136" t="str">
        <f t="shared" si="17"/>
        <v/>
      </c>
      <c r="Y155" s="162" t="str">
        <f t="shared" si="18"/>
        <v/>
      </c>
      <c r="Z155" s="6"/>
      <c r="AA155" s="6"/>
      <c r="AB155" s="148"/>
      <c r="AC155" s="148"/>
      <c r="AD155" s="225"/>
      <c r="AE155" s="225"/>
      <c r="AF155" s="165"/>
    </row>
    <row r="156" spans="2:32" x14ac:dyDescent="0.25">
      <c r="B156" s="163"/>
      <c r="C156" s="8"/>
      <c r="D156" s="8"/>
      <c r="E156" s="161"/>
      <c r="F156" s="6"/>
      <c r="G156" s="5"/>
      <c r="H156" s="6"/>
      <c r="I156" s="161"/>
      <c r="J156" s="162" t="str">
        <f t="shared" si="19"/>
        <v/>
      </c>
      <c r="K156" s="162" t="str">
        <f t="shared" si="14"/>
        <v/>
      </c>
      <c r="L156" s="6"/>
      <c r="M156" s="447"/>
      <c r="N156" s="161"/>
      <c r="O156" s="7"/>
      <c r="P156" s="165"/>
      <c r="Q156" s="161"/>
      <c r="R156" s="136" t="str">
        <f t="shared" si="15"/>
        <v/>
      </c>
      <c r="S156" s="162" t="str">
        <f t="shared" si="16"/>
        <v/>
      </c>
      <c r="T156" s="5"/>
      <c r="U156" s="5"/>
      <c r="V156" s="447"/>
      <c r="X156" s="136" t="str">
        <f t="shared" si="17"/>
        <v/>
      </c>
      <c r="Y156" s="162" t="str">
        <f t="shared" si="18"/>
        <v/>
      </c>
      <c r="Z156" s="6"/>
      <c r="AA156" s="6"/>
      <c r="AB156" s="148"/>
      <c r="AC156" s="148"/>
      <c r="AD156" s="225"/>
      <c r="AE156" s="225"/>
      <c r="AF156" s="165"/>
    </row>
    <row r="157" spans="2:32" x14ac:dyDescent="0.25">
      <c r="B157" s="163"/>
      <c r="C157" s="8"/>
      <c r="D157" s="8"/>
      <c r="E157" s="161"/>
      <c r="F157" s="6"/>
      <c r="G157" s="5"/>
      <c r="H157" s="6"/>
      <c r="I157" s="161"/>
      <c r="J157" s="162" t="str">
        <f t="shared" si="19"/>
        <v/>
      </c>
      <c r="K157" s="162" t="str">
        <f t="shared" si="14"/>
        <v/>
      </c>
      <c r="L157" s="6"/>
      <c r="M157" s="447"/>
      <c r="N157" s="161"/>
      <c r="O157" s="7"/>
      <c r="P157" s="165"/>
      <c r="Q157" s="161"/>
      <c r="R157" s="136" t="str">
        <f t="shared" si="15"/>
        <v/>
      </c>
      <c r="S157" s="162" t="str">
        <f t="shared" si="16"/>
        <v/>
      </c>
      <c r="T157" s="5"/>
      <c r="U157" s="5"/>
      <c r="V157" s="447"/>
      <c r="X157" s="136" t="str">
        <f t="shared" si="17"/>
        <v/>
      </c>
      <c r="Y157" s="162" t="str">
        <f t="shared" si="18"/>
        <v/>
      </c>
      <c r="Z157" s="6"/>
      <c r="AA157" s="6"/>
      <c r="AB157" s="148"/>
      <c r="AC157" s="148"/>
      <c r="AD157" s="225"/>
      <c r="AE157" s="225"/>
      <c r="AF157" s="165"/>
    </row>
    <row r="158" spans="2:32" x14ac:dyDescent="0.25">
      <c r="B158" s="163"/>
      <c r="C158" s="8"/>
      <c r="D158" s="8"/>
      <c r="E158" s="161"/>
      <c r="F158" s="6"/>
      <c r="G158" s="5"/>
      <c r="H158" s="6"/>
      <c r="I158" s="161"/>
      <c r="J158" s="162" t="str">
        <f t="shared" si="19"/>
        <v/>
      </c>
      <c r="K158" s="162" t="str">
        <f t="shared" si="14"/>
        <v/>
      </c>
      <c r="L158" s="6"/>
      <c r="M158" s="447"/>
      <c r="N158" s="161"/>
      <c r="O158" s="7"/>
      <c r="P158" s="165"/>
      <c r="Q158" s="161"/>
      <c r="R158" s="136" t="str">
        <f t="shared" si="15"/>
        <v/>
      </c>
      <c r="S158" s="162" t="str">
        <f t="shared" si="16"/>
        <v/>
      </c>
      <c r="T158" s="5"/>
      <c r="U158" s="5"/>
      <c r="V158" s="447"/>
      <c r="X158" s="136" t="str">
        <f t="shared" si="17"/>
        <v/>
      </c>
      <c r="Y158" s="162" t="str">
        <f t="shared" si="18"/>
        <v/>
      </c>
      <c r="Z158" s="6"/>
      <c r="AA158" s="6"/>
      <c r="AB158" s="148"/>
      <c r="AC158" s="148"/>
      <c r="AD158" s="225"/>
      <c r="AE158" s="225"/>
      <c r="AF158" s="165"/>
    </row>
    <row r="159" spans="2:32" x14ac:dyDescent="0.25">
      <c r="B159" s="163"/>
      <c r="C159" s="8"/>
      <c r="D159" s="8"/>
      <c r="E159" s="161"/>
      <c r="F159" s="6"/>
      <c r="G159" s="5"/>
      <c r="H159" s="6"/>
      <c r="I159" s="161"/>
      <c r="J159" s="162" t="str">
        <f t="shared" si="19"/>
        <v/>
      </c>
      <c r="K159" s="162" t="str">
        <f t="shared" si="14"/>
        <v/>
      </c>
      <c r="L159" s="6"/>
      <c r="M159" s="447"/>
      <c r="N159" s="161"/>
      <c r="O159" s="7"/>
      <c r="P159" s="165"/>
      <c r="Q159" s="161"/>
      <c r="R159" s="136" t="str">
        <f t="shared" si="15"/>
        <v/>
      </c>
      <c r="S159" s="162" t="str">
        <f t="shared" si="16"/>
        <v/>
      </c>
      <c r="T159" s="5"/>
      <c r="U159" s="5"/>
      <c r="V159" s="447"/>
      <c r="X159" s="136" t="str">
        <f t="shared" si="17"/>
        <v/>
      </c>
      <c r="Y159" s="162" t="str">
        <f t="shared" si="18"/>
        <v/>
      </c>
      <c r="Z159" s="6"/>
      <c r="AA159" s="6"/>
      <c r="AB159" s="148"/>
      <c r="AC159" s="148"/>
      <c r="AD159" s="225"/>
      <c r="AE159" s="225"/>
      <c r="AF159" s="165"/>
    </row>
    <row r="160" spans="2:32" x14ac:dyDescent="0.25">
      <c r="B160" s="163"/>
      <c r="C160" s="8"/>
      <c r="D160" s="8"/>
      <c r="E160" s="161"/>
      <c r="F160" s="6"/>
      <c r="G160" s="5"/>
      <c r="H160" s="6"/>
      <c r="I160" s="161"/>
      <c r="J160" s="162" t="str">
        <f t="shared" si="19"/>
        <v/>
      </c>
      <c r="K160" s="162" t="str">
        <f t="shared" si="14"/>
        <v/>
      </c>
      <c r="L160" s="6"/>
      <c r="M160" s="447"/>
      <c r="N160" s="161"/>
      <c r="O160" s="7"/>
      <c r="P160" s="165"/>
      <c r="Q160" s="161"/>
      <c r="R160" s="136" t="str">
        <f t="shared" si="15"/>
        <v/>
      </c>
      <c r="S160" s="162" t="str">
        <f t="shared" si="16"/>
        <v/>
      </c>
      <c r="T160" s="5"/>
      <c r="U160" s="5"/>
      <c r="V160" s="447"/>
      <c r="X160" s="136" t="str">
        <f t="shared" si="17"/>
        <v/>
      </c>
      <c r="Y160" s="162" t="str">
        <f t="shared" si="18"/>
        <v/>
      </c>
      <c r="Z160" s="6"/>
      <c r="AA160" s="6"/>
      <c r="AB160" s="148"/>
      <c r="AC160" s="148"/>
      <c r="AD160" s="225"/>
      <c r="AE160" s="225"/>
      <c r="AF160" s="165"/>
    </row>
    <row r="161" spans="2:32" x14ac:dyDescent="0.25">
      <c r="B161" s="163"/>
      <c r="C161" s="8"/>
      <c r="D161" s="8"/>
      <c r="E161" s="161"/>
      <c r="F161" s="6"/>
      <c r="G161" s="5"/>
      <c r="H161" s="6"/>
      <c r="I161" s="161"/>
      <c r="J161" s="162" t="str">
        <f t="shared" si="19"/>
        <v/>
      </c>
      <c r="K161" s="162" t="str">
        <f t="shared" si="14"/>
        <v/>
      </c>
      <c r="L161" s="6"/>
      <c r="M161" s="448"/>
      <c r="N161" s="161"/>
      <c r="O161" s="7"/>
      <c r="P161" s="165"/>
      <c r="Q161" s="161"/>
      <c r="R161" s="136" t="str">
        <f t="shared" si="15"/>
        <v/>
      </c>
      <c r="S161" s="162" t="str">
        <f t="shared" si="16"/>
        <v/>
      </c>
      <c r="T161" s="5"/>
      <c r="U161" s="5"/>
      <c r="V161" s="448"/>
      <c r="X161" s="136" t="str">
        <f t="shared" si="17"/>
        <v/>
      </c>
      <c r="Y161" s="162" t="str">
        <f t="shared" si="18"/>
        <v/>
      </c>
      <c r="Z161" s="6"/>
      <c r="AA161" s="6"/>
      <c r="AB161" s="148"/>
      <c r="AC161" s="148"/>
      <c r="AD161" s="225"/>
      <c r="AE161" s="225"/>
      <c r="AF161" s="165"/>
    </row>
    <row r="162" spans="2:32" x14ac:dyDescent="0.25">
      <c r="B162" s="163"/>
      <c r="C162" s="8"/>
      <c r="D162" s="8"/>
      <c r="E162" s="161"/>
      <c r="F162" s="6"/>
      <c r="G162" s="5"/>
      <c r="H162" s="6"/>
      <c r="I162" s="161"/>
      <c r="J162" s="162" t="str">
        <f t="shared" si="19"/>
        <v/>
      </c>
      <c r="K162" s="162" t="str">
        <f t="shared" si="14"/>
        <v/>
      </c>
      <c r="L162" s="6"/>
      <c r="M162" s="446" t="str">
        <f>$M$6</f>
        <v>Sí</v>
      </c>
      <c r="N162" s="161"/>
      <c r="O162" s="7"/>
      <c r="P162" s="165"/>
      <c r="Q162" s="161"/>
      <c r="R162" s="136" t="str">
        <f t="shared" si="15"/>
        <v/>
      </c>
      <c r="S162" s="162" t="str">
        <f t="shared" si="16"/>
        <v/>
      </c>
      <c r="T162" s="5"/>
      <c r="U162" s="5"/>
      <c r="V162" s="449" t="str">
        <f>$V$6</f>
        <v>Sí</v>
      </c>
      <c r="X162" s="136" t="str">
        <f t="shared" si="17"/>
        <v/>
      </c>
      <c r="Y162" s="162" t="str">
        <f t="shared" si="18"/>
        <v/>
      </c>
      <c r="Z162" s="6"/>
      <c r="AA162" s="6"/>
      <c r="AB162" s="148"/>
      <c r="AC162" s="148"/>
      <c r="AD162" s="225"/>
      <c r="AE162" s="225"/>
      <c r="AF162" s="165"/>
    </row>
    <row r="163" spans="2:32" x14ac:dyDescent="0.25">
      <c r="B163" s="163"/>
      <c r="C163" s="8"/>
      <c r="D163" s="8"/>
      <c r="E163" s="161"/>
      <c r="F163" s="6"/>
      <c r="G163" s="5"/>
      <c r="H163" s="6"/>
      <c r="I163" s="161"/>
      <c r="J163" s="162" t="str">
        <f t="shared" si="19"/>
        <v/>
      </c>
      <c r="K163" s="162" t="str">
        <f t="shared" si="14"/>
        <v/>
      </c>
      <c r="L163" s="6"/>
      <c r="M163" s="447"/>
      <c r="N163" s="161"/>
      <c r="O163" s="7"/>
      <c r="P163" s="165"/>
      <c r="Q163" s="161"/>
      <c r="R163" s="136" t="str">
        <f t="shared" si="15"/>
        <v/>
      </c>
      <c r="S163" s="162" t="str">
        <f t="shared" si="16"/>
        <v/>
      </c>
      <c r="T163" s="5"/>
      <c r="U163" s="5"/>
      <c r="V163" s="450"/>
      <c r="X163" s="136" t="str">
        <f t="shared" si="17"/>
        <v/>
      </c>
      <c r="Y163" s="162" t="str">
        <f t="shared" si="18"/>
        <v/>
      </c>
      <c r="Z163" s="6"/>
      <c r="AA163" s="6"/>
      <c r="AB163" s="148"/>
      <c r="AC163" s="148"/>
      <c r="AD163" s="225"/>
      <c r="AE163" s="225"/>
      <c r="AF163" s="165"/>
    </row>
    <row r="164" spans="2:32" x14ac:dyDescent="0.25">
      <c r="B164" s="163"/>
      <c r="C164" s="8"/>
      <c r="D164" s="8"/>
      <c r="E164" s="161"/>
      <c r="F164" s="6"/>
      <c r="G164" s="5"/>
      <c r="H164" s="6"/>
      <c r="I164" s="161"/>
      <c r="J164" s="162" t="str">
        <f t="shared" si="19"/>
        <v/>
      </c>
      <c r="K164" s="162" t="str">
        <f t="shared" si="14"/>
        <v/>
      </c>
      <c r="L164" s="6"/>
      <c r="M164" s="447"/>
      <c r="N164" s="161"/>
      <c r="O164" s="7"/>
      <c r="P164" s="165"/>
      <c r="Q164" s="161"/>
      <c r="R164" s="136" t="str">
        <f t="shared" si="15"/>
        <v/>
      </c>
      <c r="S164" s="162" t="str">
        <f t="shared" si="16"/>
        <v/>
      </c>
      <c r="T164" s="5"/>
      <c r="U164" s="5"/>
      <c r="V164" s="450"/>
      <c r="X164" s="136" t="str">
        <f t="shared" si="17"/>
        <v/>
      </c>
      <c r="Y164" s="162" t="str">
        <f t="shared" si="18"/>
        <v/>
      </c>
      <c r="Z164" s="6"/>
      <c r="AA164" s="6"/>
      <c r="AB164" s="148"/>
      <c r="AC164" s="148"/>
      <c r="AD164" s="225"/>
      <c r="AE164" s="225"/>
      <c r="AF164" s="165"/>
    </row>
    <row r="165" spans="2:32" x14ac:dyDescent="0.25">
      <c r="B165" s="163"/>
      <c r="C165" s="8"/>
      <c r="D165" s="8"/>
      <c r="E165" s="161"/>
      <c r="F165" s="6"/>
      <c r="G165" s="5"/>
      <c r="H165" s="6"/>
      <c r="I165" s="161"/>
      <c r="J165" s="162" t="str">
        <f t="shared" si="19"/>
        <v/>
      </c>
      <c r="K165" s="162" t="str">
        <f t="shared" si="14"/>
        <v/>
      </c>
      <c r="L165" s="6"/>
      <c r="M165" s="447"/>
      <c r="N165" s="161"/>
      <c r="O165" s="7"/>
      <c r="P165" s="165"/>
      <c r="Q165" s="161"/>
      <c r="R165" s="136" t="str">
        <f t="shared" si="15"/>
        <v/>
      </c>
      <c r="S165" s="162" t="str">
        <f t="shared" si="16"/>
        <v/>
      </c>
      <c r="T165" s="5"/>
      <c r="U165" s="5"/>
      <c r="V165" s="450"/>
      <c r="X165" s="136" t="str">
        <f t="shared" si="17"/>
        <v/>
      </c>
      <c r="Y165" s="162" t="str">
        <f t="shared" si="18"/>
        <v/>
      </c>
      <c r="Z165" s="6"/>
      <c r="AA165" s="6"/>
      <c r="AB165" s="148"/>
      <c r="AC165" s="148"/>
      <c r="AD165" s="225"/>
      <c r="AE165" s="225"/>
      <c r="AF165" s="165"/>
    </row>
    <row r="166" spans="2:32" x14ac:dyDescent="0.25">
      <c r="B166" s="163"/>
      <c r="C166" s="8"/>
      <c r="D166" s="8"/>
      <c r="E166" s="161"/>
      <c r="F166" s="6"/>
      <c r="G166" s="5"/>
      <c r="H166" s="6"/>
      <c r="I166" s="161"/>
      <c r="J166" s="162" t="str">
        <f t="shared" si="19"/>
        <v/>
      </c>
      <c r="K166" s="162" t="str">
        <f t="shared" si="14"/>
        <v/>
      </c>
      <c r="L166" s="6"/>
      <c r="M166" s="447"/>
      <c r="N166" s="161"/>
      <c r="O166" s="7"/>
      <c r="P166" s="165"/>
      <c r="Q166" s="161"/>
      <c r="R166" s="136" t="str">
        <f t="shared" si="15"/>
        <v/>
      </c>
      <c r="S166" s="162" t="str">
        <f t="shared" si="16"/>
        <v/>
      </c>
      <c r="T166" s="5"/>
      <c r="U166" s="5"/>
      <c r="V166" s="450"/>
      <c r="X166" s="136" t="str">
        <f t="shared" si="17"/>
        <v/>
      </c>
      <c r="Y166" s="162" t="str">
        <f t="shared" si="18"/>
        <v/>
      </c>
      <c r="Z166" s="6"/>
      <c r="AA166" s="6"/>
      <c r="AB166" s="148"/>
      <c r="AC166" s="148"/>
      <c r="AD166" s="225"/>
      <c r="AE166" s="225"/>
      <c r="AF166" s="165"/>
    </row>
    <row r="167" spans="2:32" x14ac:dyDescent="0.25">
      <c r="B167" s="163"/>
      <c r="C167" s="8"/>
      <c r="D167" s="8"/>
      <c r="E167" s="161"/>
      <c r="F167" s="6"/>
      <c r="G167" s="5"/>
      <c r="H167" s="6"/>
      <c r="I167" s="161"/>
      <c r="J167" s="162" t="str">
        <f t="shared" si="19"/>
        <v/>
      </c>
      <c r="K167" s="162" t="str">
        <f t="shared" si="14"/>
        <v/>
      </c>
      <c r="L167" s="6"/>
      <c r="M167" s="447"/>
      <c r="N167" s="161"/>
      <c r="O167" s="7"/>
      <c r="P167" s="165"/>
      <c r="Q167" s="161"/>
      <c r="R167" s="136" t="str">
        <f t="shared" si="15"/>
        <v/>
      </c>
      <c r="S167" s="162" t="str">
        <f t="shared" si="16"/>
        <v/>
      </c>
      <c r="T167" s="5"/>
      <c r="U167" s="5"/>
      <c r="V167" s="450"/>
      <c r="X167" s="136" t="str">
        <f t="shared" si="17"/>
        <v/>
      </c>
      <c r="Y167" s="162" t="str">
        <f t="shared" si="18"/>
        <v/>
      </c>
      <c r="Z167" s="6"/>
      <c r="AA167" s="6"/>
      <c r="AB167" s="148"/>
      <c r="AC167" s="148"/>
      <c r="AD167" s="225"/>
      <c r="AE167" s="225"/>
      <c r="AF167" s="165"/>
    </row>
    <row r="168" spans="2:32" x14ac:dyDescent="0.25">
      <c r="B168" s="163"/>
      <c r="C168" s="8"/>
      <c r="D168" s="8"/>
      <c r="E168" s="161"/>
      <c r="F168" s="6"/>
      <c r="G168" s="5"/>
      <c r="H168" s="6"/>
      <c r="I168" s="161"/>
      <c r="J168" s="162" t="str">
        <f t="shared" si="19"/>
        <v/>
      </c>
      <c r="K168" s="162" t="str">
        <f t="shared" si="14"/>
        <v/>
      </c>
      <c r="L168" s="6"/>
      <c r="M168" s="447"/>
      <c r="N168" s="161"/>
      <c r="O168" s="7"/>
      <c r="P168" s="165"/>
      <c r="Q168" s="161"/>
      <c r="R168" s="136" t="str">
        <f t="shared" si="15"/>
        <v/>
      </c>
      <c r="S168" s="162" t="str">
        <f t="shared" si="16"/>
        <v/>
      </c>
      <c r="T168" s="5"/>
      <c r="U168" s="5"/>
      <c r="V168" s="450"/>
      <c r="X168" s="136" t="str">
        <f t="shared" si="17"/>
        <v/>
      </c>
      <c r="Y168" s="162" t="str">
        <f t="shared" si="18"/>
        <v/>
      </c>
      <c r="Z168" s="6"/>
      <c r="AA168" s="6"/>
      <c r="AB168" s="148"/>
      <c r="AC168" s="148"/>
      <c r="AD168" s="225"/>
      <c r="AE168" s="225"/>
      <c r="AF168" s="165"/>
    </row>
    <row r="169" spans="2:32" x14ac:dyDescent="0.25">
      <c r="B169" s="163"/>
      <c r="C169" s="8"/>
      <c r="D169" s="8"/>
      <c r="E169" s="161"/>
      <c r="F169" s="6"/>
      <c r="G169" s="5"/>
      <c r="H169" s="6"/>
      <c r="I169" s="161"/>
      <c r="J169" s="162" t="str">
        <f t="shared" si="19"/>
        <v/>
      </c>
      <c r="K169" s="162" t="str">
        <f t="shared" si="14"/>
        <v/>
      </c>
      <c r="L169" s="6"/>
      <c r="M169" s="447"/>
      <c r="N169" s="161"/>
      <c r="O169" s="7"/>
      <c r="P169" s="165"/>
      <c r="Q169" s="161"/>
      <c r="R169" s="136" t="str">
        <f t="shared" si="15"/>
        <v/>
      </c>
      <c r="S169" s="162" t="str">
        <f t="shared" si="16"/>
        <v/>
      </c>
      <c r="T169" s="5"/>
      <c r="U169" s="5"/>
      <c r="V169" s="450"/>
      <c r="X169" s="136" t="str">
        <f t="shared" si="17"/>
        <v/>
      </c>
      <c r="Y169" s="162" t="str">
        <f t="shared" si="18"/>
        <v/>
      </c>
      <c r="Z169" s="6"/>
      <c r="AA169" s="6"/>
      <c r="AB169" s="148"/>
      <c r="AC169" s="148"/>
      <c r="AD169" s="225"/>
      <c r="AE169" s="225"/>
      <c r="AF169" s="165"/>
    </row>
    <row r="170" spans="2:32" x14ac:dyDescent="0.25">
      <c r="B170" s="163"/>
      <c r="C170" s="8"/>
      <c r="D170" s="8"/>
      <c r="E170" s="161"/>
      <c r="F170" s="6"/>
      <c r="G170" s="5"/>
      <c r="H170" s="6"/>
      <c r="I170" s="161"/>
      <c r="J170" s="162" t="str">
        <f t="shared" si="19"/>
        <v/>
      </c>
      <c r="K170" s="162" t="str">
        <f t="shared" si="14"/>
        <v/>
      </c>
      <c r="L170" s="6"/>
      <c r="M170" s="447"/>
      <c r="N170" s="161"/>
      <c r="O170" s="7"/>
      <c r="P170" s="165"/>
      <c r="Q170" s="161"/>
      <c r="R170" s="136" t="str">
        <f t="shared" si="15"/>
        <v/>
      </c>
      <c r="S170" s="162" t="str">
        <f t="shared" si="16"/>
        <v/>
      </c>
      <c r="T170" s="5"/>
      <c r="U170" s="5"/>
      <c r="V170" s="450"/>
      <c r="X170" s="136" t="str">
        <f t="shared" si="17"/>
        <v/>
      </c>
      <c r="Y170" s="162" t="str">
        <f t="shared" si="18"/>
        <v/>
      </c>
      <c r="Z170" s="6"/>
      <c r="AA170" s="6"/>
      <c r="AB170" s="148"/>
      <c r="AC170" s="148"/>
      <c r="AD170" s="225"/>
      <c r="AE170" s="225"/>
      <c r="AF170" s="165"/>
    </row>
    <row r="171" spans="2:32" x14ac:dyDescent="0.25">
      <c r="B171" s="163"/>
      <c r="C171" s="8"/>
      <c r="D171" s="8"/>
      <c r="E171" s="161"/>
      <c r="F171" s="6"/>
      <c r="G171" s="5"/>
      <c r="H171" s="6"/>
      <c r="I171" s="161"/>
      <c r="J171" s="162" t="str">
        <f t="shared" si="19"/>
        <v/>
      </c>
      <c r="K171" s="162" t="str">
        <f t="shared" si="14"/>
        <v/>
      </c>
      <c r="L171" s="6"/>
      <c r="M171" s="447"/>
      <c r="N171" s="161"/>
      <c r="O171" s="7"/>
      <c r="P171" s="165"/>
      <c r="Q171" s="161"/>
      <c r="R171" s="136" t="str">
        <f t="shared" si="15"/>
        <v/>
      </c>
      <c r="S171" s="162" t="str">
        <f t="shared" si="16"/>
        <v/>
      </c>
      <c r="T171" s="5"/>
      <c r="U171" s="5"/>
      <c r="V171" s="450"/>
      <c r="X171" s="136" t="str">
        <f t="shared" si="17"/>
        <v/>
      </c>
      <c r="Y171" s="162" t="str">
        <f t="shared" si="18"/>
        <v/>
      </c>
      <c r="Z171" s="6"/>
      <c r="AA171" s="6"/>
      <c r="AB171" s="148"/>
      <c r="AC171" s="148"/>
      <c r="AD171" s="225"/>
      <c r="AE171" s="225"/>
      <c r="AF171" s="165"/>
    </row>
    <row r="172" spans="2:32" x14ac:dyDescent="0.25">
      <c r="B172" s="163"/>
      <c r="C172" s="8"/>
      <c r="D172" s="8"/>
      <c r="E172" s="161"/>
      <c r="F172" s="6"/>
      <c r="G172" s="5"/>
      <c r="H172" s="6"/>
      <c r="I172" s="161"/>
      <c r="J172" s="162" t="str">
        <f t="shared" si="19"/>
        <v/>
      </c>
      <c r="K172" s="162" t="str">
        <f t="shared" si="14"/>
        <v/>
      </c>
      <c r="L172" s="6"/>
      <c r="M172" s="447"/>
      <c r="N172" s="161"/>
      <c r="O172" s="7"/>
      <c r="P172" s="165"/>
      <c r="Q172" s="161"/>
      <c r="R172" s="136" t="str">
        <f t="shared" si="15"/>
        <v/>
      </c>
      <c r="S172" s="162" t="str">
        <f t="shared" si="16"/>
        <v/>
      </c>
      <c r="T172" s="5"/>
      <c r="U172" s="5"/>
      <c r="V172" s="450"/>
      <c r="X172" s="136" t="str">
        <f t="shared" si="17"/>
        <v/>
      </c>
      <c r="Y172" s="162" t="str">
        <f t="shared" si="18"/>
        <v/>
      </c>
      <c r="Z172" s="6"/>
      <c r="AA172" s="6"/>
      <c r="AB172" s="148"/>
      <c r="AC172" s="148"/>
      <c r="AD172" s="225"/>
      <c r="AE172" s="225"/>
      <c r="AF172" s="165"/>
    </row>
    <row r="173" spans="2:32" x14ac:dyDescent="0.25">
      <c r="B173" s="163"/>
      <c r="C173" s="8"/>
      <c r="D173" s="8"/>
      <c r="E173" s="161"/>
      <c r="F173" s="6"/>
      <c r="G173" s="5"/>
      <c r="H173" s="6"/>
      <c r="I173" s="161"/>
      <c r="J173" s="162" t="str">
        <f t="shared" si="19"/>
        <v/>
      </c>
      <c r="K173" s="162" t="str">
        <f t="shared" si="14"/>
        <v/>
      </c>
      <c r="L173" s="6"/>
      <c r="M173" s="447"/>
      <c r="N173" s="161"/>
      <c r="O173" s="7"/>
      <c r="P173" s="165"/>
      <c r="Q173" s="161"/>
      <c r="R173" s="136" t="str">
        <f t="shared" si="15"/>
        <v/>
      </c>
      <c r="S173" s="162" t="str">
        <f t="shared" si="16"/>
        <v/>
      </c>
      <c r="T173" s="5"/>
      <c r="U173" s="5"/>
      <c r="V173" s="450"/>
      <c r="X173" s="136" t="str">
        <f t="shared" si="17"/>
        <v/>
      </c>
      <c r="Y173" s="162" t="str">
        <f t="shared" si="18"/>
        <v/>
      </c>
      <c r="Z173" s="6"/>
      <c r="AA173" s="6"/>
      <c r="AB173" s="148"/>
      <c r="AC173" s="148"/>
      <c r="AD173" s="225"/>
      <c r="AE173" s="225"/>
      <c r="AF173" s="165"/>
    </row>
    <row r="174" spans="2:32" x14ac:dyDescent="0.25">
      <c r="B174" s="163"/>
      <c r="C174" s="8"/>
      <c r="D174" s="8"/>
      <c r="E174" s="161"/>
      <c r="F174" s="6"/>
      <c r="G174" s="5"/>
      <c r="H174" s="6"/>
      <c r="I174" s="161"/>
      <c r="J174" s="162" t="str">
        <f t="shared" si="19"/>
        <v/>
      </c>
      <c r="K174" s="162" t="str">
        <f t="shared" si="14"/>
        <v/>
      </c>
      <c r="L174" s="6"/>
      <c r="M174" s="447"/>
      <c r="N174" s="161"/>
      <c r="O174" s="7"/>
      <c r="P174" s="165"/>
      <c r="Q174" s="161"/>
      <c r="R174" s="136" t="str">
        <f t="shared" si="15"/>
        <v/>
      </c>
      <c r="S174" s="162" t="str">
        <f t="shared" si="16"/>
        <v/>
      </c>
      <c r="T174" s="5"/>
      <c r="U174" s="5"/>
      <c r="V174" s="450"/>
      <c r="X174" s="136" t="str">
        <f t="shared" si="17"/>
        <v/>
      </c>
      <c r="Y174" s="162" t="str">
        <f t="shared" si="18"/>
        <v/>
      </c>
      <c r="Z174" s="6"/>
      <c r="AA174" s="6"/>
      <c r="AB174" s="148"/>
      <c r="AC174" s="148"/>
      <c r="AD174" s="225"/>
      <c r="AE174" s="225"/>
      <c r="AF174" s="165"/>
    </row>
    <row r="175" spans="2:32" x14ac:dyDescent="0.25">
      <c r="B175" s="163"/>
      <c r="C175" s="8"/>
      <c r="D175" s="8"/>
      <c r="E175" s="161"/>
      <c r="F175" s="6"/>
      <c r="G175" s="5"/>
      <c r="H175" s="6"/>
      <c r="I175" s="161"/>
      <c r="J175" s="162" t="str">
        <f t="shared" si="19"/>
        <v/>
      </c>
      <c r="K175" s="162" t="str">
        <f t="shared" si="14"/>
        <v/>
      </c>
      <c r="L175" s="6"/>
      <c r="M175" s="447"/>
      <c r="N175" s="161"/>
      <c r="O175" s="7"/>
      <c r="P175" s="165"/>
      <c r="Q175" s="161"/>
      <c r="R175" s="136" t="str">
        <f t="shared" si="15"/>
        <v/>
      </c>
      <c r="S175" s="162" t="str">
        <f t="shared" si="16"/>
        <v/>
      </c>
      <c r="T175" s="5"/>
      <c r="U175" s="5"/>
      <c r="V175" s="450"/>
      <c r="X175" s="136" t="str">
        <f t="shared" si="17"/>
        <v/>
      </c>
      <c r="Y175" s="162" t="str">
        <f t="shared" si="18"/>
        <v/>
      </c>
      <c r="Z175" s="6"/>
      <c r="AA175" s="6"/>
      <c r="AB175" s="148"/>
      <c r="AC175" s="148"/>
      <c r="AD175" s="225"/>
      <c r="AE175" s="225"/>
      <c r="AF175" s="165"/>
    </row>
    <row r="176" spans="2:32" x14ac:dyDescent="0.25">
      <c r="B176" s="163"/>
      <c r="C176" s="8"/>
      <c r="D176" s="8"/>
      <c r="E176" s="161"/>
      <c r="F176" s="6"/>
      <c r="G176" s="5"/>
      <c r="H176" s="6"/>
      <c r="I176" s="161"/>
      <c r="J176" s="162" t="str">
        <f t="shared" si="19"/>
        <v/>
      </c>
      <c r="K176" s="162" t="str">
        <f t="shared" si="14"/>
        <v/>
      </c>
      <c r="L176" s="6"/>
      <c r="M176" s="447"/>
      <c r="N176" s="161"/>
      <c r="O176" s="7"/>
      <c r="P176" s="165"/>
      <c r="Q176" s="161"/>
      <c r="R176" s="136" t="str">
        <f t="shared" si="15"/>
        <v/>
      </c>
      <c r="S176" s="162" t="str">
        <f t="shared" si="16"/>
        <v/>
      </c>
      <c r="T176" s="5"/>
      <c r="U176" s="5"/>
      <c r="V176" s="450"/>
      <c r="X176" s="136" t="str">
        <f t="shared" si="17"/>
        <v/>
      </c>
      <c r="Y176" s="162" t="str">
        <f t="shared" si="18"/>
        <v/>
      </c>
      <c r="Z176" s="6"/>
      <c r="AA176" s="6"/>
      <c r="AB176" s="148"/>
      <c r="AC176" s="148"/>
      <c r="AD176" s="225"/>
      <c r="AE176" s="225"/>
      <c r="AF176" s="165"/>
    </row>
    <row r="177" spans="2:32" x14ac:dyDescent="0.25">
      <c r="B177" s="163"/>
      <c r="C177" s="8"/>
      <c r="D177" s="8"/>
      <c r="E177" s="161"/>
      <c r="F177" s="6"/>
      <c r="G177" s="5"/>
      <c r="H177" s="6"/>
      <c r="I177" s="161"/>
      <c r="J177" s="162" t="str">
        <f t="shared" si="19"/>
        <v/>
      </c>
      <c r="K177" s="162" t="str">
        <f t="shared" ref="K177:K240" si="20">IF($D177="","",$D177)</f>
        <v/>
      </c>
      <c r="L177" s="6"/>
      <c r="M177" s="447"/>
      <c r="N177" s="161"/>
      <c r="O177" s="7"/>
      <c r="P177" s="165"/>
      <c r="Q177" s="161"/>
      <c r="R177" s="136" t="str">
        <f t="shared" ref="R177:R240" si="21">IF($C177="","",$C177)</f>
        <v/>
      </c>
      <c r="S177" s="162" t="str">
        <f t="shared" ref="S177:S240" si="22">IF($D177="","",$D177)</f>
        <v/>
      </c>
      <c r="T177" s="5"/>
      <c r="U177" s="5"/>
      <c r="V177" s="450"/>
      <c r="X177" s="136" t="str">
        <f t="shared" ref="X177:X240" si="23">IF($C177="","",$C177)</f>
        <v/>
      </c>
      <c r="Y177" s="162" t="str">
        <f t="shared" ref="Y177:Y240" si="24">IF($D177="","",$D177)</f>
        <v/>
      </c>
      <c r="Z177" s="6"/>
      <c r="AA177" s="6"/>
      <c r="AB177" s="148"/>
      <c r="AC177" s="148"/>
      <c r="AD177" s="225"/>
      <c r="AE177" s="225"/>
      <c r="AF177" s="165"/>
    </row>
    <row r="178" spans="2:32" x14ac:dyDescent="0.25">
      <c r="B178" s="163"/>
      <c r="C178" s="8"/>
      <c r="D178" s="8"/>
      <c r="E178" s="161"/>
      <c r="F178" s="6"/>
      <c r="G178" s="5"/>
      <c r="H178" s="6"/>
      <c r="I178" s="161"/>
      <c r="J178" s="162" t="str">
        <f t="shared" si="19"/>
        <v/>
      </c>
      <c r="K178" s="162" t="str">
        <f t="shared" si="20"/>
        <v/>
      </c>
      <c r="L178" s="6"/>
      <c r="M178" s="447"/>
      <c r="N178" s="161"/>
      <c r="O178" s="7"/>
      <c r="P178" s="165"/>
      <c r="Q178" s="161"/>
      <c r="R178" s="136" t="str">
        <f t="shared" si="21"/>
        <v/>
      </c>
      <c r="S178" s="162" t="str">
        <f t="shared" si="22"/>
        <v/>
      </c>
      <c r="T178" s="5"/>
      <c r="U178" s="5"/>
      <c r="V178" s="450"/>
      <c r="X178" s="136" t="str">
        <f t="shared" si="23"/>
        <v/>
      </c>
      <c r="Y178" s="162" t="str">
        <f t="shared" si="24"/>
        <v/>
      </c>
      <c r="Z178" s="6"/>
      <c r="AA178" s="6"/>
      <c r="AB178" s="148"/>
      <c r="AC178" s="148"/>
      <c r="AD178" s="225"/>
      <c r="AE178" s="225"/>
      <c r="AF178" s="165"/>
    </row>
    <row r="179" spans="2:32" x14ac:dyDescent="0.25">
      <c r="B179" s="163"/>
      <c r="C179" s="8"/>
      <c r="D179" s="8"/>
      <c r="E179" s="161"/>
      <c r="F179" s="6"/>
      <c r="G179" s="5"/>
      <c r="H179" s="6"/>
      <c r="I179" s="161"/>
      <c r="J179" s="162" t="str">
        <f t="shared" si="19"/>
        <v/>
      </c>
      <c r="K179" s="162" t="str">
        <f t="shared" si="20"/>
        <v/>
      </c>
      <c r="L179" s="6"/>
      <c r="M179" s="447"/>
      <c r="N179" s="161"/>
      <c r="O179" s="7"/>
      <c r="P179" s="165"/>
      <c r="Q179" s="161"/>
      <c r="R179" s="136" t="str">
        <f t="shared" si="21"/>
        <v/>
      </c>
      <c r="S179" s="162" t="str">
        <f t="shared" si="22"/>
        <v/>
      </c>
      <c r="T179" s="5"/>
      <c r="U179" s="5"/>
      <c r="V179" s="450"/>
      <c r="X179" s="136" t="str">
        <f t="shared" si="23"/>
        <v/>
      </c>
      <c r="Y179" s="162" t="str">
        <f t="shared" si="24"/>
        <v/>
      </c>
      <c r="Z179" s="6"/>
      <c r="AA179" s="6"/>
      <c r="AB179" s="148"/>
      <c r="AC179" s="148"/>
      <c r="AD179" s="225"/>
      <c r="AE179" s="225"/>
      <c r="AF179" s="165"/>
    </row>
    <row r="180" spans="2:32" x14ac:dyDescent="0.25">
      <c r="B180" s="163"/>
      <c r="C180" s="8"/>
      <c r="D180" s="8"/>
      <c r="E180" s="161"/>
      <c r="F180" s="6"/>
      <c r="G180" s="5"/>
      <c r="H180" s="6"/>
      <c r="I180" s="161"/>
      <c r="J180" s="162" t="str">
        <f t="shared" si="19"/>
        <v/>
      </c>
      <c r="K180" s="162" t="str">
        <f t="shared" si="20"/>
        <v/>
      </c>
      <c r="L180" s="6"/>
      <c r="M180" s="447"/>
      <c r="N180" s="161"/>
      <c r="O180" s="7"/>
      <c r="P180" s="165"/>
      <c r="Q180" s="161"/>
      <c r="R180" s="136" t="str">
        <f t="shared" si="21"/>
        <v/>
      </c>
      <c r="S180" s="162" t="str">
        <f t="shared" si="22"/>
        <v/>
      </c>
      <c r="T180" s="5"/>
      <c r="U180" s="5"/>
      <c r="V180" s="450"/>
      <c r="X180" s="136" t="str">
        <f t="shared" si="23"/>
        <v/>
      </c>
      <c r="Y180" s="162" t="str">
        <f t="shared" si="24"/>
        <v/>
      </c>
      <c r="Z180" s="6"/>
      <c r="AA180" s="6"/>
      <c r="AB180" s="148"/>
      <c r="AC180" s="148"/>
      <c r="AD180" s="225"/>
      <c r="AE180" s="225"/>
      <c r="AF180" s="165"/>
    </row>
    <row r="181" spans="2:32" x14ac:dyDescent="0.25">
      <c r="B181" s="163"/>
      <c r="C181" s="8"/>
      <c r="D181" s="8"/>
      <c r="E181" s="161"/>
      <c r="F181" s="6"/>
      <c r="G181" s="5"/>
      <c r="H181" s="6"/>
      <c r="I181" s="161"/>
      <c r="J181" s="162" t="str">
        <f t="shared" si="19"/>
        <v/>
      </c>
      <c r="K181" s="162" t="str">
        <f t="shared" si="20"/>
        <v/>
      </c>
      <c r="L181" s="6"/>
      <c r="M181" s="447"/>
      <c r="N181" s="161"/>
      <c r="O181" s="7"/>
      <c r="P181" s="165"/>
      <c r="Q181" s="161"/>
      <c r="R181" s="136" t="str">
        <f t="shared" si="21"/>
        <v/>
      </c>
      <c r="S181" s="162" t="str">
        <f t="shared" si="22"/>
        <v/>
      </c>
      <c r="T181" s="5"/>
      <c r="U181" s="5"/>
      <c r="V181" s="450"/>
      <c r="X181" s="136" t="str">
        <f t="shared" si="23"/>
        <v/>
      </c>
      <c r="Y181" s="162" t="str">
        <f t="shared" si="24"/>
        <v/>
      </c>
      <c r="Z181" s="6"/>
      <c r="AA181" s="6"/>
      <c r="AB181" s="148"/>
      <c r="AC181" s="148"/>
      <c r="AD181" s="225"/>
      <c r="AE181" s="225"/>
      <c r="AF181" s="165"/>
    </row>
    <row r="182" spans="2:32" x14ac:dyDescent="0.25">
      <c r="B182" s="163"/>
      <c r="C182" s="8"/>
      <c r="D182" s="8"/>
      <c r="E182" s="161"/>
      <c r="F182" s="6"/>
      <c r="G182" s="5"/>
      <c r="H182" s="6"/>
      <c r="I182" s="161"/>
      <c r="J182" s="162" t="str">
        <f t="shared" si="19"/>
        <v/>
      </c>
      <c r="K182" s="162" t="str">
        <f t="shared" si="20"/>
        <v/>
      </c>
      <c r="L182" s="6"/>
      <c r="M182" s="447"/>
      <c r="N182" s="161"/>
      <c r="O182" s="7"/>
      <c r="P182" s="165"/>
      <c r="Q182" s="161"/>
      <c r="R182" s="136" t="str">
        <f t="shared" si="21"/>
        <v/>
      </c>
      <c r="S182" s="162" t="str">
        <f t="shared" si="22"/>
        <v/>
      </c>
      <c r="T182" s="5"/>
      <c r="U182" s="5"/>
      <c r="V182" s="450"/>
      <c r="X182" s="136" t="str">
        <f t="shared" si="23"/>
        <v/>
      </c>
      <c r="Y182" s="162" t="str">
        <f t="shared" si="24"/>
        <v/>
      </c>
      <c r="Z182" s="6"/>
      <c r="AA182" s="6"/>
      <c r="AB182" s="148"/>
      <c r="AC182" s="148"/>
      <c r="AD182" s="225"/>
      <c r="AE182" s="225"/>
      <c r="AF182" s="165"/>
    </row>
    <row r="183" spans="2:32" x14ac:dyDescent="0.25">
      <c r="B183" s="163"/>
      <c r="C183" s="8"/>
      <c r="D183" s="8"/>
      <c r="E183" s="161"/>
      <c r="F183" s="6"/>
      <c r="G183" s="5"/>
      <c r="H183" s="6"/>
      <c r="I183" s="161"/>
      <c r="J183" s="162" t="str">
        <f t="shared" si="19"/>
        <v/>
      </c>
      <c r="K183" s="162" t="str">
        <f t="shared" si="20"/>
        <v/>
      </c>
      <c r="L183" s="6"/>
      <c r="M183" s="447"/>
      <c r="N183" s="161"/>
      <c r="O183" s="7"/>
      <c r="P183" s="165"/>
      <c r="Q183" s="161"/>
      <c r="R183" s="136" t="str">
        <f t="shared" si="21"/>
        <v/>
      </c>
      <c r="S183" s="162" t="str">
        <f t="shared" si="22"/>
        <v/>
      </c>
      <c r="T183" s="5"/>
      <c r="U183" s="5"/>
      <c r="V183" s="450"/>
      <c r="X183" s="136" t="str">
        <f t="shared" si="23"/>
        <v/>
      </c>
      <c r="Y183" s="162" t="str">
        <f t="shared" si="24"/>
        <v/>
      </c>
      <c r="Z183" s="6"/>
      <c r="AA183" s="6"/>
      <c r="AB183" s="148"/>
      <c r="AC183" s="148"/>
      <c r="AD183" s="225"/>
      <c r="AE183" s="225"/>
      <c r="AF183" s="165"/>
    </row>
    <row r="184" spans="2:32" x14ac:dyDescent="0.25">
      <c r="B184" s="163"/>
      <c r="C184" s="8"/>
      <c r="D184" s="8"/>
      <c r="E184" s="161"/>
      <c r="F184" s="6"/>
      <c r="G184" s="5"/>
      <c r="H184" s="6"/>
      <c r="I184" s="161"/>
      <c r="J184" s="162" t="str">
        <f t="shared" si="19"/>
        <v/>
      </c>
      <c r="K184" s="162" t="str">
        <f t="shared" si="20"/>
        <v/>
      </c>
      <c r="L184" s="6"/>
      <c r="M184" s="447"/>
      <c r="N184" s="161"/>
      <c r="O184" s="7"/>
      <c r="P184" s="165"/>
      <c r="Q184" s="161"/>
      <c r="R184" s="136" t="str">
        <f t="shared" si="21"/>
        <v/>
      </c>
      <c r="S184" s="162" t="str">
        <f t="shared" si="22"/>
        <v/>
      </c>
      <c r="T184" s="5"/>
      <c r="U184" s="5"/>
      <c r="V184" s="450"/>
      <c r="X184" s="136" t="str">
        <f t="shared" si="23"/>
        <v/>
      </c>
      <c r="Y184" s="162" t="str">
        <f t="shared" si="24"/>
        <v/>
      </c>
      <c r="Z184" s="6"/>
      <c r="AA184" s="6"/>
      <c r="AB184" s="148"/>
      <c r="AC184" s="148"/>
      <c r="AD184" s="225"/>
      <c r="AE184" s="225"/>
      <c r="AF184" s="165"/>
    </row>
    <row r="185" spans="2:32" x14ac:dyDescent="0.25">
      <c r="B185" s="163"/>
      <c r="C185" s="8"/>
      <c r="D185" s="8"/>
      <c r="E185" s="161"/>
      <c r="F185" s="6"/>
      <c r="G185" s="5"/>
      <c r="H185" s="6"/>
      <c r="I185" s="161"/>
      <c r="J185" s="162" t="str">
        <f t="shared" si="19"/>
        <v/>
      </c>
      <c r="K185" s="162" t="str">
        <f t="shared" si="20"/>
        <v/>
      </c>
      <c r="L185" s="6"/>
      <c r="M185" s="447"/>
      <c r="N185" s="161"/>
      <c r="O185" s="7"/>
      <c r="P185" s="165"/>
      <c r="Q185" s="161"/>
      <c r="R185" s="136" t="str">
        <f t="shared" si="21"/>
        <v/>
      </c>
      <c r="S185" s="162" t="str">
        <f t="shared" si="22"/>
        <v/>
      </c>
      <c r="T185" s="5"/>
      <c r="U185" s="5"/>
      <c r="V185" s="450"/>
      <c r="X185" s="136" t="str">
        <f t="shared" si="23"/>
        <v/>
      </c>
      <c r="Y185" s="162" t="str">
        <f t="shared" si="24"/>
        <v/>
      </c>
      <c r="Z185" s="6"/>
      <c r="AA185" s="6"/>
      <c r="AB185" s="148"/>
      <c r="AC185" s="148"/>
      <c r="AD185" s="225"/>
      <c r="AE185" s="225"/>
      <c r="AF185" s="165"/>
    </row>
    <row r="186" spans="2:32" x14ac:dyDescent="0.25">
      <c r="B186" s="163"/>
      <c r="C186" s="8"/>
      <c r="D186" s="8"/>
      <c r="E186" s="161"/>
      <c r="F186" s="6"/>
      <c r="G186" s="5"/>
      <c r="H186" s="6"/>
      <c r="I186" s="161"/>
      <c r="J186" s="162" t="str">
        <f t="shared" si="19"/>
        <v/>
      </c>
      <c r="K186" s="162" t="str">
        <f t="shared" si="20"/>
        <v/>
      </c>
      <c r="L186" s="6"/>
      <c r="M186" s="447"/>
      <c r="N186" s="161"/>
      <c r="O186" s="7"/>
      <c r="P186" s="165"/>
      <c r="Q186" s="161"/>
      <c r="R186" s="136" t="str">
        <f t="shared" si="21"/>
        <v/>
      </c>
      <c r="S186" s="162" t="str">
        <f t="shared" si="22"/>
        <v/>
      </c>
      <c r="T186" s="5"/>
      <c r="U186" s="5"/>
      <c r="V186" s="450"/>
      <c r="X186" s="136" t="str">
        <f t="shared" si="23"/>
        <v/>
      </c>
      <c r="Y186" s="162" t="str">
        <f t="shared" si="24"/>
        <v/>
      </c>
      <c r="Z186" s="6"/>
      <c r="AA186" s="6"/>
      <c r="AB186" s="148"/>
      <c r="AC186" s="148"/>
      <c r="AD186" s="225"/>
      <c r="AE186" s="225"/>
      <c r="AF186" s="165"/>
    </row>
    <row r="187" spans="2:32" x14ac:dyDescent="0.25">
      <c r="B187" s="163"/>
      <c r="C187" s="8"/>
      <c r="D187" s="8"/>
      <c r="E187" s="161"/>
      <c r="F187" s="6"/>
      <c r="G187" s="5"/>
      <c r="H187" s="6"/>
      <c r="I187" s="161"/>
      <c r="J187" s="162" t="str">
        <f t="shared" si="19"/>
        <v/>
      </c>
      <c r="K187" s="162" t="str">
        <f t="shared" si="20"/>
        <v/>
      </c>
      <c r="L187" s="6"/>
      <c r="M187" s="447"/>
      <c r="N187" s="161"/>
      <c r="O187" s="7"/>
      <c r="P187" s="165"/>
      <c r="Q187" s="161"/>
      <c r="R187" s="136" t="str">
        <f t="shared" si="21"/>
        <v/>
      </c>
      <c r="S187" s="162" t="str">
        <f t="shared" si="22"/>
        <v/>
      </c>
      <c r="T187" s="5"/>
      <c r="U187" s="5"/>
      <c r="V187" s="450"/>
      <c r="X187" s="136" t="str">
        <f t="shared" si="23"/>
        <v/>
      </c>
      <c r="Y187" s="162" t="str">
        <f t="shared" si="24"/>
        <v/>
      </c>
      <c r="Z187" s="6"/>
      <c r="AA187" s="6"/>
      <c r="AB187" s="148"/>
      <c r="AC187" s="148"/>
      <c r="AD187" s="225"/>
      <c r="AE187" s="225"/>
      <c r="AF187" s="165"/>
    </row>
    <row r="188" spans="2:32" x14ac:dyDescent="0.25">
      <c r="B188" s="163"/>
      <c r="C188" s="8"/>
      <c r="D188" s="8"/>
      <c r="E188" s="161"/>
      <c r="F188" s="6"/>
      <c r="G188" s="5"/>
      <c r="H188" s="6"/>
      <c r="I188" s="161"/>
      <c r="J188" s="162" t="str">
        <f t="shared" si="19"/>
        <v/>
      </c>
      <c r="K188" s="162" t="str">
        <f t="shared" si="20"/>
        <v/>
      </c>
      <c r="L188" s="6"/>
      <c r="M188" s="447"/>
      <c r="N188" s="161"/>
      <c r="O188" s="7"/>
      <c r="P188" s="165"/>
      <c r="Q188" s="161"/>
      <c r="R188" s="136" t="str">
        <f t="shared" si="21"/>
        <v/>
      </c>
      <c r="S188" s="162" t="str">
        <f t="shared" si="22"/>
        <v/>
      </c>
      <c r="T188" s="5"/>
      <c r="U188" s="5"/>
      <c r="V188" s="450"/>
      <c r="X188" s="136" t="str">
        <f t="shared" si="23"/>
        <v/>
      </c>
      <c r="Y188" s="162" t="str">
        <f t="shared" si="24"/>
        <v/>
      </c>
      <c r="Z188" s="6"/>
      <c r="AA188" s="6"/>
      <c r="AB188" s="148"/>
      <c r="AC188" s="148"/>
      <c r="AD188" s="225"/>
      <c r="AE188" s="225"/>
      <c r="AF188" s="165"/>
    </row>
    <row r="189" spans="2:32" x14ac:dyDescent="0.25">
      <c r="B189" s="163"/>
      <c r="C189" s="8"/>
      <c r="D189" s="8"/>
      <c r="E189" s="161"/>
      <c r="F189" s="6"/>
      <c r="G189" s="5"/>
      <c r="H189" s="6"/>
      <c r="I189" s="161"/>
      <c r="J189" s="162" t="str">
        <f t="shared" si="19"/>
        <v/>
      </c>
      <c r="K189" s="162" t="str">
        <f t="shared" si="20"/>
        <v/>
      </c>
      <c r="L189" s="6"/>
      <c r="M189" s="447"/>
      <c r="N189" s="161"/>
      <c r="O189" s="7"/>
      <c r="P189" s="165"/>
      <c r="Q189" s="161"/>
      <c r="R189" s="136" t="str">
        <f t="shared" si="21"/>
        <v/>
      </c>
      <c r="S189" s="162" t="str">
        <f t="shared" si="22"/>
        <v/>
      </c>
      <c r="T189" s="5"/>
      <c r="U189" s="5"/>
      <c r="V189" s="450"/>
      <c r="X189" s="136" t="str">
        <f t="shared" si="23"/>
        <v/>
      </c>
      <c r="Y189" s="162" t="str">
        <f t="shared" si="24"/>
        <v/>
      </c>
      <c r="Z189" s="6"/>
      <c r="AA189" s="6"/>
      <c r="AB189" s="148"/>
      <c r="AC189" s="148"/>
      <c r="AD189" s="225"/>
      <c r="AE189" s="225"/>
      <c r="AF189" s="165"/>
    </row>
    <row r="190" spans="2:32" x14ac:dyDescent="0.25">
      <c r="B190" s="163"/>
      <c r="C190" s="8"/>
      <c r="D190" s="8"/>
      <c r="E190" s="161"/>
      <c r="F190" s="6"/>
      <c r="G190" s="5"/>
      <c r="H190" s="6"/>
      <c r="I190" s="161"/>
      <c r="J190" s="162" t="str">
        <f t="shared" si="19"/>
        <v/>
      </c>
      <c r="K190" s="162" t="str">
        <f t="shared" si="20"/>
        <v/>
      </c>
      <c r="L190" s="6"/>
      <c r="M190" s="447"/>
      <c r="N190" s="161"/>
      <c r="O190" s="7"/>
      <c r="P190" s="165"/>
      <c r="Q190" s="161"/>
      <c r="R190" s="136" t="str">
        <f t="shared" si="21"/>
        <v/>
      </c>
      <c r="S190" s="162" t="str">
        <f t="shared" si="22"/>
        <v/>
      </c>
      <c r="T190" s="5"/>
      <c r="U190" s="5"/>
      <c r="V190" s="450"/>
      <c r="X190" s="136" t="str">
        <f t="shared" si="23"/>
        <v/>
      </c>
      <c r="Y190" s="162" t="str">
        <f t="shared" si="24"/>
        <v/>
      </c>
      <c r="Z190" s="6"/>
      <c r="AA190" s="6"/>
      <c r="AB190" s="148"/>
      <c r="AC190" s="148"/>
      <c r="AD190" s="225"/>
      <c r="AE190" s="225"/>
      <c r="AF190" s="165"/>
    </row>
    <row r="191" spans="2:32" x14ac:dyDescent="0.25">
      <c r="B191" s="163"/>
      <c r="C191" s="8"/>
      <c r="D191" s="8"/>
      <c r="E191" s="161"/>
      <c r="F191" s="6"/>
      <c r="G191" s="5"/>
      <c r="H191" s="6"/>
      <c r="I191" s="161"/>
      <c r="J191" s="162" t="str">
        <f t="shared" si="19"/>
        <v/>
      </c>
      <c r="K191" s="162" t="str">
        <f t="shared" si="20"/>
        <v/>
      </c>
      <c r="L191" s="6"/>
      <c r="M191" s="447"/>
      <c r="N191" s="161"/>
      <c r="O191" s="7"/>
      <c r="P191" s="165"/>
      <c r="Q191" s="161"/>
      <c r="R191" s="136" t="str">
        <f t="shared" si="21"/>
        <v/>
      </c>
      <c r="S191" s="162" t="str">
        <f t="shared" si="22"/>
        <v/>
      </c>
      <c r="T191" s="5"/>
      <c r="U191" s="5"/>
      <c r="V191" s="450"/>
      <c r="X191" s="136" t="str">
        <f t="shared" si="23"/>
        <v/>
      </c>
      <c r="Y191" s="162" t="str">
        <f t="shared" si="24"/>
        <v/>
      </c>
      <c r="Z191" s="6"/>
      <c r="AA191" s="6"/>
      <c r="AB191" s="148"/>
      <c r="AC191" s="148"/>
      <c r="AD191" s="225"/>
      <c r="AE191" s="225"/>
      <c r="AF191" s="165"/>
    </row>
    <row r="192" spans="2:32" x14ac:dyDescent="0.25">
      <c r="B192" s="163"/>
      <c r="C192" s="8"/>
      <c r="D192" s="8"/>
      <c r="E192" s="161"/>
      <c r="F192" s="6"/>
      <c r="G192" s="5"/>
      <c r="H192" s="6"/>
      <c r="I192" s="161"/>
      <c r="J192" s="162" t="str">
        <f t="shared" si="19"/>
        <v/>
      </c>
      <c r="K192" s="162" t="str">
        <f t="shared" si="20"/>
        <v/>
      </c>
      <c r="L192" s="6"/>
      <c r="M192" s="447"/>
      <c r="N192" s="161"/>
      <c r="O192" s="7"/>
      <c r="P192" s="165"/>
      <c r="Q192" s="161"/>
      <c r="R192" s="136" t="str">
        <f t="shared" si="21"/>
        <v/>
      </c>
      <c r="S192" s="162" t="str">
        <f t="shared" si="22"/>
        <v/>
      </c>
      <c r="T192" s="5"/>
      <c r="U192" s="5"/>
      <c r="V192" s="450"/>
      <c r="X192" s="136" t="str">
        <f t="shared" si="23"/>
        <v/>
      </c>
      <c r="Y192" s="162" t="str">
        <f t="shared" si="24"/>
        <v/>
      </c>
      <c r="Z192" s="6"/>
      <c r="AA192" s="6"/>
      <c r="AB192" s="148"/>
      <c r="AC192" s="148"/>
      <c r="AD192" s="225"/>
      <c r="AE192" s="225"/>
      <c r="AF192" s="165"/>
    </row>
    <row r="193" spans="2:32" x14ac:dyDescent="0.25">
      <c r="B193" s="163"/>
      <c r="C193" s="8"/>
      <c r="D193" s="8"/>
      <c r="E193" s="161"/>
      <c r="F193" s="6"/>
      <c r="G193" s="5"/>
      <c r="H193" s="6"/>
      <c r="I193" s="161"/>
      <c r="J193" s="162" t="str">
        <f t="shared" si="19"/>
        <v/>
      </c>
      <c r="K193" s="162" t="str">
        <f t="shared" si="20"/>
        <v/>
      </c>
      <c r="L193" s="6"/>
      <c r="M193" s="447"/>
      <c r="N193" s="161"/>
      <c r="O193" s="7"/>
      <c r="P193" s="165"/>
      <c r="Q193" s="161"/>
      <c r="R193" s="136" t="str">
        <f t="shared" si="21"/>
        <v/>
      </c>
      <c r="S193" s="162" t="str">
        <f t="shared" si="22"/>
        <v/>
      </c>
      <c r="T193" s="5"/>
      <c r="U193" s="5"/>
      <c r="V193" s="450"/>
      <c r="X193" s="136" t="str">
        <f t="shared" si="23"/>
        <v/>
      </c>
      <c r="Y193" s="162" t="str">
        <f t="shared" si="24"/>
        <v/>
      </c>
      <c r="Z193" s="6"/>
      <c r="AA193" s="6"/>
      <c r="AB193" s="148"/>
      <c r="AC193" s="148"/>
      <c r="AD193" s="225"/>
      <c r="AE193" s="225"/>
      <c r="AF193" s="165"/>
    </row>
    <row r="194" spans="2:32" x14ac:dyDescent="0.25">
      <c r="B194" s="163"/>
      <c r="C194" s="8"/>
      <c r="D194" s="8"/>
      <c r="E194" s="161"/>
      <c r="F194" s="6"/>
      <c r="G194" s="5"/>
      <c r="H194" s="6"/>
      <c r="I194" s="161"/>
      <c r="J194" s="162" t="str">
        <f t="shared" si="19"/>
        <v/>
      </c>
      <c r="K194" s="162" t="str">
        <f t="shared" si="20"/>
        <v/>
      </c>
      <c r="L194" s="6"/>
      <c r="M194" s="447"/>
      <c r="N194" s="161"/>
      <c r="O194" s="7"/>
      <c r="P194" s="165"/>
      <c r="Q194" s="161"/>
      <c r="R194" s="136" t="str">
        <f t="shared" si="21"/>
        <v/>
      </c>
      <c r="S194" s="162" t="str">
        <f t="shared" si="22"/>
        <v/>
      </c>
      <c r="T194" s="5"/>
      <c r="U194" s="5"/>
      <c r="V194" s="450"/>
      <c r="X194" s="136" t="str">
        <f t="shared" si="23"/>
        <v/>
      </c>
      <c r="Y194" s="162" t="str">
        <f t="shared" si="24"/>
        <v/>
      </c>
      <c r="Z194" s="6"/>
      <c r="AA194" s="6"/>
      <c r="AB194" s="148"/>
      <c r="AC194" s="148"/>
      <c r="AD194" s="225"/>
      <c r="AE194" s="225"/>
      <c r="AF194" s="165"/>
    </row>
    <row r="195" spans="2:32" x14ac:dyDescent="0.25">
      <c r="B195" s="163"/>
      <c r="C195" s="8"/>
      <c r="D195" s="8"/>
      <c r="E195" s="161"/>
      <c r="F195" s="6"/>
      <c r="G195" s="5"/>
      <c r="H195" s="6"/>
      <c r="I195" s="161"/>
      <c r="J195" s="162" t="str">
        <f t="shared" si="19"/>
        <v/>
      </c>
      <c r="K195" s="162" t="str">
        <f t="shared" si="20"/>
        <v/>
      </c>
      <c r="L195" s="6"/>
      <c r="M195" s="447"/>
      <c r="N195" s="161"/>
      <c r="O195" s="7"/>
      <c r="P195" s="165"/>
      <c r="Q195" s="161"/>
      <c r="R195" s="136" t="str">
        <f t="shared" si="21"/>
        <v/>
      </c>
      <c r="S195" s="162" t="str">
        <f t="shared" si="22"/>
        <v/>
      </c>
      <c r="T195" s="5"/>
      <c r="U195" s="5"/>
      <c r="V195" s="450"/>
      <c r="X195" s="136" t="str">
        <f t="shared" si="23"/>
        <v/>
      </c>
      <c r="Y195" s="162" t="str">
        <f t="shared" si="24"/>
        <v/>
      </c>
      <c r="Z195" s="6"/>
      <c r="AA195" s="6"/>
      <c r="AB195" s="148"/>
      <c r="AC195" s="148"/>
      <c r="AD195" s="225"/>
      <c r="AE195" s="225"/>
      <c r="AF195" s="165"/>
    </row>
    <row r="196" spans="2:32" x14ac:dyDescent="0.25">
      <c r="B196" s="163"/>
      <c r="C196" s="8"/>
      <c r="D196" s="8"/>
      <c r="E196" s="161"/>
      <c r="F196" s="6"/>
      <c r="G196" s="5"/>
      <c r="H196" s="6"/>
      <c r="I196" s="161"/>
      <c r="J196" s="162" t="str">
        <f t="shared" si="19"/>
        <v/>
      </c>
      <c r="K196" s="162" t="str">
        <f t="shared" si="20"/>
        <v/>
      </c>
      <c r="L196" s="6"/>
      <c r="M196" s="447"/>
      <c r="N196" s="161"/>
      <c r="O196" s="7"/>
      <c r="P196" s="165"/>
      <c r="Q196" s="161"/>
      <c r="R196" s="136" t="str">
        <f t="shared" si="21"/>
        <v/>
      </c>
      <c r="S196" s="162" t="str">
        <f t="shared" si="22"/>
        <v/>
      </c>
      <c r="T196" s="5"/>
      <c r="U196" s="5"/>
      <c r="V196" s="450"/>
      <c r="X196" s="136" t="str">
        <f t="shared" si="23"/>
        <v/>
      </c>
      <c r="Y196" s="162" t="str">
        <f t="shared" si="24"/>
        <v/>
      </c>
      <c r="Z196" s="6"/>
      <c r="AA196" s="6"/>
      <c r="AB196" s="148"/>
      <c r="AC196" s="148"/>
      <c r="AD196" s="225"/>
      <c r="AE196" s="225"/>
      <c r="AF196" s="165"/>
    </row>
    <row r="197" spans="2:32" x14ac:dyDescent="0.25">
      <c r="B197" s="163"/>
      <c r="C197" s="8"/>
      <c r="D197" s="8"/>
      <c r="E197" s="161"/>
      <c r="F197" s="6"/>
      <c r="G197" s="5"/>
      <c r="H197" s="6"/>
      <c r="I197" s="161"/>
      <c r="J197" s="162" t="str">
        <f t="shared" si="19"/>
        <v/>
      </c>
      <c r="K197" s="162" t="str">
        <f t="shared" si="20"/>
        <v/>
      </c>
      <c r="L197" s="6"/>
      <c r="M197" s="447"/>
      <c r="N197" s="161"/>
      <c r="O197" s="7"/>
      <c r="P197" s="165"/>
      <c r="Q197" s="161"/>
      <c r="R197" s="136" t="str">
        <f t="shared" si="21"/>
        <v/>
      </c>
      <c r="S197" s="162" t="str">
        <f t="shared" si="22"/>
        <v/>
      </c>
      <c r="T197" s="5"/>
      <c r="U197" s="5"/>
      <c r="V197" s="450"/>
      <c r="X197" s="136" t="str">
        <f t="shared" si="23"/>
        <v/>
      </c>
      <c r="Y197" s="162" t="str">
        <f t="shared" si="24"/>
        <v/>
      </c>
      <c r="Z197" s="6"/>
      <c r="AA197" s="6"/>
      <c r="AB197" s="148"/>
      <c r="AC197" s="148"/>
      <c r="AD197" s="225"/>
      <c r="AE197" s="225"/>
      <c r="AF197" s="165"/>
    </row>
    <row r="198" spans="2:32" x14ac:dyDescent="0.25">
      <c r="B198" s="163"/>
      <c r="C198" s="8"/>
      <c r="D198" s="8"/>
      <c r="E198" s="161"/>
      <c r="F198" s="6"/>
      <c r="G198" s="5"/>
      <c r="H198" s="6"/>
      <c r="I198" s="161"/>
      <c r="J198" s="162" t="str">
        <f t="shared" si="19"/>
        <v/>
      </c>
      <c r="K198" s="162" t="str">
        <f t="shared" si="20"/>
        <v/>
      </c>
      <c r="L198" s="6"/>
      <c r="M198" s="447"/>
      <c r="N198" s="161"/>
      <c r="O198" s="7"/>
      <c r="P198" s="165"/>
      <c r="Q198" s="161"/>
      <c r="R198" s="136" t="str">
        <f t="shared" si="21"/>
        <v/>
      </c>
      <c r="S198" s="162" t="str">
        <f t="shared" si="22"/>
        <v/>
      </c>
      <c r="T198" s="5"/>
      <c r="U198" s="5"/>
      <c r="V198" s="450"/>
      <c r="X198" s="136" t="str">
        <f t="shared" si="23"/>
        <v/>
      </c>
      <c r="Y198" s="162" t="str">
        <f t="shared" si="24"/>
        <v/>
      </c>
      <c r="Z198" s="6"/>
      <c r="AA198" s="6"/>
      <c r="AB198" s="148"/>
      <c r="AC198" s="148"/>
      <c r="AD198" s="225"/>
      <c r="AE198" s="225"/>
      <c r="AF198" s="165"/>
    </row>
    <row r="199" spans="2:32" x14ac:dyDescent="0.25">
      <c r="B199" s="163"/>
      <c r="C199" s="8"/>
      <c r="D199" s="8"/>
      <c r="E199" s="161"/>
      <c r="F199" s="6"/>
      <c r="G199" s="5"/>
      <c r="H199" s="6"/>
      <c r="I199" s="161"/>
      <c r="J199" s="162" t="str">
        <f t="shared" ref="J199:J262" si="25">IF($C199="","",$C199)</f>
        <v/>
      </c>
      <c r="K199" s="162" t="str">
        <f t="shared" si="20"/>
        <v/>
      </c>
      <c r="L199" s="6"/>
      <c r="M199" s="447"/>
      <c r="N199" s="161"/>
      <c r="O199" s="7"/>
      <c r="P199" s="165"/>
      <c r="Q199" s="161"/>
      <c r="R199" s="136" t="str">
        <f t="shared" si="21"/>
        <v/>
      </c>
      <c r="S199" s="162" t="str">
        <f t="shared" si="22"/>
        <v/>
      </c>
      <c r="T199" s="5"/>
      <c r="U199" s="5"/>
      <c r="V199" s="450"/>
      <c r="X199" s="136" t="str">
        <f t="shared" si="23"/>
        <v/>
      </c>
      <c r="Y199" s="162" t="str">
        <f t="shared" si="24"/>
        <v/>
      </c>
      <c r="Z199" s="6"/>
      <c r="AA199" s="6"/>
      <c r="AB199" s="148"/>
      <c r="AC199" s="148"/>
      <c r="AD199" s="225"/>
      <c r="AE199" s="225"/>
      <c r="AF199" s="165"/>
    </row>
    <row r="200" spans="2:32" x14ac:dyDescent="0.25">
      <c r="B200" s="163"/>
      <c r="C200" s="8"/>
      <c r="D200" s="8"/>
      <c r="E200" s="161"/>
      <c r="F200" s="6"/>
      <c r="G200" s="5"/>
      <c r="H200" s="6"/>
      <c r="I200" s="161"/>
      <c r="J200" s="162" t="str">
        <f t="shared" si="25"/>
        <v/>
      </c>
      <c r="K200" s="162" t="str">
        <f t="shared" si="20"/>
        <v/>
      </c>
      <c r="L200" s="6"/>
      <c r="M200" s="447"/>
      <c r="N200" s="161"/>
      <c r="O200" s="7"/>
      <c r="P200" s="165"/>
      <c r="Q200" s="161"/>
      <c r="R200" s="136" t="str">
        <f t="shared" si="21"/>
        <v/>
      </c>
      <c r="S200" s="162" t="str">
        <f t="shared" si="22"/>
        <v/>
      </c>
      <c r="T200" s="5"/>
      <c r="U200" s="5"/>
      <c r="V200" s="450"/>
      <c r="X200" s="136" t="str">
        <f t="shared" si="23"/>
        <v/>
      </c>
      <c r="Y200" s="162" t="str">
        <f t="shared" si="24"/>
        <v/>
      </c>
      <c r="Z200" s="6"/>
      <c r="AA200" s="6"/>
      <c r="AB200" s="148"/>
      <c r="AC200" s="148"/>
      <c r="AD200" s="225"/>
      <c r="AE200" s="225"/>
      <c r="AF200" s="165"/>
    </row>
    <row r="201" spans="2:32" x14ac:dyDescent="0.25">
      <c r="B201" s="163"/>
      <c r="C201" s="8"/>
      <c r="D201" s="8"/>
      <c r="E201" s="161"/>
      <c r="F201" s="6"/>
      <c r="G201" s="5"/>
      <c r="H201" s="6"/>
      <c r="I201" s="161"/>
      <c r="J201" s="162" t="str">
        <f t="shared" si="25"/>
        <v/>
      </c>
      <c r="K201" s="162" t="str">
        <f t="shared" si="20"/>
        <v/>
      </c>
      <c r="L201" s="6"/>
      <c r="M201" s="447"/>
      <c r="N201" s="161"/>
      <c r="O201" s="7"/>
      <c r="P201" s="165"/>
      <c r="Q201" s="161"/>
      <c r="R201" s="136" t="str">
        <f t="shared" si="21"/>
        <v/>
      </c>
      <c r="S201" s="162" t="str">
        <f t="shared" si="22"/>
        <v/>
      </c>
      <c r="T201" s="5"/>
      <c r="U201" s="5"/>
      <c r="V201" s="450"/>
      <c r="X201" s="136" t="str">
        <f t="shared" si="23"/>
        <v/>
      </c>
      <c r="Y201" s="162" t="str">
        <f t="shared" si="24"/>
        <v/>
      </c>
      <c r="Z201" s="6"/>
      <c r="AA201" s="6"/>
      <c r="AB201" s="148"/>
      <c r="AC201" s="148"/>
      <c r="AD201" s="225"/>
      <c r="AE201" s="225"/>
      <c r="AF201" s="165"/>
    </row>
    <row r="202" spans="2:32" x14ac:dyDescent="0.25">
      <c r="B202" s="163"/>
      <c r="C202" s="8"/>
      <c r="D202" s="8"/>
      <c r="E202" s="161"/>
      <c r="F202" s="6"/>
      <c r="G202" s="5"/>
      <c r="H202" s="6"/>
      <c r="I202" s="161"/>
      <c r="J202" s="162" t="str">
        <f t="shared" si="25"/>
        <v/>
      </c>
      <c r="K202" s="162" t="str">
        <f t="shared" si="20"/>
        <v/>
      </c>
      <c r="L202" s="6"/>
      <c r="M202" s="447"/>
      <c r="N202" s="161"/>
      <c r="O202" s="7"/>
      <c r="P202" s="165"/>
      <c r="Q202" s="161"/>
      <c r="R202" s="136" t="str">
        <f t="shared" si="21"/>
        <v/>
      </c>
      <c r="S202" s="162" t="str">
        <f t="shared" si="22"/>
        <v/>
      </c>
      <c r="T202" s="5"/>
      <c r="U202" s="5"/>
      <c r="V202" s="450"/>
      <c r="X202" s="136" t="str">
        <f t="shared" si="23"/>
        <v/>
      </c>
      <c r="Y202" s="162" t="str">
        <f t="shared" si="24"/>
        <v/>
      </c>
      <c r="Z202" s="6"/>
      <c r="AA202" s="6"/>
      <c r="AB202" s="148"/>
      <c r="AC202" s="148"/>
      <c r="AD202" s="225"/>
      <c r="AE202" s="225"/>
      <c r="AF202" s="165"/>
    </row>
    <row r="203" spans="2:32" x14ac:dyDescent="0.25">
      <c r="B203" s="163"/>
      <c r="C203" s="8"/>
      <c r="D203" s="8"/>
      <c r="E203" s="161"/>
      <c r="F203" s="6"/>
      <c r="G203" s="5"/>
      <c r="H203" s="6"/>
      <c r="I203" s="161"/>
      <c r="J203" s="162" t="str">
        <f t="shared" si="25"/>
        <v/>
      </c>
      <c r="K203" s="162" t="str">
        <f t="shared" si="20"/>
        <v/>
      </c>
      <c r="L203" s="6"/>
      <c r="M203" s="447"/>
      <c r="N203" s="161"/>
      <c r="O203" s="7"/>
      <c r="P203" s="165"/>
      <c r="Q203" s="161"/>
      <c r="R203" s="136" t="str">
        <f t="shared" si="21"/>
        <v/>
      </c>
      <c r="S203" s="162" t="str">
        <f t="shared" si="22"/>
        <v/>
      </c>
      <c r="T203" s="5"/>
      <c r="U203" s="5"/>
      <c r="V203" s="450"/>
      <c r="X203" s="136" t="str">
        <f t="shared" si="23"/>
        <v/>
      </c>
      <c r="Y203" s="162" t="str">
        <f t="shared" si="24"/>
        <v/>
      </c>
      <c r="Z203" s="6"/>
      <c r="AA203" s="6"/>
      <c r="AB203" s="148"/>
      <c r="AC203" s="148"/>
      <c r="AD203" s="225"/>
      <c r="AE203" s="225"/>
      <c r="AF203" s="165"/>
    </row>
    <row r="204" spans="2:32" x14ac:dyDescent="0.25">
      <c r="B204" s="163"/>
      <c r="C204" s="8"/>
      <c r="D204" s="8"/>
      <c r="E204" s="161"/>
      <c r="F204" s="6"/>
      <c r="G204" s="5"/>
      <c r="H204" s="6"/>
      <c r="I204" s="161"/>
      <c r="J204" s="162" t="str">
        <f t="shared" si="25"/>
        <v/>
      </c>
      <c r="K204" s="162" t="str">
        <f t="shared" si="20"/>
        <v/>
      </c>
      <c r="L204" s="6"/>
      <c r="M204" s="447"/>
      <c r="N204" s="161"/>
      <c r="O204" s="7"/>
      <c r="P204" s="165"/>
      <c r="Q204" s="161"/>
      <c r="R204" s="136" t="str">
        <f t="shared" si="21"/>
        <v/>
      </c>
      <c r="S204" s="162" t="str">
        <f t="shared" si="22"/>
        <v/>
      </c>
      <c r="T204" s="5"/>
      <c r="U204" s="5"/>
      <c r="V204" s="450"/>
      <c r="X204" s="136" t="str">
        <f t="shared" si="23"/>
        <v/>
      </c>
      <c r="Y204" s="162" t="str">
        <f t="shared" si="24"/>
        <v/>
      </c>
      <c r="Z204" s="6"/>
      <c r="AA204" s="6"/>
      <c r="AB204" s="148"/>
      <c r="AC204" s="148"/>
      <c r="AD204" s="225"/>
      <c r="AE204" s="225"/>
      <c r="AF204" s="165"/>
    </row>
    <row r="205" spans="2:32" x14ac:dyDescent="0.25">
      <c r="B205" s="163"/>
      <c r="C205" s="8"/>
      <c r="D205" s="8"/>
      <c r="E205" s="161"/>
      <c r="F205" s="6"/>
      <c r="G205" s="5"/>
      <c r="H205" s="6"/>
      <c r="I205" s="161"/>
      <c r="J205" s="162" t="str">
        <f t="shared" si="25"/>
        <v/>
      </c>
      <c r="K205" s="162" t="str">
        <f t="shared" si="20"/>
        <v/>
      </c>
      <c r="L205" s="6"/>
      <c r="M205" s="447"/>
      <c r="N205" s="161"/>
      <c r="O205" s="7"/>
      <c r="P205" s="165"/>
      <c r="Q205" s="161"/>
      <c r="R205" s="136" t="str">
        <f t="shared" si="21"/>
        <v/>
      </c>
      <c r="S205" s="162" t="str">
        <f t="shared" si="22"/>
        <v/>
      </c>
      <c r="T205" s="5"/>
      <c r="U205" s="5"/>
      <c r="V205" s="450"/>
      <c r="X205" s="136" t="str">
        <f t="shared" si="23"/>
        <v/>
      </c>
      <c r="Y205" s="162" t="str">
        <f t="shared" si="24"/>
        <v/>
      </c>
      <c r="Z205" s="6"/>
      <c r="AA205" s="6"/>
      <c r="AB205" s="148"/>
      <c r="AC205" s="148"/>
      <c r="AD205" s="225"/>
      <c r="AE205" s="225"/>
      <c r="AF205" s="165"/>
    </row>
    <row r="206" spans="2:32" x14ac:dyDescent="0.25">
      <c r="B206" s="163"/>
      <c r="C206" s="8"/>
      <c r="D206" s="8"/>
      <c r="E206" s="161"/>
      <c r="F206" s="6"/>
      <c r="G206" s="5"/>
      <c r="H206" s="6"/>
      <c r="I206" s="161"/>
      <c r="J206" s="162" t="str">
        <f t="shared" si="25"/>
        <v/>
      </c>
      <c r="K206" s="162" t="str">
        <f t="shared" si="20"/>
        <v/>
      </c>
      <c r="L206" s="6"/>
      <c r="M206" s="447"/>
      <c r="N206" s="161"/>
      <c r="O206" s="7"/>
      <c r="P206" s="165"/>
      <c r="Q206" s="161"/>
      <c r="R206" s="136" t="str">
        <f t="shared" si="21"/>
        <v/>
      </c>
      <c r="S206" s="162" t="str">
        <f t="shared" si="22"/>
        <v/>
      </c>
      <c r="T206" s="5"/>
      <c r="U206" s="5"/>
      <c r="V206" s="450"/>
      <c r="X206" s="136" t="str">
        <f t="shared" si="23"/>
        <v/>
      </c>
      <c r="Y206" s="162" t="str">
        <f t="shared" si="24"/>
        <v/>
      </c>
      <c r="Z206" s="6"/>
      <c r="AA206" s="6"/>
      <c r="AB206" s="148"/>
      <c r="AC206" s="148"/>
      <c r="AD206" s="225"/>
      <c r="AE206" s="225"/>
      <c r="AF206" s="165"/>
    </row>
    <row r="207" spans="2:32" x14ac:dyDescent="0.25">
      <c r="B207" s="163"/>
      <c r="C207" s="8"/>
      <c r="D207" s="8"/>
      <c r="E207" s="161"/>
      <c r="F207" s="6"/>
      <c r="G207" s="5"/>
      <c r="H207" s="6"/>
      <c r="I207" s="161"/>
      <c r="J207" s="162" t="str">
        <f t="shared" si="25"/>
        <v/>
      </c>
      <c r="K207" s="162" t="str">
        <f t="shared" si="20"/>
        <v/>
      </c>
      <c r="L207" s="6"/>
      <c r="M207" s="447"/>
      <c r="N207" s="161"/>
      <c r="O207" s="7"/>
      <c r="P207" s="165"/>
      <c r="Q207" s="161"/>
      <c r="R207" s="136" t="str">
        <f t="shared" si="21"/>
        <v/>
      </c>
      <c r="S207" s="162" t="str">
        <f t="shared" si="22"/>
        <v/>
      </c>
      <c r="T207" s="5"/>
      <c r="U207" s="5"/>
      <c r="V207" s="450"/>
      <c r="X207" s="136" t="str">
        <f t="shared" si="23"/>
        <v/>
      </c>
      <c r="Y207" s="162" t="str">
        <f t="shared" si="24"/>
        <v/>
      </c>
      <c r="Z207" s="6"/>
      <c r="AA207" s="6"/>
      <c r="AB207" s="148"/>
      <c r="AC207" s="148"/>
      <c r="AD207" s="225"/>
      <c r="AE207" s="225"/>
      <c r="AF207" s="165"/>
    </row>
    <row r="208" spans="2:32" x14ac:dyDescent="0.25">
      <c r="B208" s="163"/>
      <c r="C208" s="8"/>
      <c r="D208" s="8"/>
      <c r="E208" s="161"/>
      <c r="F208" s="6"/>
      <c r="G208" s="5"/>
      <c r="H208" s="6"/>
      <c r="I208" s="161"/>
      <c r="J208" s="162" t="str">
        <f t="shared" si="25"/>
        <v/>
      </c>
      <c r="K208" s="162" t="str">
        <f t="shared" si="20"/>
        <v/>
      </c>
      <c r="L208" s="6"/>
      <c r="M208" s="447"/>
      <c r="N208" s="161"/>
      <c r="O208" s="7"/>
      <c r="P208" s="165"/>
      <c r="Q208" s="161"/>
      <c r="R208" s="136" t="str">
        <f t="shared" si="21"/>
        <v/>
      </c>
      <c r="S208" s="162" t="str">
        <f t="shared" si="22"/>
        <v/>
      </c>
      <c r="T208" s="5"/>
      <c r="U208" s="5"/>
      <c r="V208" s="450"/>
      <c r="X208" s="136" t="str">
        <f t="shared" si="23"/>
        <v/>
      </c>
      <c r="Y208" s="162" t="str">
        <f t="shared" si="24"/>
        <v/>
      </c>
      <c r="Z208" s="6"/>
      <c r="AA208" s="6"/>
      <c r="AB208" s="148"/>
      <c r="AC208" s="148"/>
      <c r="AD208" s="225"/>
      <c r="AE208" s="225"/>
      <c r="AF208" s="165"/>
    </row>
    <row r="209" spans="2:32" x14ac:dyDescent="0.25">
      <c r="B209" s="163"/>
      <c r="C209" s="8"/>
      <c r="D209" s="8"/>
      <c r="E209" s="161"/>
      <c r="F209" s="6"/>
      <c r="G209" s="5"/>
      <c r="H209" s="6"/>
      <c r="I209" s="161"/>
      <c r="J209" s="162" t="str">
        <f t="shared" si="25"/>
        <v/>
      </c>
      <c r="K209" s="162" t="str">
        <f t="shared" si="20"/>
        <v/>
      </c>
      <c r="L209" s="6"/>
      <c r="M209" s="447"/>
      <c r="N209" s="161"/>
      <c r="O209" s="7"/>
      <c r="P209" s="165"/>
      <c r="Q209" s="161"/>
      <c r="R209" s="136" t="str">
        <f t="shared" si="21"/>
        <v/>
      </c>
      <c r="S209" s="162" t="str">
        <f t="shared" si="22"/>
        <v/>
      </c>
      <c r="T209" s="5"/>
      <c r="U209" s="5"/>
      <c r="V209" s="450"/>
      <c r="X209" s="136" t="str">
        <f t="shared" si="23"/>
        <v/>
      </c>
      <c r="Y209" s="162" t="str">
        <f t="shared" si="24"/>
        <v/>
      </c>
      <c r="Z209" s="6"/>
      <c r="AA209" s="6"/>
      <c r="AB209" s="148"/>
      <c r="AC209" s="148"/>
      <c r="AD209" s="225"/>
      <c r="AE209" s="225"/>
      <c r="AF209" s="165"/>
    </row>
    <row r="210" spans="2:32" x14ac:dyDescent="0.25">
      <c r="B210" s="163"/>
      <c r="C210" s="8"/>
      <c r="D210" s="8"/>
      <c r="E210" s="161"/>
      <c r="F210" s="6"/>
      <c r="G210" s="5"/>
      <c r="H210" s="6"/>
      <c r="I210" s="161"/>
      <c r="J210" s="162" t="str">
        <f t="shared" si="25"/>
        <v/>
      </c>
      <c r="K210" s="162" t="str">
        <f t="shared" si="20"/>
        <v/>
      </c>
      <c r="L210" s="6"/>
      <c r="M210" s="447"/>
      <c r="N210" s="161"/>
      <c r="O210" s="7"/>
      <c r="P210" s="165"/>
      <c r="Q210" s="161"/>
      <c r="R210" s="136" t="str">
        <f t="shared" si="21"/>
        <v/>
      </c>
      <c r="S210" s="162" t="str">
        <f t="shared" si="22"/>
        <v/>
      </c>
      <c r="T210" s="5"/>
      <c r="U210" s="5"/>
      <c r="V210" s="450"/>
      <c r="X210" s="136" t="str">
        <f t="shared" si="23"/>
        <v/>
      </c>
      <c r="Y210" s="162" t="str">
        <f t="shared" si="24"/>
        <v/>
      </c>
      <c r="Z210" s="6"/>
      <c r="AA210" s="6"/>
      <c r="AB210" s="148"/>
      <c r="AC210" s="148"/>
      <c r="AD210" s="225"/>
      <c r="AE210" s="225"/>
      <c r="AF210" s="165"/>
    </row>
    <row r="211" spans="2:32" x14ac:dyDescent="0.25">
      <c r="B211" s="163"/>
      <c r="C211" s="8"/>
      <c r="D211" s="8"/>
      <c r="E211" s="161"/>
      <c r="F211" s="6"/>
      <c r="G211" s="5"/>
      <c r="H211" s="6"/>
      <c r="I211" s="161"/>
      <c r="J211" s="162" t="str">
        <f t="shared" si="25"/>
        <v/>
      </c>
      <c r="K211" s="162" t="str">
        <f t="shared" si="20"/>
        <v/>
      </c>
      <c r="L211" s="6"/>
      <c r="M211" s="447"/>
      <c r="N211" s="161"/>
      <c r="O211" s="7"/>
      <c r="P211" s="165"/>
      <c r="Q211" s="161"/>
      <c r="R211" s="136" t="str">
        <f t="shared" si="21"/>
        <v/>
      </c>
      <c r="S211" s="162" t="str">
        <f t="shared" si="22"/>
        <v/>
      </c>
      <c r="T211" s="5"/>
      <c r="U211" s="5"/>
      <c r="V211" s="450"/>
      <c r="X211" s="136" t="str">
        <f t="shared" si="23"/>
        <v/>
      </c>
      <c r="Y211" s="162" t="str">
        <f t="shared" si="24"/>
        <v/>
      </c>
      <c r="Z211" s="6"/>
      <c r="AA211" s="6"/>
      <c r="AB211" s="148"/>
      <c r="AC211" s="148"/>
      <c r="AD211" s="225"/>
      <c r="AE211" s="225"/>
      <c r="AF211" s="165"/>
    </row>
    <row r="212" spans="2:32" x14ac:dyDescent="0.25">
      <c r="B212" s="163"/>
      <c r="C212" s="8"/>
      <c r="D212" s="8"/>
      <c r="E212" s="161"/>
      <c r="F212" s="6"/>
      <c r="G212" s="5"/>
      <c r="H212" s="6"/>
      <c r="I212" s="161"/>
      <c r="J212" s="162" t="str">
        <f t="shared" si="25"/>
        <v/>
      </c>
      <c r="K212" s="162" t="str">
        <f t="shared" si="20"/>
        <v/>
      </c>
      <c r="L212" s="6"/>
      <c r="M212" s="447"/>
      <c r="N212" s="161"/>
      <c r="O212" s="7"/>
      <c r="P212" s="165"/>
      <c r="Q212" s="161"/>
      <c r="R212" s="136" t="str">
        <f t="shared" si="21"/>
        <v/>
      </c>
      <c r="S212" s="162" t="str">
        <f t="shared" si="22"/>
        <v/>
      </c>
      <c r="T212" s="5"/>
      <c r="U212" s="5"/>
      <c r="V212" s="450"/>
      <c r="X212" s="136" t="str">
        <f t="shared" si="23"/>
        <v/>
      </c>
      <c r="Y212" s="162" t="str">
        <f t="shared" si="24"/>
        <v/>
      </c>
      <c r="Z212" s="6"/>
      <c r="AA212" s="6"/>
      <c r="AB212" s="148"/>
      <c r="AC212" s="148"/>
      <c r="AD212" s="225"/>
      <c r="AE212" s="225"/>
      <c r="AF212" s="165"/>
    </row>
    <row r="213" spans="2:32" x14ac:dyDescent="0.25">
      <c r="B213" s="163"/>
      <c r="C213" s="8"/>
      <c r="D213" s="8"/>
      <c r="E213" s="161"/>
      <c r="F213" s="6"/>
      <c r="G213" s="5"/>
      <c r="H213" s="6"/>
      <c r="I213" s="161"/>
      <c r="J213" s="162" t="str">
        <f t="shared" si="25"/>
        <v/>
      </c>
      <c r="K213" s="162" t="str">
        <f t="shared" si="20"/>
        <v/>
      </c>
      <c r="L213" s="6"/>
      <c r="M213" s="447"/>
      <c r="N213" s="161"/>
      <c r="O213" s="7"/>
      <c r="P213" s="165"/>
      <c r="Q213" s="161"/>
      <c r="R213" s="136" t="str">
        <f t="shared" si="21"/>
        <v/>
      </c>
      <c r="S213" s="162" t="str">
        <f t="shared" si="22"/>
        <v/>
      </c>
      <c r="T213" s="5"/>
      <c r="U213" s="5"/>
      <c r="V213" s="450"/>
      <c r="X213" s="136" t="str">
        <f t="shared" si="23"/>
        <v/>
      </c>
      <c r="Y213" s="162" t="str">
        <f t="shared" si="24"/>
        <v/>
      </c>
      <c r="Z213" s="6"/>
      <c r="AA213" s="6"/>
      <c r="AB213" s="148"/>
      <c r="AC213" s="148"/>
      <c r="AD213" s="225"/>
      <c r="AE213" s="225"/>
      <c r="AF213" s="165"/>
    </row>
    <row r="214" spans="2:32" x14ac:dyDescent="0.25">
      <c r="B214" s="163"/>
      <c r="C214" s="8"/>
      <c r="D214" s="8"/>
      <c r="E214" s="161"/>
      <c r="F214" s="6"/>
      <c r="G214" s="5"/>
      <c r="H214" s="6"/>
      <c r="I214" s="161"/>
      <c r="J214" s="162" t="str">
        <f t="shared" si="25"/>
        <v/>
      </c>
      <c r="K214" s="162" t="str">
        <f t="shared" si="20"/>
        <v/>
      </c>
      <c r="L214" s="6"/>
      <c r="M214" s="447"/>
      <c r="N214" s="161"/>
      <c r="O214" s="7"/>
      <c r="P214" s="165"/>
      <c r="Q214" s="161"/>
      <c r="R214" s="136" t="str">
        <f t="shared" si="21"/>
        <v/>
      </c>
      <c r="S214" s="162" t="str">
        <f t="shared" si="22"/>
        <v/>
      </c>
      <c r="T214" s="5"/>
      <c r="U214" s="5"/>
      <c r="V214" s="450"/>
      <c r="X214" s="136" t="str">
        <f t="shared" si="23"/>
        <v/>
      </c>
      <c r="Y214" s="162" t="str">
        <f t="shared" si="24"/>
        <v/>
      </c>
      <c r="Z214" s="6"/>
      <c r="AA214" s="6"/>
      <c r="AB214" s="148"/>
      <c r="AC214" s="148"/>
      <c r="AD214" s="225"/>
      <c r="AE214" s="225"/>
      <c r="AF214" s="165"/>
    </row>
    <row r="215" spans="2:32" x14ac:dyDescent="0.25">
      <c r="B215" s="163"/>
      <c r="C215" s="8"/>
      <c r="D215" s="8"/>
      <c r="E215" s="161"/>
      <c r="F215" s="6"/>
      <c r="G215" s="5"/>
      <c r="H215" s="6"/>
      <c r="I215" s="161"/>
      <c r="J215" s="162" t="str">
        <f t="shared" si="25"/>
        <v/>
      </c>
      <c r="K215" s="162" t="str">
        <f t="shared" si="20"/>
        <v/>
      </c>
      <c r="L215" s="6"/>
      <c r="M215" s="447"/>
      <c r="N215" s="161"/>
      <c r="O215" s="7"/>
      <c r="P215" s="165"/>
      <c r="Q215" s="161"/>
      <c r="R215" s="136" t="str">
        <f t="shared" si="21"/>
        <v/>
      </c>
      <c r="S215" s="162" t="str">
        <f t="shared" si="22"/>
        <v/>
      </c>
      <c r="T215" s="5"/>
      <c r="U215" s="5"/>
      <c r="V215" s="450"/>
      <c r="X215" s="136" t="str">
        <f t="shared" si="23"/>
        <v/>
      </c>
      <c r="Y215" s="162" t="str">
        <f t="shared" si="24"/>
        <v/>
      </c>
      <c r="Z215" s="6"/>
      <c r="AA215" s="6"/>
      <c r="AB215" s="148"/>
      <c r="AC215" s="148"/>
      <c r="AD215" s="225"/>
      <c r="AE215" s="225"/>
      <c r="AF215" s="165"/>
    </row>
    <row r="216" spans="2:32" x14ac:dyDescent="0.25">
      <c r="B216" s="163"/>
      <c r="C216" s="8"/>
      <c r="D216" s="8"/>
      <c r="E216" s="161"/>
      <c r="F216" s="6"/>
      <c r="G216" s="5"/>
      <c r="H216" s="6"/>
      <c r="I216" s="161"/>
      <c r="J216" s="162" t="str">
        <f t="shared" si="25"/>
        <v/>
      </c>
      <c r="K216" s="162" t="str">
        <f t="shared" si="20"/>
        <v/>
      </c>
      <c r="L216" s="6"/>
      <c r="M216" s="447"/>
      <c r="N216" s="161"/>
      <c r="O216" s="7"/>
      <c r="P216" s="165"/>
      <c r="Q216" s="161"/>
      <c r="R216" s="136" t="str">
        <f t="shared" si="21"/>
        <v/>
      </c>
      <c r="S216" s="162" t="str">
        <f t="shared" si="22"/>
        <v/>
      </c>
      <c r="T216" s="5"/>
      <c r="U216" s="5"/>
      <c r="V216" s="450"/>
      <c r="X216" s="136" t="str">
        <f t="shared" si="23"/>
        <v/>
      </c>
      <c r="Y216" s="162" t="str">
        <f t="shared" si="24"/>
        <v/>
      </c>
      <c r="Z216" s="6"/>
      <c r="AA216" s="6"/>
      <c r="AB216" s="148"/>
      <c r="AC216" s="148"/>
      <c r="AD216" s="225"/>
      <c r="AE216" s="225"/>
      <c r="AF216" s="165"/>
    </row>
    <row r="217" spans="2:32" x14ac:dyDescent="0.25">
      <c r="B217" s="163"/>
      <c r="C217" s="8"/>
      <c r="D217" s="8"/>
      <c r="E217" s="161"/>
      <c r="F217" s="6"/>
      <c r="G217" s="5"/>
      <c r="H217" s="6"/>
      <c r="I217" s="161"/>
      <c r="J217" s="162" t="str">
        <f t="shared" si="25"/>
        <v/>
      </c>
      <c r="K217" s="162" t="str">
        <f t="shared" si="20"/>
        <v/>
      </c>
      <c r="L217" s="6"/>
      <c r="M217" s="447"/>
      <c r="N217" s="161"/>
      <c r="O217" s="7"/>
      <c r="P217" s="165"/>
      <c r="Q217" s="161"/>
      <c r="R217" s="136" t="str">
        <f t="shared" si="21"/>
        <v/>
      </c>
      <c r="S217" s="162" t="str">
        <f t="shared" si="22"/>
        <v/>
      </c>
      <c r="T217" s="5"/>
      <c r="U217" s="5"/>
      <c r="V217" s="450"/>
      <c r="X217" s="136" t="str">
        <f t="shared" si="23"/>
        <v/>
      </c>
      <c r="Y217" s="162" t="str">
        <f t="shared" si="24"/>
        <v/>
      </c>
      <c r="Z217" s="6"/>
      <c r="AA217" s="6"/>
      <c r="AB217" s="148"/>
      <c r="AC217" s="148"/>
      <c r="AD217" s="225"/>
      <c r="AE217" s="225"/>
      <c r="AF217" s="165"/>
    </row>
    <row r="218" spans="2:32" x14ac:dyDescent="0.25">
      <c r="B218" s="163"/>
      <c r="C218" s="8"/>
      <c r="D218" s="8"/>
      <c r="E218" s="161"/>
      <c r="F218" s="6"/>
      <c r="G218" s="5"/>
      <c r="H218" s="6"/>
      <c r="I218" s="161"/>
      <c r="J218" s="162" t="str">
        <f t="shared" si="25"/>
        <v/>
      </c>
      <c r="K218" s="162" t="str">
        <f t="shared" si="20"/>
        <v/>
      </c>
      <c r="L218" s="6"/>
      <c r="M218" s="447"/>
      <c r="N218" s="161"/>
      <c r="O218" s="7"/>
      <c r="P218" s="165"/>
      <c r="Q218" s="161"/>
      <c r="R218" s="136" t="str">
        <f t="shared" si="21"/>
        <v/>
      </c>
      <c r="S218" s="162" t="str">
        <f t="shared" si="22"/>
        <v/>
      </c>
      <c r="T218" s="5"/>
      <c r="U218" s="5"/>
      <c r="V218" s="450"/>
      <c r="X218" s="136" t="str">
        <f t="shared" si="23"/>
        <v/>
      </c>
      <c r="Y218" s="162" t="str">
        <f t="shared" si="24"/>
        <v/>
      </c>
      <c r="Z218" s="6"/>
      <c r="AA218" s="6"/>
      <c r="AB218" s="148"/>
      <c r="AC218" s="148"/>
      <c r="AD218" s="225"/>
      <c r="AE218" s="225"/>
      <c r="AF218" s="165"/>
    </row>
    <row r="219" spans="2:32" x14ac:dyDescent="0.25">
      <c r="B219" s="163"/>
      <c r="C219" s="8"/>
      <c r="D219" s="8"/>
      <c r="E219" s="161"/>
      <c r="F219" s="6"/>
      <c r="G219" s="5"/>
      <c r="H219" s="6"/>
      <c r="I219" s="161"/>
      <c r="J219" s="162" t="str">
        <f t="shared" si="25"/>
        <v/>
      </c>
      <c r="K219" s="162" t="str">
        <f t="shared" si="20"/>
        <v/>
      </c>
      <c r="L219" s="6"/>
      <c r="M219" s="447"/>
      <c r="N219" s="161"/>
      <c r="O219" s="7"/>
      <c r="P219" s="165"/>
      <c r="Q219" s="161"/>
      <c r="R219" s="136" t="str">
        <f t="shared" si="21"/>
        <v/>
      </c>
      <c r="S219" s="162" t="str">
        <f t="shared" si="22"/>
        <v/>
      </c>
      <c r="T219" s="5"/>
      <c r="U219" s="5"/>
      <c r="V219" s="450"/>
      <c r="X219" s="136" t="str">
        <f t="shared" si="23"/>
        <v/>
      </c>
      <c r="Y219" s="162" t="str">
        <f t="shared" si="24"/>
        <v/>
      </c>
      <c r="Z219" s="6"/>
      <c r="AA219" s="6"/>
      <c r="AB219" s="148"/>
      <c r="AC219" s="148"/>
      <c r="AD219" s="225"/>
      <c r="AE219" s="225"/>
      <c r="AF219" s="165"/>
    </row>
    <row r="220" spans="2:32" x14ac:dyDescent="0.25">
      <c r="B220" s="163"/>
      <c r="C220" s="8"/>
      <c r="D220" s="8"/>
      <c r="E220" s="161"/>
      <c r="F220" s="6"/>
      <c r="G220" s="5"/>
      <c r="H220" s="6"/>
      <c r="I220" s="161"/>
      <c r="J220" s="162" t="str">
        <f t="shared" si="25"/>
        <v/>
      </c>
      <c r="K220" s="162" t="str">
        <f t="shared" si="20"/>
        <v/>
      </c>
      <c r="L220" s="6"/>
      <c r="M220" s="447"/>
      <c r="N220" s="161"/>
      <c r="O220" s="7"/>
      <c r="P220" s="165"/>
      <c r="Q220" s="161"/>
      <c r="R220" s="136" t="str">
        <f t="shared" si="21"/>
        <v/>
      </c>
      <c r="S220" s="162" t="str">
        <f t="shared" si="22"/>
        <v/>
      </c>
      <c r="T220" s="5"/>
      <c r="U220" s="5"/>
      <c r="V220" s="450"/>
      <c r="X220" s="136" t="str">
        <f t="shared" si="23"/>
        <v/>
      </c>
      <c r="Y220" s="162" t="str">
        <f t="shared" si="24"/>
        <v/>
      </c>
      <c r="Z220" s="6"/>
      <c r="AA220" s="6"/>
      <c r="AB220" s="148"/>
      <c r="AC220" s="148"/>
      <c r="AD220" s="225"/>
      <c r="AE220" s="225"/>
      <c r="AF220" s="165"/>
    </row>
    <row r="221" spans="2:32" x14ac:dyDescent="0.25">
      <c r="B221" s="163"/>
      <c r="C221" s="8"/>
      <c r="D221" s="8"/>
      <c r="E221" s="161"/>
      <c r="F221" s="6"/>
      <c r="G221" s="5"/>
      <c r="H221" s="6"/>
      <c r="I221" s="161"/>
      <c r="J221" s="162" t="str">
        <f t="shared" si="25"/>
        <v/>
      </c>
      <c r="K221" s="162" t="str">
        <f t="shared" si="20"/>
        <v/>
      </c>
      <c r="L221" s="6"/>
      <c r="M221" s="447"/>
      <c r="N221" s="161"/>
      <c r="O221" s="7"/>
      <c r="P221" s="165"/>
      <c r="Q221" s="161"/>
      <c r="R221" s="136" t="str">
        <f t="shared" si="21"/>
        <v/>
      </c>
      <c r="S221" s="162" t="str">
        <f t="shared" si="22"/>
        <v/>
      </c>
      <c r="T221" s="5"/>
      <c r="U221" s="5"/>
      <c r="V221" s="450"/>
      <c r="X221" s="136" t="str">
        <f t="shared" si="23"/>
        <v/>
      </c>
      <c r="Y221" s="162" t="str">
        <f t="shared" si="24"/>
        <v/>
      </c>
      <c r="Z221" s="6"/>
      <c r="AA221" s="6"/>
      <c r="AB221" s="148"/>
      <c r="AC221" s="148"/>
      <c r="AD221" s="225"/>
      <c r="AE221" s="225"/>
      <c r="AF221" s="165"/>
    </row>
    <row r="222" spans="2:32" x14ac:dyDescent="0.25">
      <c r="B222" s="163"/>
      <c r="C222" s="8"/>
      <c r="D222" s="8"/>
      <c r="E222" s="161"/>
      <c r="F222" s="6"/>
      <c r="G222" s="5"/>
      <c r="H222" s="6"/>
      <c r="I222" s="161"/>
      <c r="J222" s="162" t="str">
        <f t="shared" si="25"/>
        <v/>
      </c>
      <c r="K222" s="162" t="str">
        <f t="shared" si="20"/>
        <v/>
      </c>
      <c r="L222" s="6"/>
      <c r="M222" s="447"/>
      <c r="N222" s="161"/>
      <c r="O222" s="7"/>
      <c r="P222" s="165"/>
      <c r="Q222" s="161"/>
      <c r="R222" s="136" t="str">
        <f t="shared" si="21"/>
        <v/>
      </c>
      <c r="S222" s="162" t="str">
        <f t="shared" si="22"/>
        <v/>
      </c>
      <c r="T222" s="5"/>
      <c r="U222" s="5"/>
      <c r="V222" s="450"/>
      <c r="X222" s="136" t="str">
        <f t="shared" si="23"/>
        <v/>
      </c>
      <c r="Y222" s="162" t="str">
        <f t="shared" si="24"/>
        <v/>
      </c>
      <c r="Z222" s="6"/>
      <c r="AA222" s="6"/>
      <c r="AB222" s="148"/>
      <c r="AC222" s="148"/>
      <c r="AD222" s="225"/>
      <c r="AE222" s="225"/>
      <c r="AF222" s="165"/>
    </row>
    <row r="223" spans="2:32" x14ac:dyDescent="0.25">
      <c r="B223" s="163"/>
      <c r="C223" s="8"/>
      <c r="D223" s="8"/>
      <c r="E223" s="161"/>
      <c r="F223" s="6"/>
      <c r="G223" s="5"/>
      <c r="H223" s="6"/>
      <c r="I223" s="161"/>
      <c r="J223" s="162" t="str">
        <f t="shared" si="25"/>
        <v/>
      </c>
      <c r="K223" s="162" t="str">
        <f t="shared" si="20"/>
        <v/>
      </c>
      <c r="L223" s="6"/>
      <c r="M223" s="447"/>
      <c r="N223" s="161"/>
      <c r="O223" s="7"/>
      <c r="P223" s="165"/>
      <c r="Q223" s="161"/>
      <c r="R223" s="136" t="str">
        <f t="shared" si="21"/>
        <v/>
      </c>
      <c r="S223" s="162" t="str">
        <f t="shared" si="22"/>
        <v/>
      </c>
      <c r="T223" s="5"/>
      <c r="U223" s="5"/>
      <c r="V223" s="450"/>
      <c r="X223" s="136" t="str">
        <f t="shared" si="23"/>
        <v/>
      </c>
      <c r="Y223" s="162" t="str">
        <f t="shared" si="24"/>
        <v/>
      </c>
      <c r="Z223" s="6"/>
      <c r="AA223" s="6"/>
      <c r="AB223" s="148"/>
      <c r="AC223" s="148"/>
      <c r="AD223" s="225"/>
      <c r="AE223" s="225"/>
      <c r="AF223" s="165"/>
    </row>
    <row r="224" spans="2:32" x14ac:dyDescent="0.25">
      <c r="B224" s="163"/>
      <c r="C224" s="8"/>
      <c r="D224" s="8"/>
      <c r="E224" s="161"/>
      <c r="F224" s="6"/>
      <c r="G224" s="5"/>
      <c r="H224" s="6"/>
      <c r="I224" s="161"/>
      <c r="J224" s="162" t="str">
        <f t="shared" si="25"/>
        <v/>
      </c>
      <c r="K224" s="162" t="str">
        <f t="shared" si="20"/>
        <v/>
      </c>
      <c r="L224" s="6"/>
      <c r="M224" s="448"/>
      <c r="N224" s="161"/>
      <c r="O224" s="7"/>
      <c r="P224" s="165"/>
      <c r="Q224" s="161"/>
      <c r="R224" s="136" t="str">
        <f t="shared" si="21"/>
        <v/>
      </c>
      <c r="S224" s="162" t="str">
        <f t="shared" si="22"/>
        <v/>
      </c>
      <c r="T224" s="5"/>
      <c r="U224" s="5"/>
      <c r="V224" s="451"/>
      <c r="X224" s="136" t="str">
        <f t="shared" si="23"/>
        <v/>
      </c>
      <c r="Y224" s="162" t="str">
        <f t="shared" si="24"/>
        <v/>
      </c>
      <c r="Z224" s="6"/>
      <c r="AA224" s="6"/>
      <c r="AB224" s="148"/>
      <c r="AC224" s="148"/>
      <c r="AD224" s="225"/>
      <c r="AE224" s="225"/>
      <c r="AF224" s="165"/>
    </row>
    <row r="225" spans="2:32" x14ac:dyDescent="0.25">
      <c r="B225" s="163"/>
      <c r="C225" s="8"/>
      <c r="D225" s="8"/>
      <c r="E225" s="161"/>
      <c r="F225" s="6"/>
      <c r="G225" s="5"/>
      <c r="H225" s="6"/>
      <c r="I225" s="161"/>
      <c r="J225" s="162" t="str">
        <f t="shared" si="25"/>
        <v/>
      </c>
      <c r="K225" s="162" t="str">
        <f t="shared" si="20"/>
        <v/>
      </c>
      <c r="L225" s="6"/>
      <c r="M225" s="446" t="str">
        <f>$M$6</f>
        <v>Sí</v>
      </c>
      <c r="N225" s="161"/>
      <c r="O225" s="7"/>
      <c r="P225" s="165"/>
      <c r="Q225" s="161"/>
      <c r="R225" s="136" t="str">
        <f t="shared" si="21"/>
        <v/>
      </c>
      <c r="S225" s="162" t="str">
        <f t="shared" si="22"/>
        <v/>
      </c>
      <c r="T225" s="5"/>
      <c r="U225" s="5"/>
      <c r="V225" s="452" t="str">
        <f>$V$6</f>
        <v>Sí</v>
      </c>
      <c r="X225" s="136" t="str">
        <f t="shared" si="23"/>
        <v/>
      </c>
      <c r="Y225" s="162" t="str">
        <f t="shared" si="24"/>
        <v/>
      </c>
      <c r="Z225" s="6"/>
      <c r="AA225" s="6"/>
      <c r="AB225" s="148"/>
      <c r="AC225" s="148"/>
      <c r="AD225" s="225"/>
      <c r="AE225" s="225"/>
      <c r="AF225" s="165"/>
    </row>
    <row r="226" spans="2:32" x14ac:dyDescent="0.25">
      <c r="B226" s="163"/>
      <c r="C226" s="8"/>
      <c r="D226" s="8"/>
      <c r="E226" s="161"/>
      <c r="F226" s="6"/>
      <c r="G226" s="5"/>
      <c r="H226" s="6"/>
      <c r="I226" s="161"/>
      <c r="J226" s="162" t="str">
        <f t="shared" si="25"/>
        <v/>
      </c>
      <c r="K226" s="162" t="str">
        <f t="shared" si="20"/>
        <v/>
      </c>
      <c r="L226" s="6"/>
      <c r="M226" s="447"/>
      <c r="N226" s="161"/>
      <c r="O226" s="7"/>
      <c r="P226" s="165"/>
      <c r="Q226" s="161"/>
      <c r="R226" s="136" t="str">
        <f t="shared" si="21"/>
        <v/>
      </c>
      <c r="S226" s="162" t="str">
        <f t="shared" si="22"/>
        <v/>
      </c>
      <c r="T226" s="5"/>
      <c r="U226" s="5"/>
      <c r="V226" s="452"/>
      <c r="X226" s="136" t="str">
        <f t="shared" si="23"/>
        <v/>
      </c>
      <c r="Y226" s="162" t="str">
        <f t="shared" si="24"/>
        <v/>
      </c>
      <c r="Z226" s="6"/>
      <c r="AA226" s="6"/>
      <c r="AB226" s="148"/>
      <c r="AC226" s="148"/>
      <c r="AD226" s="225"/>
      <c r="AE226" s="225"/>
      <c r="AF226" s="165"/>
    </row>
    <row r="227" spans="2:32" x14ac:dyDescent="0.25">
      <c r="B227" s="163"/>
      <c r="C227" s="8"/>
      <c r="D227" s="8"/>
      <c r="E227" s="161"/>
      <c r="F227" s="6"/>
      <c r="G227" s="5"/>
      <c r="H227" s="6"/>
      <c r="I227" s="161"/>
      <c r="J227" s="162" t="str">
        <f t="shared" si="25"/>
        <v/>
      </c>
      <c r="K227" s="162" t="str">
        <f t="shared" si="20"/>
        <v/>
      </c>
      <c r="L227" s="6"/>
      <c r="M227" s="447"/>
      <c r="N227" s="161"/>
      <c r="O227" s="7"/>
      <c r="P227" s="165"/>
      <c r="Q227" s="161"/>
      <c r="R227" s="136" t="str">
        <f t="shared" si="21"/>
        <v/>
      </c>
      <c r="S227" s="162" t="str">
        <f t="shared" si="22"/>
        <v/>
      </c>
      <c r="T227" s="5"/>
      <c r="U227" s="5"/>
      <c r="V227" s="452"/>
      <c r="X227" s="136" t="str">
        <f t="shared" si="23"/>
        <v/>
      </c>
      <c r="Y227" s="162" t="str">
        <f t="shared" si="24"/>
        <v/>
      </c>
      <c r="Z227" s="6"/>
      <c r="AA227" s="6"/>
      <c r="AB227" s="148"/>
      <c r="AC227" s="148"/>
      <c r="AD227" s="225"/>
      <c r="AE227" s="225"/>
      <c r="AF227" s="165"/>
    </row>
    <row r="228" spans="2:32" x14ac:dyDescent="0.25">
      <c r="B228" s="163"/>
      <c r="C228" s="8"/>
      <c r="D228" s="8"/>
      <c r="E228" s="161"/>
      <c r="F228" s="6"/>
      <c r="G228" s="5"/>
      <c r="H228" s="6"/>
      <c r="I228" s="161"/>
      <c r="J228" s="162" t="str">
        <f t="shared" si="25"/>
        <v/>
      </c>
      <c r="K228" s="162" t="str">
        <f t="shared" si="20"/>
        <v/>
      </c>
      <c r="L228" s="6"/>
      <c r="M228" s="447"/>
      <c r="N228" s="161"/>
      <c r="O228" s="7"/>
      <c r="P228" s="165"/>
      <c r="Q228" s="161"/>
      <c r="R228" s="136" t="str">
        <f t="shared" si="21"/>
        <v/>
      </c>
      <c r="S228" s="162" t="str">
        <f t="shared" si="22"/>
        <v/>
      </c>
      <c r="T228" s="5"/>
      <c r="U228" s="5"/>
      <c r="V228" s="452"/>
      <c r="X228" s="136" t="str">
        <f t="shared" si="23"/>
        <v/>
      </c>
      <c r="Y228" s="162" t="str">
        <f t="shared" si="24"/>
        <v/>
      </c>
      <c r="Z228" s="6"/>
      <c r="AA228" s="6"/>
      <c r="AB228" s="148"/>
      <c r="AC228" s="148"/>
      <c r="AD228" s="225"/>
      <c r="AE228" s="225"/>
      <c r="AF228" s="165"/>
    </row>
    <row r="229" spans="2:32" x14ac:dyDescent="0.25">
      <c r="B229" s="163"/>
      <c r="C229" s="8"/>
      <c r="D229" s="8"/>
      <c r="E229" s="161"/>
      <c r="F229" s="6"/>
      <c r="G229" s="5"/>
      <c r="H229" s="6"/>
      <c r="I229" s="161"/>
      <c r="J229" s="162" t="str">
        <f t="shared" si="25"/>
        <v/>
      </c>
      <c r="K229" s="162" t="str">
        <f t="shared" si="20"/>
        <v/>
      </c>
      <c r="L229" s="6"/>
      <c r="M229" s="447"/>
      <c r="N229" s="161"/>
      <c r="O229" s="7"/>
      <c r="P229" s="165"/>
      <c r="Q229" s="161"/>
      <c r="R229" s="136" t="str">
        <f t="shared" si="21"/>
        <v/>
      </c>
      <c r="S229" s="162" t="str">
        <f t="shared" si="22"/>
        <v/>
      </c>
      <c r="T229" s="5"/>
      <c r="U229" s="5"/>
      <c r="V229" s="452"/>
      <c r="X229" s="136" t="str">
        <f t="shared" si="23"/>
        <v/>
      </c>
      <c r="Y229" s="162" t="str">
        <f t="shared" si="24"/>
        <v/>
      </c>
      <c r="Z229" s="6"/>
      <c r="AA229" s="6"/>
      <c r="AB229" s="148"/>
      <c r="AC229" s="148"/>
      <c r="AD229" s="225"/>
      <c r="AE229" s="225"/>
      <c r="AF229" s="165"/>
    </row>
    <row r="230" spans="2:32" x14ac:dyDescent="0.25">
      <c r="B230" s="163"/>
      <c r="C230" s="8"/>
      <c r="D230" s="8"/>
      <c r="E230" s="161"/>
      <c r="F230" s="6"/>
      <c r="G230" s="5"/>
      <c r="H230" s="6"/>
      <c r="I230" s="161"/>
      <c r="J230" s="162" t="str">
        <f t="shared" si="25"/>
        <v/>
      </c>
      <c r="K230" s="162" t="str">
        <f t="shared" si="20"/>
        <v/>
      </c>
      <c r="L230" s="6"/>
      <c r="M230" s="447"/>
      <c r="N230" s="161"/>
      <c r="O230" s="7"/>
      <c r="P230" s="165"/>
      <c r="Q230" s="161"/>
      <c r="R230" s="136" t="str">
        <f t="shared" si="21"/>
        <v/>
      </c>
      <c r="S230" s="162" t="str">
        <f t="shared" si="22"/>
        <v/>
      </c>
      <c r="T230" s="5"/>
      <c r="U230" s="5"/>
      <c r="V230" s="452"/>
      <c r="X230" s="136" t="str">
        <f t="shared" si="23"/>
        <v/>
      </c>
      <c r="Y230" s="162" t="str">
        <f t="shared" si="24"/>
        <v/>
      </c>
      <c r="Z230" s="6"/>
      <c r="AA230" s="6"/>
      <c r="AB230" s="148"/>
      <c r="AC230" s="148"/>
      <c r="AD230" s="225"/>
      <c r="AE230" s="225"/>
      <c r="AF230" s="165"/>
    </row>
    <row r="231" spans="2:32" x14ac:dyDescent="0.25">
      <c r="B231" s="163"/>
      <c r="C231" s="8"/>
      <c r="D231" s="8"/>
      <c r="E231" s="161"/>
      <c r="F231" s="6"/>
      <c r="G231" s="5"/>
      <c r="H231" s="6"/>
      <c r="I231" s="161"/>
      <c r="J231" s="162" t="str">
        <f t="shared" si="25"/>
        <v/>
      </c>
      <c r="K231" s="162" t="str">
        <f t="shared" si="20"/>
        <v/>
      </c>
      <c r="L231" s="6"/>
      <c r="M231" s="447"/>
      <c r="N231" s="161"/>
      <c r="O231" s="7"/>
      <c r="P231" s="165"/>
      <c r="Q231" s="161"/>
      <c r="R231" s="136" t="str">
        <f t="shared" si="21"/>
        <v/>
      </c>
      <c r="S231" s="162" t="str">
        <f t="shared" si="22"/>
        <v/>
      </c>
      <c r="T231" s="5"/>
      <c r="U231" s="5"/>
      <c r="V231" s="452"/>
      <c r="X231" s="136" t="str">
        <f t="shared" si="23"/>
        <v/>
      </c>
      <c r="Y231" s="162" t="str">
        <f t="shared" si="24"/>
        <v/>
      </c>
      <c r="Z231" s="6"/>
      <c r="AA231" s="6"/>
      <c r="AB231" s="148"/>
      <c r="AC231" s="148"/>
      <c r="AD231" s="225"/>
      <c r="AE231" s="225"/>
      <c r="AF231" s="165"/>
    </row>
    <row r="232" spans="2:32" x14ac:dyDescent="0.25">
      <c r="B232" s="163"/>
      <c r="C232" s="8"/>
      <c r="D232" s="8"/>
      <c r="E232" s="161"/>
      <c r="F232" s="6"/>
      <c r="G232" s="5"/>
      <c r="H232" s="6"/>
      <c r="I232" s="161"/>
      <c r="J232" s="162" t="str">
        <f t="shared" si="25"/>
        <v/>
      </c>
      <c r="K232" s="162" t="str">
        <f t="shared" si="20"/>
        <v/>
      </c>
      <c r="L232" s="6"/>
      <c r="M232" s="447"/>
      <c r="N232" s="161"/>
      <c r="O232" s="7"/>
      <c r="P232" s="165"/>
      <c r="Q232" s="161"/>
      <c r="R232" s="136" t="str">
        <f t="shared" si="21"/>
        <v/>
      </c>
      <c r="S232" s="162" t="str">
        <f t="shared" si="22"/>
        <v/>
      </c>
      <c r="T232" s="5"/>
      <c r="U232" s="5"/>
      <c r="V232" s="452"/>
      <c r="X232" s="136" t="str">
        <f t="shared" si="23"/>
        <v/>
      </c>
      <c r="Y232" s="162" t="str">
        <f t="shared" si="24"/>
        <v/>
      </c>
      <c r="Z232" s="6"/>
      <c r="AA232" s="6"/>
      <c r="AB232" s="148"/>
      <c r="AC232" s="148"/>
      <c r="AD232" s="225"/>
      <c r="AE232" s="225"/>
      <c r="AF232" s="165"/>
    </row>
    <row r="233" spans="2:32" x14ac:dyDescent="0.25">
      <c r="B233" s="163"/>
      <c r="C233" s="8"/>
      <c r="D233" s="8"/>
      <c r="E233" s="161"/>
      <c r="F233" s="6"/>
      <c r="G233" s="5"/>
      <c r="H233" s="6"/>
      <c r="I233" s="161"/>
      <c r="J233" s="162" t="str">
        <f t="shared" si="25"/>
        <v/>
      </c>
      <c r="K233" s="162" t="str">
        <f t="shared" si="20"/>
        <v/>
      </c>
      <c r="L233" s="6"/>
      <c r="M233" s="447"/>
      <c r="N233" s="161"/>
      <c r="O233" s="7"/>
      <c r="P233" s="165"/>
      <c r="Q233" s="161"/>
      <c r="R233" s="136" t="str">
        <f t="shared" si="21"/>
        <v/>
      </c>
      <c r="S233" s="162" t="str">
        <f t="shared" si="22"/>
        <v/>
      </c>
      <c r="T233" s="5"/>
      <c r="U233" s="5"/>
      <c r="V233" s="452"/>
      <c r="X233" s="136" t="str">
        <f t="shared" si="23"/>
        <v/>
      </c>
      <c r="Y233" s="162" t="str">
        <f t="shared" si="24"/>
        <v/>
      </c>
      <c r="Z233" s="6"/>
      <c r="AA233" s="6"/>
      <c r="AB233" s="148"/>
      <c r="AC233" s="148"/>
      <c r="AD233" s="225"/>
      <c r="AE233" s="225"/>
      <c r="AF233" s="165"/>
    </row>
    <row r="234" spans="2:32" x14ac:dyDescent="0.25">
      <c r="B234" s="163"/>
      <c r="C234" s="8"/>
      <c r="D234" s="8"/>
      <c r="E234" s="161"/>
      <c r="F234" s="6"/>
      <c r="G234" s="5"/>
      <c r="H234" s="6"/>
      <c r="I234" s="161"/>
      <c r="J234" s="162" t="str">
        <f t="shared" si="25"/>
        <v/>
      </c>
      <c r="K234" s="162" t="str">
        <f t="shared" si="20"/>
        <v/>
      </c>
      <c r="L234" s="6"/>
      <c r="M234" s="447"/>
      <c r="N234" s="161"/>
      <c r="O234" s="7"/>
      <c r="P234" s="165"/>
      <c r="Q234" s="161"/>
      <c r="R234" s="136" t="str">
        <f t="shared" si="21"/>
        <v/>
      </c>
      <c r="S234" s="162" t="str">
        <f t="shared" si="22"/>
        <v/>
      </c>
      <c r="T234" s="5"/>
      <c r="U234" s="5"/>
      <c r="V234" s="452"/>
      <c r="X234" s="136" t="str">
        <f t="shared" si="23"/>
        <v/>
      </c>
      <c r="Y234" s="162" t="str">
        <f t="shared" si="24"/>
        <v/>
      </c>
      <c r="Z234" s="6"/>
      <c r="AA234" s="6"/>
      <c r="AB234" s="148"/>
      <c r="AC234" s="148"/>
      <c r="AD234" s="225"/>
      <c r="AE234" s="225"/>
      <c r="AF234" s="165"/>
    </row>
    <row r="235" spans="2:32" x14ac:dyDescent="0.25">
      <c r="B235" s="163"/>
      <c r="C235" s="8"/>
      <c r="D235" s="8"/>
      <c r="E235" s="161"/>
      <c r="F235" s="6"/>
      <c r="G235" s="5"/>
      <c r="H235" s="6"/>
      <c r="I235" s="161"/>
      <c r="J235" s="162" t="str">
        <f t="shared" si="25"/>
        <v/>
      </c>
      <c r="K235" s="162" t="str">
        <f t="shared" si="20"/>
        <v/>
      </c>
      <c r="L235" s="6"/>
      <c r="M235" s="447"/>
      <c r="N235" s="161"/>
      <c r="O235" s="7"/>
      <c r="P235" s="165"/>
      <c r="Q235" s="161"/>
      <c r="R235" s="136" t="str">
        <f t="shared" si="21"/>
        <v/>
      </c>
      <c r="S235" s="162" t="str">
        <f t="shared" si="22"/>
        <v/>
      </c>
      <c r="T235" s="5"/>
      <c r="U235" s="5"/>
      <c r="V235" s="452"/>
      <c r="X235" s="136" t="str">
        <f t="shared" si="23"/>
        <v/>
      </c>
      <c r="Y235" s="162" t="str">
        <f t="shared" si="24"/>
        <v/>
      </c>
      <c r="Z235" s="6"/>
      <c r="AA235" s="6"/>
      <c r="AB235" s="148"/>
      <c r="AC235" s="148"/>
      <c r="AD235" s="225"/>
      <c r="AE235" s="225"/>
      <c r="AF235" s="165"/>
    </row>
    <row r="236" spans="2:32" x14ac:dyDescent="0.25">
      <c r="B236" s="163"/>
      <c r="C236" s="8"/>
      <c r="D236" s="8"/>
      <c r="E236" s="161"/>
      <c r="F236" s="6"/>
      <c r="G236" s="5"/>
      <c r="H236" s="6"/>
      <c r="I236" s="161"/>
      <c r="J236" s="162" t="str">
        <f t="shared" si="25"/>
        <v/>
      </c>
      <c r="K236" s="162" t="str">
        <f t="shared" si="20"/>
        <v/>
      </c>
      <c r="L236" s="6"/>
      <c r="M236" s="447"/>
      <c r="N236" s="161"/>
      <c r="O236" s="7"/>
      <c r="P236" s="165"/>
      <c r="Q236" s="161"/>
      <c r="R236" s="136" t="str">
        <f t="shared" si="21"/>
        <v/>
      </c>
      <c r="S236" s="162" t="str">
        <f t="shared" si="22"/>
        <v/>
      </c>
      <c r="T236" s="5"/>
      <c r="U236" s="5"/>
      <c r="V236" s="452"/>
      <c r="X236" s="136" t="str">
        <f t="shared" si="23"/>
        <v/>
      </c>
      <c r="Y236" s="162" t="str">
        <f t="shared" si="24"/>
        <v/>
      </c>
      <c r="Z236" s="6"/>
      <c r="AA236" s="6"/>
      <c r="AB236" s="148"/>
      <c r="AC236" s="148"/>
      <c r="AD236" s="225"/>
      <c r="AE236" s="225"/>
      <c r="AF236" s="165"/>
    </row>
    <row r="237" spans="2:32" x14ac:dyDescent="0.25">
      <c r="B237" s="163"/>
      <c r="C237" s="8"/>
      <c r="D237" s="8"/>
      <c r="E237" s="161"/>
      <c r="F237" s="6"/>
      <c r="G237" s="5"/>
      <c r="H237" s="6"/>
      <c r="I237" s="161"/>
      <c r="J237" s="162" t="str">
        <f t="shared" si="25"/>
        <v/>
      </c>
      <c r="K237" s="162" t="str">
        <f t="shared" si="20"/>
        <v/>
      </c>
      <c r="L237" s="6"/>
      <c r="M237" s="447"/>
      <c r="N237" s="161"/>
      <c r="O237" s="7"/>
      <c r="P237" s="165"/>
      <c r="Q237" s="161"/>
      <c r="R237" s="136" t="str">
        <f t="shared" si="21"/>
        <v/>
      </c>
      <c r="S237" s="162" t="str">
        <f t="shared" si="22"/>
        <v/>
      </c>
      <c r="T237" s="5"/>
      <c r="U237" s="5"/>
      <c r="V237" s="452"/>
      <c r="X237" s="136" t="str">
        <f t="shared" si="23"/>
        <v/>
      </c>
      <c r="Y237" s="162" t="str">
        <f t="shared" si="24"/>
        <v/>
      </c>
      <c r="Z237" s="6"/>
      <c r="AA237" s="6"/>
      <c r="AB237" s="148"/>
      <c r="AC237" s="148"/>
      <c r="AD237" s="225"/>
      <c r="AE237" s="225"/>
      <c r="AF237" s="165"/>
    </row>
    <row r="238" spans="2:32" x14ac:dyDescent="0.25">
      <c r="B238" s="163"/>
      <c r="C238" s="8"/>
      <c r="D238" s="8"/>
      <c r="E238" s="161"/>
      <c r="F238" s="6"/>
      <c r="G238" s="5"/>
      <c r="H238" s="6"/>
      <c r="I238" s="161"/>
      <c r="J238" s="162" t="str">
        <f t="shared" si="25"/>
        <v/>
      </c>
      <c r="K238" s="162" t="str">
        <f t="shared" si="20"/>
        <v/>
      </c>
      <c r="L238" s="6"/>
      <c r="M238" s="447"/>
      <c r="N238" s="161"/>
      <c r="O238" s="7"/>
      <c r="P238" s="165"/>
      <c r="Q238" s="161"/>
      <c r="R238" s="136" t="str">
        <f t="shared" si="21"/>
        <v/>
      </c>
      <c r="S238" s="162" t="str">
        <f t="shared" si="22"/>
        <v/>
      </c>
      <c r="T238" s="5"/>
      <c r="U238" s="5"/>
      <c r="V238" s="452"/>
      <c r="X238" s="136" t="str">
        <f t="shared" si="23"/>
        <v/>
      </c>
      <c r="Y238" s="162" t="str">
        <f t="shared" si="24"/>
        <v/>
      </c>
      <c r="Z238" s="6"/>
      <c r="AA238" s="6"/>
      <c r="AB238" s="148"/>
      <c r="AC238" s="148"/>
      <c r="AD238" s="225"/>
      <c r="AE238" s="225"/>
      <c r="AF238" s="165"/>
    </row>
    <row r="239" spans="2:32" x14ac:dyDescent="0.25">
      <c r="B239" s="163"/>
      <c r="C239" s="8"/>
      <c r="D239" s="8"/>
      <c r="E239" s="161"/>
      <c r="F239" s="6"/>
      <c r="G239" s="5"/>
      <c r="H239" s="6"/>
      <c r="I239" s="161"/>
      <c r="J239" s="162" t="str">
        <f t="shared" si="25"/>
        <v/>
      </c>
      <c r="K239" s="162" t="str">
        <f t="shared" si="20"/>
        <v/>
      </c>
      <c r="L239" s="6"/>
      <c r="M239" s="447"/>
      <c r="N239" s="161"/>
      <c r="O239" s="7"/>
      <c r="P239" s="165"/>
      <c r="Q239" s="161"/>
      <c r="R239" s="136" t="str">
        <f t="shared" si="21"/>
        <v/>
      </c>
      <c r="S239" s="162" t="str">
        <f t="shared" si="22"/>
        <v/>
      </c>
      <c r="T239" s="5"/>
      <c r="U239" s="5"/>
      <c r="V239" s="452"/>
      <c r="X239" s="136" t="str">
        <f t="shared" si="23"/>
        <v/>
      </c>
      <c r="Y239" s="162" t="str">
        <f t="shared" si="24"/>
        <v/>
      </c>
      <c r="Z239" s="6"/>
      <c r="AA239" s="6"/>
      <c r="AB239" s="148"/>
      <c r="AC239" s="148"/>
      <c r="AD239" s="225"/>
      <c r="AE239" s="225"/>
      <c r="AF239" s="165"/>
    </row>
    <row r="240" spans="2:32" x14ac:dyDescent="0.25">
      <c r="B240" s="163"/>
      <c r="C240" s="8"/>
      <c r="D240" s="8"/>
      <c r="E240" s="161"/>
      <c r="F240" s="6"/>
      <c r="G240" s="5"/>
      <c r="H240" s="6"/>
      <c r="I240" s="161"/>
      <c r="J240" s="162" t="str">
        <f t="shared" si="25"/>
        <v/>
      </c>
      <c r="K240" s="162" t="str">
        <f t="shared" si="20"/>
        <v/>
      </c>
      <c r="L240" s="6"/>
      <c r="M240" s="447"/>
      <c r="N240" s="161"/>
      <c r="O240" s="7"/>
      <c r="P240" s="165"/>
      <c r="Q240" s="161"/>
      <c r="R240" s="136" t="str">
        <f t="shared" si="21"/>
        <v/>
      </c>
      <c r="S240" s="162" t="str">
        <f t="shared" si="22"/>
        <v/>
      </c>
      <c r="T240" s="5"/>
      <c r="U240" s="5"/>
      <c r="V240" s="452"/>
      <c r="X240" s="136" t="str">
        <f t="shared" si="23"/>
        <v/>
      </c>
      <c r="Y240" s="162" t="str">
        <f t="shared" si="24"/>
        <v/>
      </c>
      <c r="Z240" s="6"/>
      <c r="AA240" s="6"/>
      <c r="AB240" s="148"/>
      <c r="AC240" s="148"/>
      <c r="AD240" s="225"/>
      <c r="AE240" s="225"/>
      <c r="AF240" s="165"/>
    </row>
    <row r="241" spans="2:32" x14ac:dyDescent="0.25">
      <c r="B241" s="163"/>
      <c r="C241" s="8"/>
      <c r="D241" s="8"/>
      <c r="E241" s="161"/>
      <c r="F241" s="6"/>
      <c r="G241" s="5"/>
      <c r="H241" s="6"/>
      <c r="I241" s="161"/>
      <c r="J241" s="162" t="str">
        <f t="shared" si="25"/>
        <v/>
      </c>
      <c r="K241" s="162" t="str">
        <f t="shared" ref="K241:K287" si="26">IF($D241="","",$D241)</f>
        <v/>
      </c>
      <c r="L241" s="6"/>
      <c r="M241" s="447"/>
      <c r="N241" s="161"/>
      <c r="O241" s="7"/>
      <c r="P241" s="165"/>
      <c r="Q241" s="161"/>
      <c r="R241" s="136" t="str">
        <f t="shared" ref="R241:R287" si="27">IF($C241="","",$C241)</f>
        <v/>
      </c>
      <c r="S241" s="162" t="str">
        <f t="shared" ref="S241:S287" si="28">IF($D241="","",$D241)</f>
        <v/>
      </c>
      <c r="T241" s="5"/>
      <c r="U241" s="5"/>
      <c r="V241" s="452"/>
      <c r="X241" s="136" t="str">
        <f t="shared" ref="X241:X287" si="29">IF($C241="","",$C241)</f>
        <v/>
      </c>
      <c r="Y241" s="162" t="str">
        <f t="shared" ref="Y241:Y287" si="30">IF($D241="","",$D241)</f>
        <v/>
      </c>
      <c r="Z241" s="6"/>
      <c r="AA241" s="6"/>
      <c r="AB241" s="148"/>
      <c r="AC241" s="148"/>
      <c r="AD241" s="225"/>
      <c r="AE241" s="225"/>
      <c r="AF241" s="165"/>
    </row>
    <row r="242" spans="2:32" x14ac:dyDescent="0.25">
      <c r="B242" s="163"/>
      <c r="C242" s="8"/>
      <c r="D242" s="8"/>
      <c r="E242" s="161"/>
      <c r="F242" s="6"/>
      <c r="G242" s="5"/>
      <c r="H242" s="6"/>
      <c r="I242" s="161"/>
      <c r="J242" s="162" t="str">
        <f t="shared" si="25"/>
        <v/>
      </c>
      <c r="K242" s="162" t="str">
        <f t="shared" si="26"/>
        <v/>
      </c>
      <c r="L242" s="6"/>
      <c r="M242" s="447"/>
      <c r="N242" s="161"/>
      <c r="O242" s="7"/>
      <c r="P242" s="165"/>
      <c r="Q242" s="161"/>
      <c r="R242" s="136" t="str">
        <f t="shared" si="27"/>
        <v/>
      </c>
      <c r="S242" s="162" t="str">
        <f t="shared" si="28"/>
        <v/>
      </c>
      <c r="T242" s="5"/>
      <c r="U242" s="5"/>
      <c r="V242" s="452"/>
      <c r="X242" s="136" t="str">
        <f t="shared" si="29"/>
        <v/>
      </c>
      <c r="Y242" s="162" t="str">
        <f t="shared" si="30"/>
        <v/>
      </c>
      <c r="Z242" s="6"/>
      <c r="AA242" s="6"/>
      <c r="AB242" s="148"/>
      <c r="AC242" s="148"/>
      <c r="AD242" s="225"/>
      <c r="AE242" s="225"/>
      <c r="AF242" s="165"/>
    </row>
    <row r="243" spans="2:32" x14ac:dyDescent="0.25">
      <c r="B243" s="163"/>
      <c r="C243" s="8"/>
      <c r="D243" s="8"/>
      <c r="E243" s="161"/>
      <c r="F243" s="6"/>
      <c r="G243" s="5"/>
      <c r="H243" s="6"/>
      <c r="I243" s="161"/>
      <c r="J243" s="162" t="str">
        <f t="shared" si="25"/>
        <v/>
      </c>
      <c r="K243" s="162" t="str">
        <f t="shared" si="26"/>
        <v/>
      </c>
      <c r="L243" s="6"/>
      <c r="M243" s="447"/>
      <c r="N243" s="161"/>
      <c r="O243" s="7"/>
      <c r="P243" s="165"/>
      <c r="Q243" s="161"/>
      <c r="R243" s="136" t="str">
        <f t="shared" si="27"/>
        <v/>
      </c>
      <c r="S243" s="162" t="str">
        <f t="shared" si="28"/>
        <v/>
      </c>
      <c r="T243" s="5"/>
      <c r="U243" s="5"/>
      <c r="V243" s="452"/>
      <c r="X243" s="136" t="str">
        <f t="shared" si="29"/>
        <v/>
      </c>
      <c r="Y243" s="162" t="str">
        <f t="shared" si="30"/>
        <v/>
      </c>
      <c r="Z243" s="6"/>
      <c r="AA243" s="6"/>
      <c r="AB243" s="148"/>
      <c r="AC243" s="148"/>
      <c r="AD243" s="225"/>
      <c r="AE243" s="225"/>
      <c r="AF243" s="165"/>
    </row>
    <row r="244" spans="2:32" x14ac:dyDescent="0.25">
      <c r="B244" s="163"/>
      <c r="C244" s="8"/>
      <c r="D244" s="8"/>
      <c r="E244" s="161"/>
      <c r="F244" s="6"/>
      <c r="G244" s="5"/>
      <c r="H244" s="6"/>
      <c r="I244" s="161"/>
      <c r="J244" s="162" t="str">
        <f t="shared" si="25"/>
        <v/>
      </c>
      <c r="K244" s="162" t="str">
        <f t="shared" si="26"/>
        <v/>
      </c>
      <c r="L244" s="6"/>
      <c r="M244" s="447"/>
      <c r="N244" s="161"/>
      <c r="O244" s="7"/>
      <c r="P244" s="165"/>
      <c r="Q244" s="161"/>
      <c r="R244" s="136" t="str">
        <f t="shared" si="27"/>
        <v/>
      </c>
      <c r="S244" s="162" t="str">
        <f t="shared" si="28"/>
        <v/>
      </c>
      <c r="T244" s="5"/>
      <c r="U244" s="5"/>
      <c r="V244" s="452"/>
      <c r="X244" s="136" t="str">
        <f t="shared" si="29"/>
        <v/>
      </c>
      <c r="Y244" s="162" t="str">
        <f t="shared" si="30"/>
        <v/>
      </c>
      <c r="Z244" s="6"/>
      <c r="AA244" s="6"/>
      <c r="AB244" s="148"/>
      <c r="AC244" s="148"/>
      <c r="AD244" s="225"/>
      <c r="AE244" s="225"/>
      <c r="AF244" s="165"/>
    </row>
    <row r="245" spans="2:32" x14ac:dyDescent="0.25">
      <c r="B245" s="163"/>
      <c r="C245" s="8"/>
      <c r="D245" s="8"/>
      <c r="E245" s="161"/>
      <c r="F245" s="6"/>
      <c r="G245" s="5"/>
      <c r="H245" s="6"/>
      <c r="I245" s="161"/>
      <c r="J245" s="162" t="str">
        <f t="shared" si="25"/>
        <v/>
      </c>
      <c r="K245" s="162" t="str">
        <f t="shared" si="26"/>
        <v/>
      </c>
      <c r="L245" s="6"/>
      <c r="M245" s="447"/>
      <c r="N245" s="161"/>
      <c r="O245" s="7"/>
      <c r="P245" s="165"/>
      <c r="Q245" s="161"/>
      <c r="R245" s="136" t="str">
        <f t="shared" si="27"/>
        <v/>
      </c>
      <c r="S245" s="162" t="str">
        <f t="shared" si="28"/>
        <v/>
      </c>
      <c r="T245" s="5"/>
      <c r="U245" s="5"/>
      <c r="V245" s="452"/>
      <c r="X245" s="136" t="str">
        <f t="shared" si="29"/>
        <v/>
      </c>
      <c r="Y245" s="162" t="str">
        <f t="shared" si="30"/>
        <v/>
      </c>
      <c r="Z245" s="6"/>
      <c r="AA245" s="6"/>
      <c r="AB245" s="148"/>
      <c r="AC245" s="148"/>
      <c r="AD245" s="225"/>
      <c r="AE245" s="225"/>
      <c r="AF245" s="165"/>
    </row>
    <row r="246" spans="2:32" x14ac:dyDescent="0.25">
      <c r="B246" s="163"/>
      <c r="C246" s="8"/>
      <c r="D246" s="8"/>
      <c r="E246" s="161"/>
      <c r="F246" s="6"/>
      <c r="G246" s="5"/>
      <c r="H246" s="6"/>
      <c r="I246" s="161"/>
      <c r="J246" s="162" t="str">
        <f t="shared" si="25"/>
        <v/>
      </c>
      <c r="K246" s="162" t="str">
        <f t="shared" si="26"/>
        <v/>
      </c>
      <c r="L246" s="6"/>
      <c r="M246" s="447"/>
      <c r="N246" s="161"/>
      <c r="O246" s="7"/>
      <c r="P246" s="165"/>
      <c r="Q246" s="161"/>
      <c r="R246" s="136" t="str">
        <f t="shared" si="27"/>
        <v/>
      </c>
      <c r="S246" s="162" t="str">
        <f t="shared" si="28"/>
        <v/>
      </c>
      <c r="T246" s="5"/>
      <c r="U246" s="5"/>
      <c r="V246" s="452"/>
      <c r="X246" s="136" t="str">
        <f t="shared" si="29"/>
        <v/>
      </c>
      <c r="Y246" s="162" t="str">
        <f t="shared" si="30"/>
        <v/>
      </c>
      <c r="Z246" s="6"/>
      <c r="AA246" s="6"/>
      <c r="AB246" s="148"/>
      <c r="AC246" s="148"/>
      <c r="AD246" s="225"/>
      <c r="AE246" s="225"/>
      <c r="AF246" s="165"/>
    </row>
    <row r="247" spans="2:32" x14ac:dyDescent="0.25">
      <c r="B247" s="163"/>
      <c r="C247" s="8"/>
      <c r="D247" s="8"/>
      <c r="E247" s="161"/>
      <c r="F247" s="6"/>
      <c r="G247" s="5"/>
      <c r="H247" s="6"/>
      <c r="I247" s="161"/>
      <c r="J247" s="162" t="str">
        <f t="shared" si="25"/>
        <v/>
      </c>
      <c r="K247" s="162" t="str">
        <f t="shared" si="26"/>
        <v/>
      </c>
      <c r="L247" s="6"/>
      <c r="M247" s="447"/>
      <c r="N247" s="161"/>
      <c r="O247" s="7"/>
      <c r="P247" s="165"/>
      <c r="Q247" s="161"/>
      <c r="R247" s="136" t="str">
        <f t="shared" si="27"/>
        <v/>
      </c>
      <c r="S247" s="162" t="str">
        <f t="shared" si="28"/>
        <v/>
      </c>
      <c r="T247" s="5"/>
      <c r="U247" s="5"/>
      <c r="V247" s="452"/>
      <c r="X247" s="136" t="str">
        <f t="shared" si="29"/>
        <v/>
      </c>
      <c r="Y247" s="162" t="str">
        <f t="shared" si="30"/>
        <v/>
      </c>
      <c r="Z247" s="6"/>
      <c r="AA247" s="6"/>
      <c r="AB247" s="148"/>
      <c r="AC247" s="148"/>
      <c r="AD247" s="225"/>
      <c r="AE247" s="225"/>
      <c r="AF247" s="165"/>
    </row>
    <row r="248" spans="2:32" x14ac:dyDescent="0.25">
      <c r="B248" s="163"/>
      <c r="C248" s="8"/>
      <c r="D248" s="8"/>
      <c r="E248" s="161"/>
      <c r="F248" s="6"/>
      <c r="G248" s="5"/>
      <c r="H248" s="6"/>
      <c r="I248" s="161"/>
      <c r="J248" s="162" t="str">
        <f t="shared" si="25"/>
        <v/>
      </c>
      <c r="K248" s="162" t="str">
        <f t="shared" si="26"/>
        <v/>
      </c>
      <c r="L248" s="6"/>
      <c r="M248" s="447"/>
      <c r="N248" s="161"/>
      <c r="O248" s="7"/>
      <c r="P248" s="165"/>
      <c r="Q248" s="161"/>
      <c r="R248" s="136" t="str">
        <f t="shared" si="27"/>
        <v/>
      </c>
      <c r="S248" s="162" t="str">
        <f t="shared" si="28"/>
        <v/>
      </c>
      <c r="T248" s="5"/>
      <c r="U248" s="5"/>
      <c r="V248" s="452"/>
      <c r="X248" s="136" t="str">
        <f t="shared" si="29"/>
        <v/>
      </c>
      <c r="Y248" s="162" t="str">
        <f t="shared" si="30"/>
        <v/>
      </c>
      <c r="Z248" s="6"/>
      <c r="AA248" s="6"/>
      <c r="AB248" s="148"/>
      <c r="AC248" s="148"/>
      <c r="AD248" s="225"/>
      <c r="AE248" s="225"/>
      <c r="AF248" s="165"/>
    </row>
    <row r="249" spans="2:32" x14ac:dyDescent="0.25">
      <c r="B249" s="163"/>
      <c r="C249" s="8"/>
      <c r="D249" s="8"/>
      <c r="E249" s="161"/>
      <c r="F249" s="6"/>
      <c r="G249" s="5"/>
      <c r="H249" s="6"/>
      <c r="I249" s="161"/>
      <c r="J249" s="162" t="str">
        <f t="shared" si="25"/>
        <v/>
      </c>
      <c r="K249" s="162" t="str">
        <f t="shared" si="26"/>
        <v/>
      </c>
      <c r="L249" s="6"/>
      <c r="M249" s="447"/>
      <c r="N249" s="161"/>
      <c r="O249" s="7"/>
      <c r="P249" s="165"/>
      <c r="Q249" s="161"/>
      <c r="R249" s="136" t="str">
        <f t="shared" si="27"/>
        <v/>
      </c>
      <c r="S249" s="162" t="str">
        <f t="shared" si="28"/>
        <v/>
      </c>
      <c r="T249" s="5"/>
      <c r="U249" s="5"/>
      <c r="V249" s="452"/>
      <c r="X249" s="136" t="str">
        <f t="shared" si="29"/>
        <v/>
      </c>
      <c r="Y249" s="162" t="str">
        <f t="shared" si="30"/>
        <v/>
      </c>
      <c r="Z249" s="6"/>
      <c r="AA249" s="6"/>
      <c r="AB249" s="148"/>
      <c r="AC249" s="148"/>
      <c r="AD249" s="225"/>
      <c r="AE249" s="225"/>
      <c r="AF249" s="165"/>
    </row>
    <row r="250" spans="2:32" x14ac:dyDescent="0.25">
      <c r="B250" s="163"/>
      <c r="C250" s="8"/>
      <c r="D250" s="8"/>
      <c r="E250" s="161"/>
      <c r="F250" s="6"/>
      <c r="G250" s="5"/>
      <c r="H250" s="6"/>
      <c r="I250" s="161"/>
      <c r="J250" s="162" t="str">
        <f t="shared" si="25"/>
        <v/>
      </c>
      <c r="K250" s="162" t="str">
        <f t="shared" si="26"/>
        <v/>
      </c>
      <c r="L250" s="6"/>
      <c r="M250" s="447"/>
      <c r="N250" s="161"/>
      <c r="O250" s="7"/>
      <c r="P250" s="165"/>
      <c r="Q250" s="161"/>
      <c r="R250" s="136" t="str">
        <f t="shared" si="27"/>
        <v/>
      </c>
      <c r="S250" s="162" t="str">
        <f t="shared" si="28"/>
        <v/>
      </c>
      <c r="T250" s="5"/>
      <c r="U250" s="5"/>
      <c r="V250" s="452"/>
      <c r="X250" s="136" t="str">
        <f t="shared" si="29"/>
        <v/>
      </c>
      <c r="Y250" s="162" t="str">
        <f t="shared" si="30"/>
        <v/>
      </c>
      <c r="Z250" s="6"/>
      <c r="AA250" s="6"/>
      <c r="AB250" s="148"/>
      <c r="AC250" s="148"/>
      <c r="AD250" s="225"/>
      <c r="AE250" s="225"/>
      <c r="AF250" s="165"/>
    </row>
    <row r="251" spans="2:32" x14ac:dyDescent="0.25">
      <c r="B251" s="163"/>
      <c r="C251" s="8"/>
      <c r="D251" s="8"/>
      <c r="E251" s="161"/>
      <c r="F251" s="6"/>
      <c r="G251" s="5"/>
      <c r="H251" s="6"/>
      <c r="I251" s="161"/>
      <c r="J251" s="162" t="str">
        <f t="shared" si="25"/>
        <v/>
      </c>
      <c r="K251" s="162" t="str">
        <f t="shared" si="26"/>
        <v/>
      </c>
      <c r="L251" s="6"/>
      <c r="M251" s="447"/>
      <c r="N251" s="161"/>
      <c r="O251" s="7"/>
      <c r="P251" s="165"/>
      <c r="Q251" s="161"/>
      <c r="R251" s="136" t="str">
        <f t="shared" si="27"/>
        <v/>
      </c>
      <c r="S251" s="162" t="str">
        <f t="shared" si="28"/>
        <v/>
      </c>
      <c r="T251" s="5"/>
      <c r="U251" s="5"/>
      <c r="V251" s="452"/>
      <c r="X251" s="136" t="str">
        <f t="shared" si="29"/>
        <v/>
      </c>
      <c r="Y251" s="162" t="str">
        <f t="shared" si="30"/>
        <v/>
      </c>
      <c r="Z251" s="6"/>
      <c r="AA251" s="6"/>
      <c r="AB251" s="148"/>
      <c r="AC251" s="148"/>
      <c r="AD251" s="225"/>
      <c r="AE251" s="225"/>
      <c r="AF251" s="165"/>
    </row>
    <row r="252" spans="2:32" x14ac:dyDescent="0.25">
      <c r="B252" s="163"/>
      <c r="C252" s="8"/>
      <c r="D252" s="8"/>
      <c r="E252" s="161"/>
      <c r="F252" s="6"/>
      <c r="G252" s="5"/>
      <c r="H252" s="6"/>
      <c r="I252" s="161"/>
      <c r="J252" s="162" t="str">
        <f t="shared" si="25"/>
        <v/>
      </c>
      <c r="K252" s="162" t="str">
        <f t="shared" si="26"/>
        <v/>
      </c>
      <c r="L252" s="6"/>
      <c r="M252" s="447"/>
      <c r="N252" s="161"/>
      <c r="O252" s="7"/>
      <c r="P252" s="165"/>
      <c r="Q252" s="161"/>
      <c r="R252" s="136" t="str">
        <f t="shared" si="27"/>
        <v/>
      </c>
      <c r="S252" s="162" t="str">
        <f t="shared" si="28"/>
        <v/>
      </c>
      <c r="T252" s="5"/>
      <c r="U252" s="5"/>
      <c r="V252" s="452"/>
      <c r="X252" s="136" t="str">
        <f t="shared" si="29"/>
        <v/>
      </c>
      <c r="Y252" s="162" t="str">
        <f t="shared" si="30"/>
        <v/>
      </c>
      <c r="Z252" s="6"/>
      <c r="AA252" s="6"/>
      <c r="AB252" s="148"/>
      <c r="AC252" s="148"/>
      <c r="AD252" s="225"/>
      <c r="AE252" s="225"/>
      <c r="AF252" s="165"/>
    </row>
    <row r="253" spans="2:32" x14ac:dyDescent="0.25">
      <c r="B253" s="163"/>
      <c r="C253" s="8"/>
      <c r="D253" s="8"/>
      <c r="E253" s="161"/>
      <c r="F253" s="6"/>
      <c r="G253" s="5"/>
      <c r="H253" s="6"/>
      <c r="I253" s="161"/>
      <c r="J253" s="162" t="str">
        <f t="shared" si="25"/>
        <v/>
      </c>
      <c r="K253" s="162" t="str">
        <f t="shared" si="26"/>
        <v/>
      </c>
      <c r="L253" s="6"/>
      <c r="M253" s="447"/>
      <c r="N253" s="161"/>
      <c r="O253" s="7"/>
      <c r="P253" s="165"/>
      <c r="Q253" s="161"/>
      <c r="R253" s="136" t="str">
        <f t="shared" si="27"/>
        <v/>
      </c>
      <c r="S253" s="162" t="str">
        <f t="shared" si="28"/>
        <v/>
      </c>
      <c r="T253" s="5"/>
      <c r="U253" s="5"/>
      <c r="V253" s="452"/>
      <c r="X253" s="136" t="str">
        <f t="shared" si="29"/>
        <v/>
      </c>
      <c r="Y253" s="162" t="str">
        <f t="shared" si="30"/>
        <v/>
      </c>
      <c r="Z253" s="6"/>
      <c r="AA253" s="6"/>
      <c r="AB253" s="148"/>
      <c r="AC253" s="148"/>
      <c r="AD253" s="225"/>
      <c r="AE253" s="225"/>
      <c r="AF253" s="165"/>
    </row>
    <row r="254" spans="2:32" x14ac:dyDescent="0.25">
      <c r="B254" s="163"/>
      <c r="C254" s="8"/>
      <c r="D254" s="8"/>
      <c r="E254" s="161"/>
      <c r="F254" s="6"/>
      <c r="G254" s="5"/>
      <c r="H254" s="6"/>
      <c r="I254" s="161"/>
      <c r="J254" s="162" t="str">
        <f t="shared" si="25"/>
        <v/>
      </c>
      <c r="K254" s="162" t="str">
        <f t="shared" si="26"/>
        <v/>
      </c>
      <c r="L254" s="6"/>
      <c r="M254" s="447"/>
      <c r="N254" s="161"/>
      <c r="O254" s="7"/>
      <c r="P254" s="165"/>
      <c r="Q254" s="161"/>
      <c r="R254" s="136" t="str">
        <f t="shared" si="27"/>
        <v/>
      </c>
      <c r="S254" s="162" t="str">
        <f t="shared" si="28"/>
        <v/>
      </c>
      <c r="T254" s="5"/>
      <c r="U254" s="5"/>
      <c r="V254" s="452"/>
      <c r="X254" s="136" t="str">
        <f t="shared" si="29"/>
        <v/>
      </c>
      <c r="Y254" s="162" t="str">
        <f t="shared" si="30"/>
        <v/>
      </c>
      <c r="Z254" s="6"/>
      <c r="AA254" s="6"/>
      <c r="AB254" s="148"/>
      <c r="AC254" s="148"/>
      <c r="AD254" s="225"/>
      <c r="AE254" s="225"/>
      <c r="AF254" s="165"/>
    </row>
    <row r="255" spans="2:32" x14ac:dyDescent="0.25">
      <c r="B255" s="163"/>
      <c r="C255" s="8"/>
      <c r="D255" s="8"/>
      <c r="E255" s="161"/>
      <c r="F255" s="6"/>
      <c r="G255" s="5"/>
      <c r="H255" s="6"/>
      <c r="I255" s="161"/>
      <c r="J255" s="162" t="str">
        <f t="shared" si="25"/>
        <v/>
      </c>
      <c r="K255" s="162" t="str">
        <f t="shared" si="26"/>
        <v/>
      </c>
      <c r="L255" s="6"/>
      <c r="M255" s="447"/>
      <c r="N255" s="161"/>
      <c r="O255" s="7"/>
      <c r="P255" s="165"/>
      <c r="Q255" s="161"/>
      <c r="R255" s="136" t="str">
        <f t="shared" si="27"/>
        <v/>
      </c>
      <c r="S255" s="162" t="str">
        <f t="shared" si="28"/>
        <v/>
      </c>
      <c r="T255" s="5"/>
      <c r="U255" s="5"/>
      <c r="V255" s="452"/>
      <c r="X255" s="136" t="str">
        <f t="shared" si="29"/>
        <v/>
      </c>
      <c r="Y255" s="162" t="str">
        <f t="shared" si="30"/>
        <v/>
      </c>
      <c r="Z255" s="6"/>
      <c r="AA255" s="6"/>
      <c r="AB255" s="148"/>
      <c r="AC255" s="148"/>
      <c r="AD255" s="225"/>
      <c r="AE255" s="225"/>
      <c r="AF255" s="165"/>
    </row>
    <row r="256" spans="2:32" x14ac:dyDescent="0.25">
      <c r="B256" s="163"/>
      <c r="C256" s="8"/>
      <c r="D256" s="8"/>
      <c r="E256" s="161"/>
      <c r="F256" s="6"/>
      <c r="G256" s="5"/>
      <c r="H256" s="6"/>
      <c r="I256" s="161"/>
      <c r="J256" s="162" t="str">
        <f t="shared" si="25"/>
        <v/>
      </c>
      <c r="K256" s="162" t="str">
        <f t="shared" si="26"/>
        <v/>
      </c>
      <c r="L256" s="6"/>
      <c r="M256" s="447"/>
      <c r="N256" s="161"/>
      <c r="O256" s="7"/>
      <c r="P256" s="165"/>
      <c r="Q256" s="161"/>
      <c r="R256" s="136" t="str">
        <f t="shared" si="27"/>
        <v/>
      </c>
      <c r="S256" s="162" t="str">
        <f t="shared" si="28"/>
        <v/>
      </c>
      <c r="T256" s="5"/>
      <c r="U256" s="5"/>
      <c r="V256" s="452"/>
      <c r="X256" s="136" t="str">
        <f t="shared" si="29"/>
        <v/>
      </c>
      <c r="Y256" s="162" t="str">
        <f t="shared" si="30"/>
        <v/>
      </c>
      <c r="Z256" s="6"/>
      <c r="AA256" s="6"/>
      <c r="AB256" s="148"/>
      <c r="AC256" s="148"/>
      <c r="AD256" s="225"/>
      <c r="AE256" s="225"/>
      <c r="AF256" s="165"/>
    </row>
    <row r="257" spans="2:32" x14ac:dyDescent="0.25">
      <c r="B257" s="163"/>
      <c r="C257" s="8"/>
      <c r="D257" s="8"/>
      <c r="E257" s="161"/>
      <c r="F257" s="6"/>
      <c r="G257" s="5"/>
      <c r="H257" s="6"/>
      <c r="I257" s="161"/>
      <c r="J257" s="162" t="str">
        <f t="shared" si="25"/>
        <v/>
      </c>
      <c r="K257" s="162" t="str">
        <f t="shared" si="26"/>
        <v/>
      </c>
      <c r="L257" s="6"/>
      <c r="M257" s="447"/>
      <c r="N257" s="161"/>
      <c r="O257" s="7"/>
      <c r="P257" s="165"/>
      <c r="Q257" s="161"/>
      <c r="R257" s="136" t="str">
        <f t="shared" si="27"/>
        <v/>
      </c>
      <c r="S257" s="162" t="str">
        <f t="shared" si="28"/>
        <v/>
      </c>
      <c r="T257" s="5"/>
      <c r="U257" s="5"/>
      <c r="V257" s="452"/>
      <c r="X257" s="136" t="str">
        <f t="shared" si="29"/>
        <v/>
      </c>
      <c r="Y257" s="162" t="str">
        <f t="shared" si="30"/>
        <v/>
      </c>
      <c r="Z257" s="6"/>
      <c r="AA257" s="6"/>
      <c r="AB257" s="148"/>
      <c r="AC257" s="148"/>
      <c r="AD257" s="225"/>
      <c r="AE257" s="225"/>
      <c r="AF257" s="165"/>
    </row>
    <row r="258" spans="2:32" x14ac:dyDescent="0.25">
      <c r="B258" s="163"/>
      <c r="C258" s="8"/>
      <c r="D258" s="8"/>
      <c r="E258" s="161"/>
      <c r="F258" s="6"/>
      <c r="G258" s="5"/>
      <c r="H258" s="6"/>
      <c r="I258" s="161"/>
      <c r="J258" s="162" t="str">
        <f t="shared" si="25"/>
        <v/>
      </c>
      <c r="K258" s="162" t="str">
        <f t="shared" si="26"/>
        <v/>
      </c>
      <c r="L258" s="6"/>
      <c r="M258" s="447"/>
      <c r="N258" s="161"/>
      <c r="O258" s="7"/>
      <c r="P258" s="165"/>
      <c r="Q258" s="161"/>
      <c r="R258" s="136" t="str">
        <f t="shared" si="27"/>
        <v/>
      </c>
      <c r="S258" s="162" t="str">
        <f t="shared" si="28"/>
        <v/>
      </c>
      <c r="T258" s="5"/>
      <c r="U258" s="5"/>
      <c r="V258" s="452"/>
      <c r="X258" s="136" t="str">
        <f t="shared" si="29"/>
        <v/>
      </c>
      <c r="Y258" s="162" t="str">
        <f t="shared" si="30"/>
        <v/>
      </c>
      <c r="Z258" s="6"/>
      <c r="AA258" s="6"/>
      <c r="AB258" s="148"/>
      <c r="AC258" s="148"/>
      <c r="AD258" s="225"/>
      <c r="AE258" s="225"/>
      <c r="AF258" s="165"/>
    </row>
    <row r="259" spans="2:32" x14ac:dyDescent="0.25">
      <c r="B259" s="163"/>
      <c r="C259" s="8"/>
      <c r="D259" s="8"/>
      <c r="E259" s="161"/>
      <c r="F259" s="6"/>
      <c r="G259" s="5"/>
      <c r="H259" s="6"/>
      <c r="I259" s="161"/>
      <c r="J259" s="162" t="str">
        <f t="shared" si="25"/>
        <v/>
      </c>
      <c r="K259" s="162" t="str">
        <f t="shared" si="26"/>
        <v/>
      </c>
      <c r="L259" s="6"/>
      <c r="M259" s="447"/>
      <c r="N259" s="161"/>
      <c r="O259" s="7"/>
      <c r="P259" s="165"/>
      <c r="Q259" s="161"/>
      <c r="R259" s="136" t="str">
        <f t="shared" si="27"/>
        <v/>
      </c>
      <c r="S259" s="162" t="str">
        <f t="shared" si="28"/>
        <v/>
      </c>
      <c r="T259" s="5"/>
      <c r="U259" s="5"/>
      <c r="V259" s="452"/>
      <c r="X259" s="136" t="str">
        <f t="shared" si="29"/>
        <v/>
      </c>
      <c r="Y259" s="162" t="str">
        <f t="shared" si="30"/>
        <v/>
      </c>
      <c r="Z259" s="6"/>
      <c r="AA259" s="6"/>
      <c r="AB259" s="148"/>
      <c r="AC259" s="148"/>
      <c r="AD259" s="225"/>
      <c r="AE259" s="225"/>
      <c r="AF259" s="165"/>
    </row>
    <row r="260" spans="2:32" x14ac:dyDescent="0.25">
      <c r="B260" s="163"/>
      <c r="C260" s="8"/>
      <c r="D260" s="8"/>
      <c r="E260" s="161"/>
      <c r="F260" s="6"/>
      <c r="G260" s="5"/>
      <c r="H260" s="6"/>
      <c r="I260" s="161"/>
      <c r="J260" s="162" t="str">
        <f t="shared" si="25"/>
        <v/>
      </c>
      <c r="K260" s="162" t="str">
        <f t="shared" si="26"/>
        <v/>
      </c>
      <c r="L260" s="6"/>
      <c r="M260" s="447"/>
      <c r="N260" s="161"/>
      <c r="O260" s="7"/>
      <c r="P260" s="165"/>
      <c r="Q260" s="161"/>
      <c r="R260" s="136" t="str">
        <f t="shared" si="27"/>
        <v/>
      </c>
      <c r="S260" s="162" t="str">
        <f t="shared" si="28"/>
        <v/>
      </c>
      <c r="T260" s="5"/>
      <c r="U260" s="5"/>
      <c r="V260" s="452"/>
      <c r="X260" s="136" t="str">
        <f t="shared" si="29"/>
        <v/>
      </c>
      <c r="Y260" s="162" t="str">
        <f t="shared" si="30"/>
        <v/>
      </c>
      <c r="Z260" s="6"/>
      <c r="AA260" s="6"/>
      <c r="AB260" s="148"/>
      <c r="AC260" s="148"/>
      <c r="AD260" s="225"/>
      <c r="AE260" s="225"/>
      <c r="AF260" s="165"/>
    </row>
    <row r="261" spans="2:32" x14ac:dyDescent="0.25">
      <c r="B261" s="163"/>
      <c r="C261" s="8"/>
      <c r="D261" s="8"/>
      <c r="E261" s="161"/>
      <c r="F261" s="6"/>
      <c r="G261" s="5"/>
      <c r="H261" s="6"/>
      <c r="I261" s="161"/>
      <c r="J261" s="162" t="str">
        <f t="shared" si="25"/>
        <v/>
      </c>
      <c r="K261" s="162" t="str">
        <f t="shared" si="26"/>
        <v/>
      </c>
      <c r="L261" s="6"/>
      <c r="M261" s="447"/>
      <c r="N261" s="161"/>
      <c r="O261" s="7"/>
      <c r="P261" s="165"/>
      <c r="Q261" s="161"/>
      <c r="R261" s="136" t="str">
        <f t="shared" si="27"/>
        <v/>
      </c>
      <c r="S261" s="162" t="str">
        <f t="shared" si="28"/>
        <v/>
      </c>
      <c r="T261" s="5"/>
      <c r="U261" s="5"/>
      <c r="V261" s="452"/>
      <c r="X261" s="136" t="str">
        <f t="shared" si="29"/>
        <v/>
      </c>
      <c r="Y261" s="162" t="str">
        <f t="shared" si="30"/>
        <v/>
      </c>
      <c r="Z261" s="6"/>
      <c r="AA261" s="6"/>
      <c r="AB261" s="148"/>
      <c r="AC261" s="148"/>
      <c r="AD261" s="225"/>
      <c r="AE261" s="225"/>
      <c r="AF261" s="165"/>
    </row>
    <row r="262" spans="2:32" x14ac:dyDescent="0.25">
      <c r="B262" s="163"/>
      <c r="C262" s="8"/>
      <c r="D262" s="8"/>
      <c r="E262" s="161"/>
      <c r="F262" s="6"/>
      <c r="G262" s="5"/>
      <c r="H262" s="6"/>
      <c r="I262" s="161"/>
      <c r="J262" s="162" t="str">
        <f t="shared" si="25"/>
        <v/>
      </c>
      <c r="K262" s="162" t="str">
        <f t="shared" si="26"/>
        <v/>
      </c>
      <c r="L262" s="6"/>
      <c r="M262" s="447"/>
      <c r="N262" s="161"/>
      <c r="O262" s="7"/>
      <c r="P262" s="165"/>
      <c r="Q262" s="161"/>
      <c r="R262" s="136" t="str">
        <f t="shared" si="27"/>
        <v/>
      </c>
      <c r="S262" s="162" t="str">
        <f t="shared" si="28"/>
        <v/>
      </c>
      <c r="T262" s="5"/>
      <c r="U262" s="5"/>
      <c r="V262" s="452"/>
      <c r="X262" s="136" t="str">
        <f t="shared" si="29"/>
        <v/>
      </c>
      <c r="Y262" s="162" t="str">
        <f t="shared" si="30"/>
        <v/>
      </c>
      <c r="Z262" s="6"/>
      <c r="AA262" s="6"/>
      <c r="AB262" s="148"/>
      <c r="AC262" s="148"/>
      <c r="AD262" s="225"/>
      <c r="AE262" s="225"/>
      <c r="AF262" s="165"/>
    </row>
    <row r="263" spans="2:32" x14ac:dyDescent="0.25">
      <c r="B263" s="163"/>
      <c r="C263" s="8"/>
      <c r="D263" s="8"/>
      <c r="E263" s="161"/>
      <c r="F263" s="6"/>
      <c r="G263" s="5"/>
      <c r="H263" s="6"/>
      <c r="I263" s="161"/>
      <c r="J263" s="162" t="str">
        <f t="shared" ref="J263:J287" si="31">IF($C263="","",$C263)</f>
        <v/>
      </c>
      <c r="K263" s="162" t="str">
        <f t="shared" si="26"/>
        <v/>
      </c>
      <c r="L263" s="6"/>
      <c r="M263" s="447"/>
      <c r="N263" s="161"/>
      <c r="O263" s="7"/>
      <c r="P263" s="165"/>
      <c r="Q263" s="161"/>
      <c r="R263" s="136" t="str">
        <f t="shared" si="27"/>
        <v/>
      </c>
      <c r="S263" s="162" t="str">
        <f t="shared" si="28"/>
        <v/>
      </c>
      <c r="T263" s="5"/>
      <c r="U263" s="5"/>
      <c r="V263" s="452"/>
      <c r="X263" s="136" t="str">
        <f t="shared" si="29"/>
        <v/>
      </c>
      <c r="Y263" s="162" t="str">
        <f t="shared" si="30"/>
        <v/>
      </c>
      <c r="Z263" s="6"/>
      <c r="AA263" s="6"/>
      <c r="AB263" s="148"/>
      <c r="AC263" s="148"/>
      <c r="AD263" s="225"/>
      <c r="AE263" s="225"/>
      <c r="AF263" s="165"/>
    </row>
    <row r="264" spans="2:32" x14ac:dyDescent="0.25">
      <c r="B264" s="163"/>
      <c r="C264" s="8"/>
      <c r="D264" s="8"/>
      <c r="E264" s="161"/>
      <c r="F264" s="6"/>
      <c r="G264" s="5"/>
      <c r="H264" s="6"/>
      <c r="I264" s="161"/>
      <c r="J264" s="162" t="str">
        <f t="shared" si="31"/>
        <v/>
      </c>
      <c r="K264" s="162" t="str">
        <f t="shared" si="26"/>
        <v/>
      </c>
      <c r="L264" s="6"/>
      <c r="M264" s="447"/>
      <c r="N264" s="161"/>
      <c r="O264" s="7"/>
      <c r="P264" s="165"/>
      <c r="Q264" s="161"/>
      <c r="R264" s="136" t="str">
        <f t="shared" si="27"/>
        <v/>
      </c>
      <c r="S264" s="162" t="str">
        <f t="shared" si="28"/>
        <v/>
      </c>
      <c r="T264" s="5"/>
      <c r="U264" s="5"/>
      <c r="V264" s="452"/>
      <c r="X264" s="136" t="str">
        <f t="shared" si="29"/>
        <v/>
      </c>
      <c r="Y264" s="162" t="str">
        <f t="shared" si="30"/>
        <v/>
      </c>
      <c r="Z264" s="6"/>
      <c r="AA264" s="6"/>
      <c r="AB264" s="148"/>
      <c r="AC264" s="148"/>
      <c r="AD264" s="225"/>
      <c r="AE264" s="225"/>
      <c r="AF264" s="165"/>
    </row>
    <row r="265" spans="2:32" x14ac:dyDescent="0.25">
      <c r="B265" s="163"/>
      <c r="C265" s="8"/>
      <c r="D265" s="8"/>
      <c r="E265" s="161"/>
      <c r="F265" s="6"/>
      <c r="G265" s="5"/>
      <c r="H265" s="6"/>
      <c r="I265" s="161"/>
      <c r="J265" s="162" t="str">
        <f t="shared" si="31"/>
        <v/>
      </c>
      <c r="K265" s="162" t="str">
        <f t="shared" si="26"/>
        <v/>
      </c>
      <c r="L265" s="6"/>
      <c r="M265" s="447"/>
      <c r="N265" s="161"/>
      <c r="O265" s="7"/>
      <c r="P265" s="165"/>
      <c r="Q265" s="161"/>
      <c r="R265" s="136" t="str">
        <f t="shared" si="27"/>
        <v/>
      </c>
      <c r="S265" s="162" t="str">
        <f t="shared" si="28"/>
        <v/>
      </c>
      <c r="T265" s="5"/>
      <c r="U265" s="5"/>
      <c r="V265" s="452"/>
      <c r="X265" s="136" t="str">
        <f t="shared" si="29"/>
        <v/>
      </c>
      <c r="Y265" s="162" t="str">
        <f t="shared" si="30"/>
        <v/>
      </c>
      <c r="Z265" s="6"/>
      <c r="AA265" s="6"/>
      <c r="AB265" s="148"/>
      <c r="AC265" s="148"/>
      <c r="AD265" s="225"/>
      <c r="AE265" s="225"/>
      <c r="AF265" s="165"/>
    </row>
    <row r="266" spans="2:32" x14ac:dyDescent="0.25">
      <c r="B266" s="163"/>
      <c r="C266" s="8"/>
      <c r="D266" s="8"/>
      <c r="E266" s="161"/>
      <c r="F266" s="6"/>
      <c r="G266" s="5"/>
      <c r="H266" s="6"/>
      <c r="I266" s="161"/>
      <c r="J266" s="162" t="str">
        <f t="shared" si="31"/>
        <v/>
      </c>
      <c r="K266" s="162" t="str">
        <f t="shared" si="26"/>
        <v/>
      </c>
      <c r="L266" s="6"/>
      <c r="M266" s="447"/>
      <c r="N266" s="161"/>
      <c r="O266" s="7"/>
      <c r="P266" s="165"/>
      <c r="Q266" s="161"/>
      <c r="R266" s="136" t="str">
        <f t="shared" si="27"/>
        <v/>
      </c>
      <c r="S266" s="162" t="str">
        <f t="shared" si="28"/>
        <v/>
      </c>
      <c r="T266" s="5"/>
      <c r="U266" s="5"/>
      <c r="V266" s="452"/>
      <c r="X266" s="136" t="str">
        <f t="shared" si="29"/>
        <v/>
      </c>
      <c r="Y266" s="162" t="str">
        <f t="shared" si="30"/>
        <v/>
      </c>
      <c r="Z266" s="6"/>
      <c r="AA266" s="6"/>
      <c r="AB266" s="148"/>
      <c r="AC266" s="148"/>
      <c r="AD266" s="225"/>
      <c r="AE266" s="225"/>
      <c r="AF266" s="165"/>
    </row>
    <row r="267" spans="2:32" x14ac:dyDescent="0.25">
      <c r="B267" s="163"/>
      <c r="C267" s="8"/>
      <c r="D267" s="8"/>
      <c r="E267" s="161"/>
      <c r="F267" s="6"/>
      <c r="G267" s="5"/>
      <c r="H267" s="6"/>
      <c r="I267" s="161"/>
      <c r="J267" s="162" t="str">
        <f t="shared" si="31"/>
        <v/>
      </c>
      <c r="K267" s="162" t="str">
        <f t="shared" si="26"/>
        <v/>
      </c>
      <c r="L267" s="6"/>
      <c r="M267" s="447"/>
      <c r="N267" s="161"/>
      <c r="O267" s="7"/>
      <c r="P267" s="165"/>
      <c r="Q267" s="161"/>
      <c r="R267" s="136" t="str">
        <f t="shared" si="27"/>
        <v/>
      </c>
      <c r="S267" s="162" t="str">
        <f t="shared" si="28"/>
        <v/>
      </c>
      <c r="T267" s="5"/>
      <c r="U267" s="5"/>
      <c r="V267" s="452"/>
      <c r="X267" s="136" t="str">
        <f t="shared" si="29"/>
        <v/>
      </c>
      <c r="Y267" s="162" t="str">
        <f t="shared" si="30"/>
        <v/>
      </c>
      <c r="Z267" s="6"/>
      <c r="AA267" s="6"/>
      <c r="AB267" s="148"/>
      <c r="AC267" s="148"/>
      <c r="AD267" s="225"/>
      <c r="AE267" s="225"/>
      <c r="AF267" s="165"/>
    </row>
    <row r="268" spans="2:32" x14ac:dyDescent="0.25">
      <c r="B268" s="163"/>
      <c r="C268" s="8"/>
      <c r="D268" s="8"/>
      <c r="E268" s="161"/>
      <c r="F268" s="6"/>
      <c r="G268" s="5"/>
      <c r="H268" s="6"/>
      <c r="I268" s="161"/>
      <c r="J268" s="162" t="str">
        <f t="shared" si="31"/>
        <v/>
      </c>
      <c r="K268" s="162" t="str">
        <f t="shared" si="26"/>
        <v/>
      </c>
      <c r="L268" s="6"/>
      <c r="M268" s="447"/>
      <c r="N268" s="161"/>
      <c r="O268" s="7"/>
      <c r="P268" s="165"/>
      <c r="Q268" s="161"/>
      <c r="R268" s="136" t="str">
        <f t="shared" si="27"/>
        <v/>
      </c>
      <c r="S268" s="162" t="str">
        <f t="shared" si="28"/>
        <v/>
      </c>
      <c r="T268" s="5"/>
      <c r="U268" s="5"/>
      <c r="V268" s="452"/>
      <c r="X268" s="136" t="str">
        <f t="shared" si="29"/>
        <v/>
      </c>
      <c r="Y268" s="162" t="str">
        <f t="shared" si="30"/>
        <v/>
      </c>
      <c r="Z268" s="6"/>
      <c r="AA268" s="6"/>
      <c r="AB268" s="148"/>
      <c r="AC268" s="148"/>
      <c r="AD268" s="225"/>
      <c r="AE268" s="225"/>
      <c r="AF268" s="165"/>
    </row>
    <row r="269" spans="2:32" x14ac:dyDescent="0.25">
      <c r="B269" s="163"/>
      <c r="C269" s="8"/>
      <c r="D269" s="8"/>
      <c r="E269" s="161"/>
      <c r="F269" s="6"/>
      <c r="G269" s="5"/>
      <c r="H269" s="6"/>
      <c r="I269" s="161"/>
      <c r="J269" s="162" t="str">
        <f t="shared" si="31"/>
        <v/>
      </c>
      <c r="K269" s="162" t="str">
        <f t="shared" si="26"/>
        <v/>
      </c>
      <c r="L269" s="6"/>
      <c r="M269" s="447"/>
      <c r="N269" s="161"/>
      <c r="O269" s="7"/>
      <c r="P269" s="165"/>
      <c r="Q269" s="161"/>
      <c r="R269" s="136" t="str">
        <f t="shared" si="27"/>
        <v/>
      </c>
      <c r="S269" s="162" t="str">
        <f t="shared" si="28"/>
        <v/>
      </c>
      <c r="T269" s="5"/>
      <c r="U269" s="5"/>
      <c r="V269" s="452"/>
      <c r="X269" s="136" t="str">
        <f t="shared" si="29"/>
        <v/>
      </c>
      <c r="Y269" s="162" t="str">
        <f t="shared" si="30"/>
        <v/>
      </c>
      <c r="Z269" s="6"/>
      <c r="AA269" s="6"/>
      <c r="AB269" s="148"/>
      <c r="AC269" s="148"/>
      <c r="AD269" s="225"/>
      <c r="AE269" s="225"/>
      <c r="AF269" s="165"/>
    </row>
    <row r="270" spans="2:32" x14ac:dyDescent="0.25">
      <c r="B270" s="163"/>
      <c r="C270" s="8"/>
      <c r="D270" s="8"/>
      <c r="E270" s="161"/>
      <c r="F270" s="6"/>
      <c r="G270" s="5"/>
      <c r="H270" s="6"/>
      <c r="I270" s="161"/>
      <c r="J270" s="162" t="str">
        <f t="shared" si="31"/>
        <v/>
      </c>
      <c r="K270" s="162" t="str">
        <f t="shared" si="26"/>
        <v/>
      </c>
      <c r="L270" s="6"/>
      <c r="M270" s="447"/>
      <c r="N270" s="161"/>
      <c r="O270" s="7"/>
      <c r="P270" s="165"/>
      <c r="Q270" s="161"/>
      <c r="R270" s="136" t="str">
        <f t="shared" si="27"/>
        <v/>
      </c>
      <c r="S270" s="162" t="str">
        <f t="shared" si="28"/>
        <v/>
      </c>
      <c r="T270" s="5"/>
      <c r="U270" s="5"/>
      <c r="V270" s="452"/>
      <c r="X270" s="136" t="str">
        <f t="shared" si="29"/>
        <v/>
      </c>
      <c r="Y270" s="162" t="str">
        <f t="shared" si="30"/>
        <v/>
      </c>
      <c r="Z270" s="6"/>
      <c r="AA270" s="6"/>
      <c r="AB270" s="148"/>
      <c r="AC270" s="148"/>
      <c r="AD270" s="225"/>
      <c r="AE270" s="225"/>
      <c r="AF270" s="165"/>
    </row>
    <row r="271" spans="2:32" x14ac:dyDescent="0.25">
      <c r="B271" s="163"/>
      <c r="C271" s="8"/>
      <c r="D271" s="8"/>
      <c r="E271" s="161"/>
      <c r="F271" s="6"/>
      <c r="G271" s="5"/>
      <c r="H271" s="6"/>
      <c r="I271" s="161"/>
      <c r="J271" s="162" t="str">
        <f t="shared" si="31"/>
        <v/>
      </c>
      <c r="K271" s="162" t="str">
        <f t="shared" si="26"/>
        <v/>
      </c>
      <c r="L271" s="6"/>
      <c r="M271" s="447"/>
      <c r="N271" s="161"/>
      <c r="O271" s="7"/>
      <c r="P271" s="165"/>
      <c r="Q271" s="161"/>
      <c r="R271" s="136" t="str">
        <f t="shared" si="27"/>
        <v/>
      </c>
      <c r="S271" s="162" t="str">
        <f t="shared" si="28"/>
        <v/>
      </c>
      <c r="T271" s="5"/>
      <c r="U271" s="5"/>
      <c r="V271" s="452"/>
      <c r="X271" s="136" t="str">
        <f t="shared" si="29"/>
        <v/>
      </c>
      <c r="Y271" s="162" t="str">
        <f t="shared" si="30"/>
        <v/>
      </c>
      <c r="Z271" s="6"/>
      <c r="AA271" s="6"/>
      <c r="AB271" s="148"/>
      <c r="AC271" s="148"/>
      <c r="AD271" s="225"/>
      <c r="AE271" s="225"/>
      <c r="AF271" s="165"/>
    </row>
    <row r="272" spans="2:32" x14ac:dyDescent="0.25">
      <c r="B272" s="163"/>
      <c r="C272" s="8"/>
      <c r="D272" s="8"/>
      <c r="E272" s="161"/>
      <c r="F272" s="6"/>
      <c r="G272" s="5"/>
      <c r="H272" s="6"/>
      <c r="I272" s="161"/>
      <c r="J272" s="162" t="str">
        <f t="shared" si="31"/>
        <v/>
      </c>
      <c r="K272" s="162" t="str">
        <f t="shared" si="26"/>
        <v/>
      </c>
      <c r="L272" s="6"/>
      <c r="M272" s="447"/>
      <c r="N272" s="161"/>
      <c r="O272" s="7"/>
      <c r="P272" s="165"/>
      <c r="Q272" s="161"/>
      <c r="R272" s="136" t="str">
        <f t="shared" si="27"/>
        <v/>
      </c>
      <c r="S272" s="162" t="str">
        <f t="shared" si="28"/>
        <v/>
      </c>
      <c r="T272" s="5"/>
      <c r="U272" s="5"/>
      <c r="V272" s="452"/>
      <c r="X272" s="136" t="str">
        <f t="shared" si="29"/>
        <v/>
      </c>
      <c r="Y272" s="162" t="str">
        <f t="shared" si="30"/>
        <v/>
      </c>
      <c r="Z272" s="6"/>
      <c r="AA272" s="6"/>
      <c r="AB272" s="148"/>
      <c r="AC272" s="148"/>
      <c r="AD272" s="225"/>
      <c r="AE272" s="225"/>
      <c r="AF272" s="165"/>
    </row>
    <row r="273" spans="2:32" x14ac:dyDescent="0.25">
      <c r="B273" s="163"/>
      <c r="C273" s="8"/>
      <c r="D273" s="8"/>
      <c r="E273" s="161"/>
      <c r="F273" s="6"/>
      <c r="G273" s="5"/>
      <c r="H273" s="6"/>
      <c r="I273" s="161"/>
      <c r="J273" s="162" t="str">
        <f t="shared" si="31"/>
        <v/>
      </c>
      <c r="K273" s="162" t="str">
        <f t="shared" si="26"/>
        <v/>
      </c>
      <c r="L273" s="6"/>
      <c r="M273" s="447"/>
      <c r="N273" s="161"/>
      <c r="O273" s="7"/>
      <c r="P273" s="165"/>
      <c r="Q273" s="161"/>
      <c r="R273" s="136" t="str">
        <f t="shared" si="27"/>
        <v/>
      </c>
      <c r="S273" s="162" t="str">
        <f t="shared" si="28"/>
        <v/>
      </c>
      <c r="T273" s="5"/>
      <c r="U273" s="5"/>
      <c r="V273" s="452"/>
      <c r="X273" s="136" t="str">
        <f t="shared" si="29"/>
        <v/>
      </c>
      <c r="Y273" s="162" t="str">
        <f t="shared" si="30"/>
        <v/>
      </c>
      <c r="Z273" s="6"/>
      <c r="AA273" s="6"/>
      <c r="AB273" s="148"/>
      <c r="AC273" s="148"/>
      <c r="AD273" s="225"/>
      <c r="AE273" s="225"/>
      <c r="AF273" s="165"/>
    </row>
    <row r="274" spans="2:32" x14ac:dyDescent="0.25">
      <c r="B274" s="163"/>
      <c r="C274" s="8"/>
      <c r="D274" s="8"/>
      <c r="E274" s="161"/>
      <c r="F274" s="6"/>
      <c r="G274" s="5"/>
      <c r="H274" s="6"/>
      <c r="I274" s="161"/>
      <c r="J274" s="162" t="str">
        <f t="shared" si="31"/>
        <v/>
      </c>
      <c r="K274" s="162" t="str">
        <f t="shared" si="26"/>
        <v/>
      </c>
      <c r="L274" s="6"/>
      <c r="M274" s="447"/>
      <c r="N274" s="161"/>
      <c r="O274" s="7"/>
      <c r="P274" s="165"/>
      <c r="Q274" s="161"/>
      <c r="R274" s="136" t="str">
        <f t="shared" si="27"/>
        <v/>
      </c>
      <c r="S274" s="162" t="str">
        <f t="shared" si="28"/>
        <v/>
      </c>
      <c r="T274" s="5"/>
      <c r="U274" s="5"/>
      <c r="V274" s="452"/>
      <c r="X274" s="136" t="str">
        <f t="shared" si="29"/>
        <v/>
      </c>
      <c r="Y274" s="162" t="str">
        <f t="shared" si="30"/>
        <v/>
      </c>
      <c r="Z274" s="6"/>
      <c r="AA274" s="6"/>
      <c r="AB274" s="148"/>
      <c r="AC274" s="148"/>
      <c r="AD274" s="225"/>
      <c r="AE274" s="225"/>
      <c r="AF274" s="165"/>
    </row>
    <row r="275" spans="2:32" x14ac:dyDescent="0.25">
      <c r="B275" s="163"/>
      <c r="C275" s="8"/>
      <c r="D275" s="8"/>
      <c r="E275" s="161"/>
      <c r="F275" s="6"/>
      <c r="G275" s="5"/>
      <c r="H275" s="6"/>
      <c r="I275" s="161"/>
      <c r="J275" s="162" t="str">
        <f t="shared" si="31"/>
        <v/>
      </c>
      <c r="K275" s="162" t="str">
        <f t="shared" si="26"/>
        <v/>
      </c>
      <c r="L275" s="6"/>
      <c r="M275" s="447"/>
      <c r="N275" s="161"/>
      <c r="O275" s="7"/>
      <c r="P275" s="165"/>
      <c r="Q275" s="161"/>
      <c r="R275" s="136" t="str">
        <f t="shared" si="27"/>
        <v/>
      </c>
      <c r="S275" s="162" t="str">
        <f t="shared" si="28"/>
        <v/>
      </c>
      <c r="T275" s="5"/>
      <c r="U275" s="5"/>
      <c r="V275" s="452"/>
      <c r="X275" s="136" t="str">
        <f t="shared" si="29"/>
        <v/>
      </c>
      <c r="Y275" s="162" t="str">
        <f t="shared" si="30"/>
        <v/>
      </c>
      <c r="Z275" s="6"/>
      <c r="AA275" s="6"/>
      <c r="AB275" s="148"/>
      <c r="AC275" s="148"/>
      <c r="AD275" s="225"/>
      <c r="AE275" s="225"/>
      <c r="AF275" s="165"/>
    </row>
    <row r="276" spans="2:32" x14ac:dyDescent="0.25">
      <c r="B276" s="163"/>
      <c r="C276" s="8"/>
      <c r="D276" s="8"/>
      <c r="E276" s="161"/>
      <c r="F276" s="6"/>
      <c r="G276" s="5"/>
      <c r="H276" s="6"/>
      <c r="I276" s="161"/>
      <c r="J276" s="162" t="str">
        <f t="shared" si="31"/>
        <v/>
      </c>
      <c r="K276" s="162" t="str">
        <f t="shared" si="26"/>
        <v/>
      </c>
      <c r="L276" s="6"/>
      <c r="M276" s="447"/>
      <c r="N276" s="161"/>
      <c r="O276" s="7"/>
      <c r="P276" s="165"/>
      <c r="Q276" s="161"/>
      <c r="R276" s="136" t="str">
        <f t="shared" si="27"/>
        <v/>
      </c>
      <c r="S276" s="162" t="str">
        <f t="shared" si="28"/>
        <v/>
      </c>
      <c r="T276" s="5"/>
      <c r="U276" s="5"/>
      <c r="V276" s="452"/>
      <c r="X276" s="136" t="str">
        <f t="shared" si="29"/>
        <v/>
      </c>
      <c r="Y276" s="162" t="str">
        <f t="shared" si="30"/>
        <v/>
      </c>
      <c r="Z276" s="6"/>
      <c r="AA276" s="6"/>
      <c r="AB276" s="148"/>
      <c r="AC276" s="148"/>
      <c r="AD276" s="225"/>
      <c r="AE276" s="225"/>
      <c r="AF276" s="165"/>
    </row>
    <row r="277" spans="2:32" x14ac:dyDescent="0.25">
      <c r="B277" s="163"/>
      <c r="C277" s="8"/>
      <c r="D277" s="8"/>
      <c r="E277" s="161"/>
      <c r="F277" s="6"/>
      <c r="G277" s="5"/>
      <c r="H277" s="6"/>
      <c r="I277" s="161"/>
      <c r="J277" s="162" t="str">
        <f t="shared" si="31"/>
        <v/>
      </c>
      <c r="K277" s="162" t="str">
        <f t="shared" si="26"/>
        <v/>
      </c>
      <c r="L277" s="6"/>
      <c r="M277" s="447"/>
      <c r="N277" s="161"/>
      <c r="O277" s="7"/>
      <c r="P277" s="165"/>
      <c r="Q277" s="161"/>
      <c r="R277" s="136" t="str">
        <f t="shared" si="27"/>
        <v/>
      </c>
      <c r="S277" s="162" t="str">
        <f t="shared" si="28"/>
        <v/>
      </c>
      <c r="T277" s="5"/>
      <c r="U277" s="5"/>
      <c r="V277" s="452"/>
      <c r="X277" s="136" t="str">
        <f t="shared" si="29"/>
        <v/>
      </c>
      <c r="Y277" s="162" t="str">
        <f t="shared" si="30"/>
        <v/>
      </c>
      <c r="Z277" s="6"/>
      <c r="AA277" s="6"/>
      <c r="AB277" s="148"/>
      <c r="AC277" s="148"/>
      <c r="AD277" s="225"/>
      <c r="AE277" s="225"/>
      <c r="AF277" s="165"/>
    </row>
    <row r="278" spans="2:32" x14ac:dyDescent="0.25">
      <c r="B278" s="163"/>
      <c r="C278" s="8"/>
      <c r="D278" s="8"/>
      <c r="E278" s="161"/>
      <c r="F278" s="6"/>
      <c r="G278" s="5"/>
      <c r="H278" s="6"/>
      <c r="I278" s="161"/>
      <c r="J278" s="162" t="str">
        <f t="shared" si="31"/>
        <v/>
      </c>
      <c r="K278" s="162" t="str">
        <f t="shared" si="26"/>
        <v/>
      </c>
      <c r="L278" s="6"/>
      <c r="M278" s="447"/>
      <c r="N278" s="161"/>
      <c r="O278" s="7"/>
      <c r="P278" s="165"/>
      <c r="Q278" s="161"/>
      <c r="R278" s="136" t="str">
        <f t="shared" si="27"/>
        <v/>
      </c>
      <c r="S278" s="162" t="str">
        <f t="shared" si="28"/>
        <v/>
      </c>
      <c r="T278" s="5"/>
      <c r="U278" s="5"/>
      <c r="V278" s="452"/>
      <c r="X278" s="136" t="str">
        <f t="shared" si="29"/>
        <v/>
      </c>
      <c r="Y278" s="162" t="str">
        <f t="shared" si="30"/>
        <v/>
      </c>
      <c r="Z278" s="6"/>
      <c r="AA278" s="6"/>
      <c r="AB278" s="148"/>
      <c r="AC278" s="148"/>
      <c r="AD278" s="225"/>
      <c r="AE278" s="225"/>
      <c r="AF278" s="165"/>
    </row>
    <row r="279" spans="2:32" x14ac:dyDescent="0.25">
      <c r="B279" s="163"/>
      <c r="C279" s="8"/>
      <c r="D279" s="8"/>
      <c r="E279" s="161"/>
      <c r="F279" s="6"/>
      <c r="G279" s="5"/>
      <c r="H279" s="6"/>
      <c r="I279" s="161"/>
      <c r="J279" s="162" t="str">
        <f t="shared" si="31"/>
        <v/>
      </c>
      <c r="K279" s="162" t="str">
        <f t="shared" si="26"/>
        <v/>
      </c>
      <c r="L279" s="6"/>
      <c r="M279" s="447"/>
      <c r="N279" s="161"/>
      <c r="O279" s="7"/>
      <c r="P279" s="165"/>
      <c r="Q279" s="161"/>
      <c r="R279" s="136" t="str">
        <f t="shared" si="27"/>
        <v/>
      </c>
      <c r="S279" s="162" t="str">
        <f t="shared" si="28"/>
        <v/>
      </c>
      <c r="T279" s="5"/>
      <c r="U279" s="5"/>
      <c r="V279" s="452"/>
      <c r="X279" s="136" t="str">
        <f t="shared" si="29"/>
        <v/>
      </c>
      <c r="Y279" s="162" t="str">
        <f t="shared" si="30"/>
        <v/>
      </c>
      <c r="Z279" s="6"/>
      <c r="AA279" s="6"/>
      <c r="AB279" s="148"/>
      <c r="AC279" s="148"/>
      <c r="AD279" s="225"/>
      <c r="AE279" s="225"/>
      <c r="AF279" s="165"/>
    </row>
    <row r="280" spans="2:32" x14ac:dyDescent="0.25">
      <c r="B280" s="163"/>
      <c r="C280" s="8"/>
      <c r="D280" s="8"/>
      <c r="E280" s="161"/>
      <c r="F280" s="6"/>
      <c r="G280" s="5"/>
      <c r="H280" s="6"/>
      <c r="I280" s="161"/>
      <c r="J280" s="162" t="str">
        <f t="shared" si="31"/>
        <v/>
      </c>
      <c r="K280" s="162" t="str">
        <f t="shared" si="26"/>
        <v/>
      </c>
      <c r="L280" s="6"/>
      <c r="M280" s="447"/>
      <c r="N280" s="161"/>
      <c r="O280" s="7"/>
      <c r="P280" s="165"/>
      <c r="Q280" s="161"/>
      <c r="R280" s="136" t="str">
        <f t="shared" si="27"/>
        <v/>
      </c>
      <c r="S280" s="162" t="str">
        <f t="shared" si="28"/>
        <v/>
      </c>
      <c r="T280" s="5"/>
      <c r="U280" s="5"/>
      <c r="V280" s="452"/>
      <c r="X280" s="136" t="str">
        <f t="shared" si="29"/>
        <v/>
      </c>
      <c r="Y280" s="162" t="str">
        <f t="shared" si="30"/>
        <v/>
      </c>
      <c r="Z280" s="6"/>
      <c r="AA280" s="6"/>
      <c r="AB280" s="148"/>
      <c r="AC280" s="148"/>
      <c r="AD280" s="225"/>
      <c r="AE280" s="225"/>
      <c r="AF280" s="165"/>
    </row>
    <row r="281" spans="2:32" x14ac:dyDescent="0.25">
      <c r="B281" s="163"/>
      <c r="C281" s="8"/>
      <c r="D281" s="8"/>
      <c r="E281" s="161"/>
      <c r="F281" s="6"/>
      <c r="G281" s="5"/>
      <c r="H281" s="6"/>
      <c r="I281" s="161"/>
      <c r="J281" s="162" t="str">
        <f t="shared" si="31"/>
        <v/>
      </c>
      <c r="K281" s="162" t="str">
        <f t="shared" si="26"/>
        <v/>
      </c>
      <c r="L281" s="6"/>
      <c r="M281" s="447"/>
      <c r="O281" s="7"/>
      <c r="P281" s="165"/>
      <c r="Q281" s="161"/>
      <c r="R281" s="136" t="str">
        <f t="shared" si="27"/>
        <v/>
      </c>
      <c r="S281" s="162" t="str">
        <f t="shared" si="28"/>
        <v/>
      </c>
      <c r="T281" s="5"/>
      <c r="U281" s="5"/>
      <c r="V281" s="452"/>
      <c r="X281" s="136" t="str">
        <f t="shared" si="29"/>
        <v/>
      </c>
      <c r="Y281" s="162" t="str">
        <f t="shared" si="30"/>
        <v/>
      </c>
      <c r="Z281" s="6"/>
      <c r="AA281" s="6"/>
      <c r="AB281" s="148"/>
      <c r="AC281" s="148"/>
      <c r="AD281" s="225"/>
      <c r="AE281" s="225"/>
      <c r="AF281" s="165"/>
    </row>
    <row r="282" spans="2:32" x14ac:dyDescent="0.25">
      <c r="B282" s="163"/>
      <c r="C282" s="8"/>
      <c r="D282" s="8"/>
      <c r="E282" s="161"/>
      <c r="F282" s="6"/>
      <c r="G282" s="5"/>
      <c r="H282" s="6"/>
      <c r="I282" s="161"/>
      <c r="J282" s="162" t="str">
        <f t="shared" si="31"/>
        <v/>
      </c>
      <c r="K282" s="162" t="str">
        <f t="shared" si="26"/>
        <v/>
      </c>
      <c r="L282" s="6"/>
      <c r="M282" s="447"/>
      <c r="O282" s="7"/>
      <c r="P282" s="165"/>
      <c r="Q282" s="161"/>
      <c r="R282" s="136" t="str">
        <f t="shared" si="27"/>
        <v/>
      </c>
      <c r="S282" s="162" t="str">
        <f t="shared" si="28"/>
        <v/>
      </c>
      <c r="T282" s="5"/>
      <c r="U282" s="5"/>
      <c r="V282" s="452"/>
      <c r="X282" s="136" t="str">
        <f t="shared" si="29"/>
        <v/>
      </c>
      <c r="Y282" s="162" t="str">
        <f t="shared" si="30"/>
        <v/>
      </c>
      <c r="Z282" s="6"/>
      <c r="AA282" s="6"/>
      <c r="AB282" s="148"/>
      <c r="AC282" s="148"/>
      <c r="AD282" s="225"/>
      <c r="AE282" s="225"/>
      <c r="AF282" s="165"/>
    </row>
    <row r="283" spans="2:32" x14ac:dyDescent="0.25">
      <c r="B283" s="163"/>
      <c r="C283" s="8"/>
      <c r="D283" s="8"/>
      <c r="E283" s="161"/>
      <c r="F283" s="6"/>
      <c r="G283" s="5"/>
      <c r="H283" s="6"/>
      <c r="I283" s="161"/>
      <c r="J283" s="162" t="str">
        <f t="shared" si="31"/>
        <v/>
      </c>
      <c r="K283" s="162" t="str">
        <f t="shared" si="26"/>
        <v/>
      </c>
      <c r="L283" s="6"/>
      <c r="M283" s="447"/>
      <c r="O283" s="7"/>
      <c r="P283" s="165"/>
      <c r="Q283" s="161"/>
      <c r="R283" s="136" t="str">
        <f t="shared" si="27"/>
        <v/>
      </c>
      <c r="S283" s="162" t="str">
        <f t="shared" si="28"/>
        <v/>
      </c>
      <c r="T283" s="5"/>
      <c r="U283" s="5"/>
      <c r="V283" s="452"/>
      <c r="X283" s="136" t="str">
        <f t="shared" si="29"/>
        <v/>
      </c>
      <c r="Y283" s="162" t="str">
        <f t="shared" si="30"/>
        <v/>
      </c>
      <c r="Z283" s="6"/>
      <c r="AA283" s="6"/>
      <c r="AB283" s="148"/>
      <c r="AC283" s="148"/>
      <c r="AD283" s="225"/>
      <c r="AE283" s="225"/>
      <c r="AF283" s="165"/>
    </row>
    <row r="284" spans="2:32" x14ac:dyDescent="0.25">
      <c r="B284" s="163"/>
      <c r="C284" s="8"/>
      <c r="D284" s="8"/>
      <c r="E284" s="161"/>
      <c r="F284" s="6"/>
      <c r="G284" s="5"/>
      <c r="H284" s="6"/>
      <c r="I284" s="161"/>
      <c r="J284" s="162" t="str">
        <f t="shared" si="31"/>
        <v/>
      </c>
      <c r="K284" s="162" t="str">
        <f t="shared" si="26"/>
        <v/>
      </c>
      <c r="L284" s="6"/>
      <c r="M284" s="447"/>
      <c r="O284" s="7"/>
      <c r="P284" s="165"/>
      <c r="Q284" s="161"/>
      <c r="R284" s="136" t="str">
        <f t="shared" si="27"/>
        <v/>
      </c>
      <c r="S284" s="162" t="str">
        <f t="shared" si="28"/>
        <v/>
      </c>
      <c r="T284" s="5"/>
      <c r="U284" s="5"/>
      <c r="V284" s="452"/>
      <c r="X284" s="136" t="str">
        <f t="shared" si="29"/>
        <v/>
      </c>
      <c r="Y284" s="162" t="str">
        <f t="shared" si="30"/>
        <v/>
      </c>
      <c r="Z284" s="6"/>
      <c r="AA284" s="6"/>
      <c r="AB284" s="148"/>
      <c r="AC284" s="148"/>
      <c r="AD284" s="225"/>
      <c r="AE284" s="225"/>
      <c r="AF284" s="165"/>
    </row>
    <row r="285" spans="2:32" x14ac:dyDescent="0.25">
      <c r="B285" s="163"/>
      <c r="C285" s="8"/>
      <c r="D285" s="8"/>
      <c r="E285" s="161"/>
      <c r="F285" s="6"/>
      <c r="G285" s="5"/>
      <c r="H285" s="6"/>
      <c r="I285" s="161"/>
      <c r="J285" s="162" t="str">
        <f t="shared" si="31"/>
        <v/>
      </c>
      <c r="K285" s="162" t="str">
        <f t="shared" si="26"/>
        <v/>
      </c>
      <c r="L285" s="6"/>
      <c r="M285" s="447"/>
      <c r="O285" s="7"/>
      <c r="P285" s="165"/>
      <c r="Q285" s="161"/>
      <c r="R285" s="136" t="str">
        <f t="shared" si="27"/>
        <v/>
      </c>
      <c r="S285" s="162" t="str">
        <f t="shared" si="28"/>
        <v/>
      </c>
      <c r="T285" s="5"/>
      <c r="U285" s="5"/>
      <c r="V285" s="452"/>
      <c r="X285" s="136" t="str">
        <f t="shared" si="29"/>
        <v/>
      </c>
      <c r="Y285" s="162" t="str">
        <f t="shared" si="30"/>
        <v/>
      </c>
      <c r="Z285" s="6"/>
      <c r="AA285" s="6"/>
      <c r="AB285" s="148"/>
      <c r="AC285" s="148"/>
      <c r="AD285" s="225"/>
      <c r="AE285" s="225"/>
      <c r="AF285" s="165"/>
    </row>
    <row r="286" spans="2:32" x14ac:dyDescent="0.25">
      <c r="B286" s="163"/>
      <c r="C286" s="8"/>
      <c r="D286" s="8"/>
      <c r="E286" s="161"/>
      <c r="F286" s="6"/>
      <c r="G286" s="5"/>
      <c r="H286" s="6"/>
      <c r="I286" s="161"/>
      <c r="J286" s="162" t="str">
        <f t="shared" si="31"/>
        <v/>
      </c>
      <c r="K286" s="162" t="str">
        <f t="shared" si="26"/>
        <v/>
      </c>
      <c r="L286" s="6"/>
      <c r="M286" s="447"/>
      <c r="O286" s="7"/>
      <c r="P286" s="165"/>
      <c r="Q286" s="161"/>
      <c r="R286" s="136" t="str">
        <f t="shared" si="27"/>
        <v/>
      </c>
      <c r="S286" s="162" t="str">
        <f t="shared" si="28"/>
        <v/>
      </c>
      <c r="T286" s="5"/>
      <c r="U286" s="5"/>
      <c r="V286" s="452"/>
      <c r="X286" s="136" t="str">
        <f t="shared" si="29"/>
        <v/>
      </c>
      <c r="Y286" s="162" t="str">
        <f t="shared" si="30"/>
        <v/>
      </c>
      <c r="Z286" s="6"/>
      <c r="AA286" s="6"/>
      <c r="AB286" s="148"/>
      <c r="AC286" s="148"/>
      <c r="AD286" s="225"/>
      <c r="AE286" s="225"/>
      <c r="AF286" s="165"/>
    </row>
    <row r="287" spans="2:32" x14ac:dyDescent="0.25">
      <c r="B287" s="163"/>
      <c r="C287" s="8"/>
      <c r="D287" s="8"/>
      <c r="E287" s="161"/>
      <c r="F287" s="6"/>
      <c r="G287" s="5"/>
      <c r="H287" s="6"/>
      <c r="I287" s="161"/>
      <c r="J287" s="162" t="str">
        <f t="shared" si="31"/>
        <v/>
      </c>
      <c r="K287" s="162" t="str">
        <f t="shared" si="26"/>
        <v/>
      </c>
      <c r="L287" s="6"/>
      <c r="M287" s="448"/>
      <c r="O287" s="7"/>
      <c r="P287" s="165"/>
      <c r="Q287" s="161"/>
      <c r="R287" s="136" t="str">
        <f t="shared" si="27"/>
        <v/>
      </c>
      <c r="S287" s="162" t="str">
        <f t="shared" si="28"/>
        <v/>
      </c>
      <c r="T287" s="5"/>
      <c r="U287" s="5"/>
      <c r="V287" s="452"/>
      <c r="X287" s="136" t="str">
        <f t="shared" si="29"/>
        <v/>
      </c>
      <c r="Y287" s="162" t="str">
        <f t="shared" si="30"/>
        <v/>
      </c>
      <c r="Z287" s="6"/>
      <c r="AA287" s="6"/>
      <c r="AB287" s="148"/>
      <c r="AC287" s="148"/>
      <c r="AD287" s="225"/>
      <c r="AE287" s="225"/>
      <c r="AF287" s="165"/>
    </row>
  </sheetData>
  <sheetProtection algorithmName="SHA-512" hashValue="sSau/7JXw2dxfediX9K4G9DtKnimjklnVPQv6fLgX0dC/nyu3EnmOxpR/cfU+34WqhjQMV9w/5a0Cfyk0h+bmQ==" saltValue="z51T7xS5cfG+kCXVmvIKow==" spinCount="100000" sheet="1" objects="1" scenarios="1" selectLockedCells="1"/>
  <mergeCells count="15">
    <mergeCell ref="M162:M224"/>
    <mergeCell ref="M225:M287"/>
    <mergeCell ref="V162:V224"/>
    <mergeCell ref="V225:V287"/>
    <mergeCell ref="V6:V37"/>
    <mergeCell ref="V38:V100"/>
    <mergeCell ref="V101:V161"/>
    <mergeCell ref="M6:M37"/>
    <mergeCell ref="M38:M100"/>
    <mergeCell ref="M101:M161"/>
    <mergeCell ref="B6:B9"/>
    <mergeCell ref="B10:B13"/>
    <mergeCell ref="B14:B18"/>
    <mergeCell ref="B19:B22"/>
    <mergeCell ref="B23:B25"/>
  </mergeCells>
  <conditionalFormatting sqref="J6:J25 R6:R287 X6:X287">
    <cfRule type="containsText" dxfId="3" priority="18" operator="containsText" text="APLICA">
      <formula>NOT(ISERROR(SEARCH("APLICA",J6)))</formula>
    </cfRule>
    <cfRule type="containsText" dxfId="2" priority="19" operator="containsText" text="&quot;NO APLICA&quot;">
      <formula>NOT(ISERROR(SEARCH("""NO APLICA""",J6)))</formula>
    </cfRule>
  </conditionalFormatting>
  <conditionalFormatting sqref="C6:C9">
    <cfRule type="containsText" dxfId="1" priority="1" operator="containsText" text="APLICA">
      <formula>NOT(ISERROR(SEARCH("APLICA",C6)))</formula>
    </cfRule>
    <cfRule type="containsText" dxfId="0" priority="2" operator="containsText" text="&quot;NO APLICA&quot;">
      <formula>NOT(ISERROR(SEARCH("""NO APLICA""",C6)))</formula>
    </cfRule>
  </conditionalFormatting>
  <dataValidations count="9">
    <dataValidation type="list" allowBlank="1" showInputMessage="1" showErrorMessage="1" errorTitle="Error de Ingreso" error="Ingrese SI o NO de la lista desplegable" sqref="M6 V6 AF6:AF287 P6:P287">
      <formula1>$AK$1:$AK$2</formula1>
    </dataValidation>
    <dataValidation type="decimal" operator="greaterThanOrEqual" allowBlank="1" showErrorMessage="1" errorTitle="Error de Ingreso" error="Ingrese un número positivo" prompt="Ingrese un número positivo" sqref="F12:F13 H6:H287 F16:F287">
      <formula1>0</formula1>
    </dataValidation>
    <dataValidation type="decimal" operator="greaterThanOrEqual" allowBlank="1" showInputMessage="1" showErrorMessage="1" errorTitle="Error de Ingreso" error="Ingrese una vida útil válida, en años (nro positivo)" sqref="L26:L287 L17">
      <formula1>0</formula1>
    </dataValidation>
    <dataValidation type="decimal" allowBlank="1" showInputMessage="1" showErrorMessage="1" errorTitle="Error de ingreso" error="Ingrese un porcentaje (incluyendo el signo &quot;%&quot;) o un número decimal menor a 1." sqref="AB6:AE287">
      <formula1>0</formula1>
      <formula2>1</formula2>
    </dataValidation>
    <dataValidation type="decimal" allowBlank="1" showInputMessage="1" showErrorMessage="1" errorTitle="Error de ingreso" error="Seleccione una alícuota de IVA válida (un porcentaje menor a 28%, incluyendo el símbolo &quot;%&quot;, o un decimal menor a 0,28)" sqref="O6:O287">
      <formula1>0</formula1>
      <formula2>0.28</formula2>
    </dataValidation>
    <dataValidation type="list" allowBlank="1" showInputMessage="1" showErrorMessage="1" errorTitle="Error de Ingreso" error="Ingrese una Aduana válida de la lista" sqref="AA6:AA287">
      <formula1>$AO$1:$CA$1</formula1>
    </dataValidation>
    <dataValidation type="list" allowBlank="1" showInputMessage="1" showErrorMessage="1" errorTitle="Error de ingreso" error="Ingrese si se trata de un producto Nacional o Importado, y si cumple o no con la Resolución Conjunta 1-E 2017 o con el Decreto 814/2017" sqref="T10:T287">
      <formula1>$AO$2:$AR$2</formula1>
    </dataValidation>
    <dataValidation type="list" allowBlank="1" showInputMessage="1" showErrorMessage="1" errorTitle="Error de Ingreso" error="ingrese un concepto válido de la lista" sqref="C26:C287">
      <formula1>$AO$3:$BQ$3</formula1>
    </dataValidation>
    <dataValidation allowBlank="1" showInputMessage="1" showErrorMessage="1" errorTitle="Error de ingreso" error="Ingrese si se trata de un producto Nacional o Importado, y si cumple o no con la Resolución Conjunta 1-E 2017 o con el Decreto 814/2017" sqref="T6:T9"/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rowBreaks count="4" manualBreakCount="4">
    <brk id="37" max="32" man="1"/>
    <brk id="100" max="32" man="1"/>
    <brk id="161" max="32" man="1"/>
    <brk id="224" max="32" man="1"/>
  </rowBreaks>
  <colBreaks count="4" manualBreakCount="4">
    <brk id="8" max="1048575" man="1"/>
    <brk id="16" max="1048575" man="1"/>
    <brk id="22" max="1048575" man="1"/>
    <brk id="33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2:P51"/>
  <sheetViews>
    <sheetView tabSelected="1" view="pageBreakPreview" zoomScale="60" zoomScaleNormal="100" workbookViewId="0">
      <selection activeCell="I10" sqref="I10"/>
    </sheetView>
  </sheetViews>
  <sheetFormatPr baseColWidth="10" defaultColWidth="11.42578125" defaultRowHeight="15" x14ac:dyDescent="0.25"/>
  <cols>
    <col min="1" max="1" width="3.140625" customWidth="1"/>
    <col min="2" max="2" width="29.5703125" customWidth="1"/>
    <col min="3" max="3" width="17" customWidth="1"/>
    <col min="4" max="15" width="9.28515625" customWidth="1"/>
    <col min="16" max="16" width="8.85546875" customWidth="1"/>
    <col min="17" max="17" width="3.5703125" customWidth="1"/>
  </cols>
  <sheetData>
    <row r="2" spans="1:16" ht="25.5" x14ac:dyDescent="0.35">
      <c r="B2" s="180" t="s">
        <v>374</v>
      </c>
      <c r="C2" s="130"/>
    </row>
    <row r="3" spans="1:16" ht="15.75" thickBot="1" x14ac:dyDescent="0.3"/>
    <row r="4" spans="1:16" ht="18.75" x14ac:dyDescent="0.3">
      <c r="A4" s="118"/>
      <c r="B4" s="126" t="s">
        <v>277</v>
      </c>
      <c r="C4" s="18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16" x14ac:dyDescent="0.25">
      <c r="A5" s="111"/>
      <c r="B5" s="106" t="s">
        <v>368</v>
      </c>
      <c r="C5" s="12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12"/>
    </row>
    <row r="6" spans="1:16" x14ac:dyDescent="0.25">
      <c r="A6" s="111"/>
      <c r="B6" s="128"/>
      <c r="C6" s="128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12"/>
    </row>
    <row r="7" spans="1:16" x14ac:dyDescent="0.25">
      <c r="A7" s="111"/>
      <c r="B7" s="106"/>
      <c r="C7" s="106"/>
      <c r="I7" s="282" t="s">
        <v>369</v>
      </c>
      <c r="J7" s="282"/>
      <c r="K7" s="106"/>
      <c r="O7" s="106"/>
      <c r="P7" s="112"/>
    </row>
    <row r="8" spans="1:16" x14ac:dyDescent="0.25">
      <c r="A8" s="111"/>
      <c r="B8" s="106" t="s">
        <v>375</v>
      </c>
      <c r="C8" s="456" t="s">
        <v>324</v>
      </c>
      <c r="I8" s="283">
        <v>2016</v>
      </c>
      <c r="J8" s="283">
        <v>2017</v>
      </c>
      <c r="K8" s="106"/>
      <c r="O8" s="106"/>
      <c r="P8" s="112"/>
    </row>
    <row r="9" spans="1:16" x14ac:dyDescent="0.25">
      <c r="A9" s="111"/>
      <c r="B9" s="106"/>
      <c r="C9" s="457"/>
      <c r="I9" s="189"/>
      <c r="J9" s="189"/>
      <c r="K9" s="106"/>
      <c r="O9" s="106"/>
      <c r="P9" s="112"/>
    </row>
    <row r="10" spans="1:16" x14ac:dyDescent="0.25">
      <c r="A10" s="111"/>
      <c r="B10" s="1" t="s">
        <v>170</v>
      </c>
      <c r="C10" s="235">
        <f ca="1">Cálculos!EZ4</f>
        <v>0</v>
      </c>
      <c r="E10" s="232"/>
      <c r="F10" s="233"/>
      <c r="G10" s="233"/>
      <c r="H10" s="234" t="s">
        <v>170</v>
      </c>
      <c r="I10" s="171"/>
      <c r="J10" s="170"/>
      <c r="K10" s="190" t="str">
        <f>P22</f>
        <v>X</v>
      </c>
      <c r="O10" s="106"/>
      <c r="P10" s="112"/>
    </row>
    <row r="11" spans="1:16" ht="15.75" x14ac:dyDescent="0.25">
      <c r="A11" s="111"/>
      <c r="B11" s="1" t="s">
        <v>174</v>
      </c>
      <c r="C11" s="235">
        <f ca="1">Cálculos!EZ5</f>
        <v>0</v>
      </c>
      <c r="E11" s="232"/>
      <c r="F11" s="233"/>
      <c r="G11" s="233"/>
      <c r="H11" s="234" t="s">
        <v>174</v>
      </c>
      <c r="I11" s="171"/>
      <c r="J11" s="170"/>
      <c r="K11" s="191" t="str">
        <f>P23</f>
        <v>X</v>
      </c>
      <c r="O11" s="106"/>
      <c r="P11" s="112"/>
    </row>
    <row r="12" spans="1:16" ht="15.75" x14ac:dyDescent="0.25">
      <c r="A12" s="111"/>
      <c r="B12" s="1" t="s">
        <v>171</v>
      </c>
      <c r="C12" s="235">
        <f ca="1">Cálculos!EZ6</f>
        <v>0</v>
      </c>
      <c r="E12" s="232"/>
      <c r="F12" s="233"/>
      <c r="G12" s="233"/>
      <c r="H12" s="234" t="s">
        <v>171</v>
      </c>
      <c r="I12" s="171"/>
      <c r="J12" s="170"/>
      <c r="K12" s="191" t="str">
        <f>P24</f>
        <v>X</v>
      </c>
      <c r="O12" s="106"/>
      <c r="P12" s="112"/>
    </row>
    <row r="13" spans="1:16" ht="15.75" x14ac:dyDescent="0.25">
      <c r="A13" s="111"/>
      <c r="B13" s="1" t="s">
        <v>172</v>
      </c>
      <c r="C13" s="235">
        <f ca="1">Cálculos!EZ7</f>
        <v>0</v>
      </c>
      <c r="E13" s="232"/>
      <c r="F13" s="233"/>
      <c r="G13" s="233"/>
      <c r="H13" s="234" t="s">
        <v>172</v>
      </c>
      <c r="I13" s="171"/>
      <c r="J13" s="170"/>
      <c r="K13" s="191" t="str">
        <f>P25</f>
        <v>X</v>
      </c>
      <c r="O13" s="106"/>
      <c r="P13" s="112"/>
    </row>
    <row r="14" spans="1:16" ht="15.75" x14ac:dyDescent="0.25">
      <c r="A14" s="111"/>
      <c r="B14" s="1" t="s">
        <v>173</v>
      </c>
      <c r="C14" s="235">
        <f ca="1">Cálculos!EZ8</f>
        <v>0</v>
      </c>
      <c r="E14" s="232"/>
      <c r="F14" s="233"/>
      <c r="G14" s="233"/>
      <c r="H14" s="234" t="s">
        <v>173</v>
      </c>
      <c r="I14" s="171"/>
      <c r="J14" s="170"/>
      <c r="K14" s="191" t="str">
        <f>P26</f>
        <v>X</v>
      </c>
      <c r="O14" s="106"/>
      <c r="P14" s="112"/>
    </row>
    <row r="15" spans="1:16" ht="15.75" x14ac:dyDescent="0.25">
      <c r="A15" s="111"/>
      <c r="B15" s="128" t="s">
        <v>346</v>
      </c>
      <c r="C15" s="235">
        <f ca="1">SUM(C10:C14)</f>
        <v>0</v>
      </c>
      <c r="H15" s="194" t="s">
        <v>346</v>
      </c>
      <c r="I15" s="173">
        <f ca="1">SUMPRODUCT($C$10:$C$14,I10:I14)</f>
        <v>0</v>
      </c>
      <c r="J15" s="173">
        <f ca="1">SUMPRODUCT($C$10:$C$14,J10:J14)</f>
        <v>0</v>
      </c>
      <c r="K15" s="192" t="s">
        <v>159</v>
      </c>
      <c r="O15" s="106"/>
      <c r="P15" s="193"/>
    </row>
    <row r="16" spans="1:16" ht="15.75" x14ac:dyDescent="0.25">
      <c r="A16" s="111"/>
      <c r="B16" s="236"/>
      <c r="C16" s="194"/>
      <c r="I16" s="172">
        <f ca="1">IF(SUM($C$10:$C$14)=0,0,I15/SUM($C$10:$C$14))</f>
        <v>0</v>
      </c>
      <c r="J16" s="172">
        <f ca="1">IF(SUM($C$10:$C$14)=0,0,J15/SUM($C$10:$C$14))</f>
        <v>0</v>
      </c>
      <c r="K16" s="106"/>
      <c r="O16" s="106"/>
      <c r="P16" s="193"/>
    </row>
    <row r="17" spans="1:16" ht="15.75" x14ac:dyDescent="0.25">
      <c r="A17" s="111"/>
      <c r="B17" s="458" t="str">
        <f>IF(COUNTIF($P$22:$P$26,"X")=0,"","Los totales en cada concepto deben sumar 100%")</f>
        <v>Los totales en cada concepto deben sumar 100%</v>
      </c>
      <c r="C17" s="128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93"/>
    </row>
    <row r="18" spans="1:16" ht="15.75" x14ac:dyDescent="0.25">
      <c r="A18" s="111"/>
      <c r="B18" s="458"/>
      <c r="C18" s="128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93"/>
    </row>
    <row r="19" spans="1:16" ht="15.75" x14ac:dyDescent="0.25">
      <c r="A19" s="111"/>
      <c r="B19" s="458"/>
      <c r="C19" s="106"/>
      <c r="D19" s="459" t="s">
        <v>130</v>
      </c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193"/>
    </row>
    <row r="20" spans="1:16" ht="15" customHeight="1" x14ac:dyDescent="0.25">
      <c r="A20" s="111"/>
      <c r="B20" s="106" t="s">
        <v>375</v>
      </c>
      <c r="C20" s="456" t="s">
        <v>447</v>
      </c>
      <c r="D20" s="146" t="s">
        <v>307</v>
      </c>
      <c r="E20" s="146" t="s">
        <v>308</v>
      </c>
      <c r="F20" s="146" t="s">
        <v>309</v>
      </c>
      <c r="G20" s="146" t="s">
        <v>310</v>
      </c>
      <c r="H20" s="146" t="s">
        <v>311</v>
      </c>
      <c r="I20" s="146" t="s">
        <v>312</v>
      </c>
      <c r="J20" s="146" t="s">
        <v>313</v>
      </c>
      <c r="K20" s="146" t="s">
        <v>314</v>
      </c>
      <c r="L20" s="146" t="s">
        <v>315</v>
      </c>
      <c r="M20" s="146" t="s">
        <v>316</v>
      </c>
      <c r="N20" s="146" t="s">
        <v>317</v>
      </c>
      <c r="O20" s="146" t="s">
        <v>318</v>
      </c>
      <c r="P20" s="193"/>
    </row>
    <row r="21" spans="1:16" ht="15" customHeight="1" x14ac:dyDescent="0.25">
      <c r="A21" s="111"/>
      <c r="B21" s="106"/>
      <c r="C21" s="457"/>
      <c r="D21" s="230">
        <v>43101</v>
      </c>
      <c r="E21" s="278">
        <f>IF(D21="","",IF(MONTH(D21)=12,DATE(YEAR(D21)+1,1,1),DATE(YEAR(D21),MONTH(D21)+1,1)))</f>
        <v>43132</v>
      </c>
      <c r="F21" s="278">
        <f t="shared" ref="F21:O21" si="0">IF(E21="","",IF(MONTH(E21)=12,DATE(YEAR(E21)+1,1,1),DATE(YEAR(E21),MONTH(E21)+1,1)))</f>
        <v>43160</v>
      </c>
      <c r="G21" s="278">
        <f t="shared" si="0"/>
        <v>43191</v>
      </c>
      <c r="H21" s="278">
        <f t="shared" si="0"/>
        <v>43221</v>
      </c>
      <c r="I21" s="278">
        <f t="shared" si="0"/>
        <v>43252</v>
      </c>
      <c r="J21" s="278">
        <f t="shared" si="0"/>
        <v>43282</v>
      </c>
      <c r="K21" s="278">
        <f t="shared" si="0"/>
        <v>43313</v>
      </c>
      <c r="L21" s="278">
        <f t="shared" si="0"/>
        <v>43344</v>
      </c>
      <c r="M21" s="278">
        <f t="shared" si="0"/>
        <v>43374</v>
      </c>
      <c r="N21" s="278">
        <f t="shared" si="0"/>
        <v>43405</v>
      </c>
      <c r="O21" s="278">
        <f t="shared" si="0"/>
        <v>43435</v>
      </c>
      <c r="P21" s="193"/>
    </row>
    <row r="22" spans="1:16" ht="15.75" x14ac:dyDescent="0.25">
      <c r="A22" s="111"/>
      <c r="B22" s="1" t="s">
        <v>170</v>
      </c>
      <c r="C22" s="146">
        <f ca="1">SUM(D22:O22)*C10</f>
        <v>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95" t="str">
        <f>IF(ROUND(SUM(I10:J10,D22:O22,D33:O33,D44:O44),2)=1,"","X")</f>
        <v>X</v>
      </c>
    </row>
    <row r="23" spans="1:16" ht="15.75" x14ac:dyDescent="0.25">
      <c r="A23" s="111"/>
      <c r="B23" s="1" t="s">
        <v>174</v>
      </c>
      <c r="C23" s="228">
        <f ca="1">SUM(D23:O23)*C11</f>
        <v>0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95" t="str">
        <f>IF(ROUND(SUM(I11:J11,D23:O23,D34:O34,D45:O45),2)=1,"","X")</f>
        <v>X</v>
      </c>
    </row>
    <row r="24" spans="1:16" ht="15.75" x14ac:dyDescent="0.25">
      <c r="A24" s="111"/>
      <c r="B24" s="1" t="s">
        <v>171</v>
      </c>
      <c r="C24" s="228">
        <f ca="1">SUM(D24:O24)*C12</f>
        <v>0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95" t="str">
        <f>IF(ROUND(SUM(I12:J12,D24:O24,D35:O35,D46:O46),2)=1,"","X")</f>
        <v>X</v>
      </c>
    </row>
    <row r="25" spans="1:16" ht="15.75" x14ac:dyDescent="0.25">
      <c r="A25" s="111"/>
      <c r="B25" s="1" t="s">
        <v>172</v>
      </c>
      <c r="C25" s="228">
        <f ca="1">SUM(D25:O25)*C13</f>
        <v>0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95" t="str">
        <f>IF(ROUND(SUM(I13:J13,D25:O25,D36:O36,D47:O47),2)=1,"","X")</f>
        <v>X</v>
      </c>
    </row>
    <row r="26" spans="1:16" ht="15.75" x14ac:dyDescent="0.25">
      <c r="A26" s="111"/>
      <c r="B26" s="1" t="s">
        <v>173</v>
      </c>
      <c r="C26" s="228">
        <f ca="1">SUM(D26:O26)*C14</f>
        <v>0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95" t="str">
        <f>IF(ROUND(SUM(I14:J14,D26:O26,D37:O37,D48:O48),2)=1,"","X")</f>
        <v>X</v>
      </c>
    </row>
    <row r="27" spans="1:16" x14ac:dyDescent="0.25">
      <c r="A27" s="111"/>
      <c r="B27" s="128" t="s">
        <v>346</v>
      </c>
      <c r="C27" s="106"/>
      <c r="D27" s="173">
        <f ca="1">SUMPRODUCT($C$10:$C$14,D22:D26)</f>
        <v>0</v>
      </c>
      <c r="E27" s="173">
        <f t="shared" ref="E27:O27" ca="1" si="1">SUMPRODUCT($C$10:$C$14,E22:E26)</f>
        <v>0</v>
      </c>
      <c r="F27" s="173">
        <f t="shared" ca="1" si="1"/>
        <v>0</v>
      </c>
      <c r="G27" s="173">
        <f t="shared" ca="1" si="1"/>
        <v>0</v>
      </c>
      <c r="H27" s="173">
        <f t="shared" ca="1" si="1"/>
        <v>0</v>
      </c>
      <c r="I27" s="173">
        <f t="shared" ca="1" si="1"/>
        <v>0</v>
      </c>
      <c r="J27" s="173">
        <f t="shared" ca="1" si="1"/>
        <v>0</v>
      </c>
      <c r="K27" s="173">
        <f t="shared" ca="1" si="1"/>
        <v>0</v>
      </c>
      <c r="L27" s="173">
        <f t="shared" ca="1" si="1"/>
        <v>0</v>
      </c>
      <c r="M27" s="173">
        <f t="shared" ca="1" si="1"/>
        <v>0</v>
      </c>
      <c r="N27" s="173">
        <f t="shared" ca="1" si="1"/>
        <v>0</v>
      </c>
      <c r="O27" s="173">
        <f t="shared" ca="1" si="1"/>
        <v>0</v>
      </c>
      <c r="P27" s="196" t="s">
        <v>159</v>
      </c>
    </row>
    <row r="28" spans="1:16" ht="15" customHeight="1" x14ac:dyDescent="0.25">
      <c r="A28" s="111"/>
      <c r="B28" s="458" t="str">
        <f>IF(COUNTIF($P$22:$P$26,"X")=0,"","Los totales en cada concepto deben sumar 100%")</f>
        <v>Los totales en cada concepto deben sumar 100%</v>
      </c>
      <c r="C28" s="194" t="s">
        <v>325</v>
      </c>
      <c r="D28" s="172">
        <f t="shared" ref="D28:O28" ca="1" si="2">IF(SUM($C$10:$C$14)=0,0,D27/SUM($C$10:$C$14))</f>
        <v>0</v>
      </c>
      <c r="E28" s="172">
        <f t="shared" ca="1" si="2"/>
        <v>0</v>
      </c>
      <c r="F28" s="172">
        <f t="shared" ca="1" si="2"/>
        <v>0</v>
      </c>
      <c r="G28" s="172">
        <f t="shared" ca="1" si="2"/>
        <v>0</v>
      </c>
      <c r="H28" s="172">
        <f t="shared" ca="1" si="2"/>
        <v>0</v>
      </c>
      <c r="I28" s="172">
        <f t="shared" ca="1" si="2"/>
        <v>0</v>
      </c>
      <c r="J28" s="172">
        <f t="shared" ca="1" si="2"/>
        <v>0</v>
      </c>
      <c r="K28" s="172">
        <f t="shared" ca="1" si="2"/>
        <v>0</v>
      </c>
      <c r="L28" s="172">
        <f t="shared" ca="1" si="2"/>
        <v>0</v>
      </c>
      <c r="M28" s="172">
        <f t="shared" ca="1" si="2"/>
        <v>0</v>
      </c>
      <c r="N28" s="172">
        <f t="shared" ca="1" si="2"/>
        <v>0</v>
      </c>
      <c r="O28" s="172">
        <f t="shared" ca="1" si="2"/>
        <v>0</v>
      </c>
      <c r="P28" s="197"/>
    </row>
    <row r="29" spans="1:16" x14ac:dyDescent="0.25">
      <c r="A29" s="111"/>
      <c r="B29" s="458"/>
      <c r="C29" s="10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97"/>
    </row>
    <row r="30" spans="1:16" x14ac:dyDescent="0.25">
      <c r="A30" s="111"/>
      <c r="B30" s="458"/>
      <c r="C30" s="106"/>
      <c r="D30" s="459" t="s">
        <v>60</v>
      </c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197"/>
    </row>
    <row r="31" spans="1:16" x14ac:dyDescent="0.25">
      <c r="A31" s="111"/>
      <c r="B31" s="106" t="s">
        <v>375</v>
      </c>
      <c r="C31" s="456" t="s">
        <v>447</v>
      </c>
      <c r="D31" s="146" t="s">
        <v>423</v>
      </c>
      <c r="E31" s="146" t="s">
        <v>424</v>
      </c>
      <c r="F31" s="228" t="s">
        <v>425</v>
      </c>
      <c r="G31" s="228" t="s">
        <v>426</v>
      </c>
      <c r="H31" s="228" t="s">
        <v>427</v>
      </c>
      <c r="I31" s="228" t="s">
        <v>428</v>
      </c>
      <c r="J31" s="228" t="s">
        <v>429</v>
      </c>
      <c r="K31" s="228" t="s">
        <v>430</v>
      </c>
      <c r="L31" s="228" t="s">
        <v>431</v>
      </c>
      <c r="M31" s="228" t="s">
        <v>432</v>
      </c>
      <c r="N31" s="228" t="s">
        <v>433</v>
      </c>
      <c r="O31" s="228" t="s">
        <v>434</v>
      </c>
      <c r="P31" s="197"/>
    </row>
    <row r="32" spans="1:16" ht="15" customHeight="1" x14ac:dyDescent="0.25">
      <c r="A32" s="111"/>
      <c r="B32" s="106"/>
      <c r="C32" s="457"/>
      <c r="D32" s="278">
        <f>IF(D21="","",DATE(YEAR(D21)+1,MONTH(D21),1))</f>
        <v>43466</v>
      </c>
      <c r="E32" s="278">
        <f t="shared" ref="E32:O32" si="3">IF(E21="","",DATE(YEAR(E21)+1,MONTH(E21),1))</f>
        <v>43497</v>
      </c>
      <c r="F32" s="278">
        <f t="shared" si="3"/>
        <v>43525</v>
      </c>
      <c r="G32" s="278">
        <f t="shared" si="3"/>
        <v>43556</v>
      </c>
      <c r="H32" s="278">
        <f t="shared" si="3"/>
        <v>43586</v>
      </c>
      <c r="I32" s="278">
        <f t="shared" si="3"/>
        <v>43617</v>
      </c>
      <c r="J32" s="278">
        <f t="shared" si="3"/>
        <v>43647</v>
      </c>
      <c r="K32" s="278">
        <f t="shared" si="3"/>
        <v>43678</v>
      </c>
      <c r="L32" s="278">
        <f t="shared" si="3"/>
        <v>43709</v>
      </c>
      <c r="M32" s="278">
        <f t="shared" si="3"/>
        <v>43739</v>
      </c>
      <c r="N32" s="278">
        <f t="shared" si="3"/>
        <v>43770</v>
      </c>
      <c r="O32" s="278">
        <f t="shared" si="3"/>
        <v>43800</v>
      </c>
      <c r="P32" s="197" t="str">
        <f>P22</f>
        <v>X</v>
      </c>
    </row>
    <row r="33" spans="1:16" x14ac:dyDescent="0.25">
      <c r="A33" s="111"/>
      <c r="B33" s="1" t="s">
        <v>170</v>
      </c>
      <c r="C33" s="173">
        <f ca="1">SUM(D33:O33)*C10</f>
        <v>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97" t="str">
        <f>P22</f>
        <v>X</v>
      </c>
    </row>
    <row r="34" spans="1:16" x14ac:dyDescent="0.25">
      <c r="A34" s="111"/>
      <c r="B34" s="1" t="s">
        <v>174</v>
      </c>
      <c r="C34" s="173">
        <f ca="1">SUM(D34:O34)*C11</f>
        <v>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97" t="str">
        <f>P23</f>
        <v>X</v>
      </c>
    </row>
    <row r="35" spans="1:16" x14ac:dyDescent="0.25">
      <c r="A35" s="111"/>
      <c r="B35" s="1" t="s">
        <v>171</v>
      </c>
      <c r="C35" s="173">
        <f ca="1">SUM(D35:O35)*C12</f>
        <v>0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97" t="str">
        <f>P24</f>
        <v>X</v>
      </c>
    </row>
    <row r="36" spans="1:16" x14ac:dyDescent="0.25">
      <c r="A36" s="111"/>
      <c r="B36" s="1" t="s">
        <v>172</v>
      </c>
      <c r="C36" s="173">
        <f ca="1">SUM(D36:O36)*C13</f>
        <v>0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97" t="str">
        <f>P25</f>
        <v>X</v>
      </c>
    </row>
    <row r="37" spans="1:16" x14ac:dyDescent="0.25">
      <c r="A37" s="111"/>
      <c r="B37" s="1" t="s">
        <v>173</v>
      </c>
      <c r="C37" s="173">
        <f ca="1">SUM(D37:O37)*C14</f>
        <v>0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97" t="str">
        <f>P26</f>
        <v>X</v>
      </c>
    </row>
    <row r="38" spans="1:16" x14ac:dyDescent="0.25">
      <c r="A38" s="111"/>
      <c r="B38" s="128" t="s">
        <v>346</v>
      </c>
      <c r="C38" s="231">
        <f ca="1">SUM(C33:C37)</f>
        <v>0</v>
      </c>
      <c r="D38" s="173">
        <f t="shared" ref="D38:O38" ca="1" si="4">SUMPRODUCT($C$10:$C$14,D33:D37)</f>
        <v>0</v>
      </c>
      <c r="E38" s="173">
        <f t="shared" ca="1" si="4"/>
        <v>0</v>
      </c>
      <c r="F38" s="173">
        <f t="shared" ca="1" si="4"/>
        <v>0</v>
      </c>
      <c r="G38" s="173">
        <f t="shared" ca="1" si="4"/>
        <v>0</v>
      </c>
      <c r="H38" s="173">
        <f t="shared" ca="1" si="4"/>
        <v>0</v>
      </c>
      <c r="I38" s="173">
        <f t="shared" ca="1" si="4"/>
        <v>0</v>
      </c>
      <c r="J38" s="173">
        <f t="shared" ca="1" si="4"/>
        <v>0</v>
      </c>
      <c r="K38" s="173">
        <f t="shared" ca="1" si="4"/>
        <v>0</v>
      </c>
      <c r="L38" s="173">
        <f t="shared" ca="1" si="4"/>
        <v>0</v>
      </c>
      <c r="M38" s="173">
        <f t="shared" ca="1" si="4"/>
        <v>0</v>
      </c>
      <c r="N38" s="173">
        <f t="shared" ca="1" si="4"/>
        <v>0</v>
      </c>
      <c r="O38" s="173">
        <f t="shared" ca="1" si="4"/>
        <v>0</v>
      </c>
      <c r="P38" s="196" t="s">
        <v>159</v>
      </c>
    </row>
    <row r="39" spans="1:16" ht="15" customHeight="1" x14ac:dyDescent="0.25">
      <c r="A39" s="111"/>
      <c r="B39" s="458" t="str">
        <f>IF(COUNTIF($P$22:$P$26,"X")=0,"","Los totales en cada concepto deben sumar 100%")</f>
        <v>Los totales en cada concepto deben sumar 100%</v>
      </c>
      <c r="C39" s="194" t="s">
        <v>325</v>
      </c>
      <c r="D39" s="172">
        <f t="shared" ref="D39:O39" ca="1" si="5">IF(SUM($C$10:$C$14)=0,0,D38/SUM($C$10:$C$14))</f>
        <v>0</v>
      </c>
      <c r="E39" s="172">
        <f t="shared" ca="1" si="5"/>
        <v>0</v>
      </c>
      <c r="F39" s="172">
        <f t="shared" ca="1" si="5"/>
        <v>0</v>
      </c>
      <c r="G39" s="172">
        <f t="shared" ca="1" si="5"/>
        <v>0</v>
      </c>
      <c r="H39" s="172">
        <f t="shared" ca="1" si="5"/>
        <v>0</v>
      </c>
      <c r="I39" s="172">
        <f t="shared" ca="1" si="5"/>
        <v>0</v>
      </c>
      <c r="J39" s="172">
        <f t="shared" ca="1" si="5"/>
        <v>0</v>
      </c>
      <c r="K39" s="172">
        <f t="shared" ca="1" si="5"/>
        <v>0</v>
      </c>
      <c r="L39" s="172">
        <f t="shared" ca="1" si="5"/>
        <v>0</v>
      </c>
      <c r="M39" s="172">
        <f t="shared" ca="1" si="5"/>
        <v>0</v>
      </c>
      <c r="N39" s="172">
        <f t="shared" ca="1" si="5"/>
        <v>0</v>
      </c>
      <c r="O39" s="172">
        <f t="shared" ca="1" si="5"/>
        <v>0</v>
      </c>
      <c r="P39" s="197"/>
    </row>
    <row r="40" spans="1:16" x14ac:dyDescent="0.25">
      <c r="A40" s="111"/>
      <c r="B40" s="458"/>
      <c r="C40" s="10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97"/>
    </row>
    <row r="41" spans="1:16" x14ac:dyDescent="0.25">
      <c r="A41" s="111"/>
      <c r="B41" s="458"/>
      <c r="C41" s="106"/>
      <c r="D41" s="459" t="s">
        <v>61</v>
      </c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197"/>
    </row>
    <row r="42" spans="1:16" x14ac:dyDescent="0.25">
      <c r="A42" s="111"/>
      <c r="B42" s="106" t="s">
        <v>375</v>
      </c>
      <c r="C42" s="456" t="s">
        <v>447</v>
      </c>
      <c r="D42" s="131" t="s">
        <v>435</v>
      </c>
      <c r="E42" s="146" t="s">
        <v>436</v>
      </c>
      <c r="F42" s="131" t="s">
        <v>437</v>
      </c>
      <c r="G42" s="228" t="s">
        <v>438</v>
      </c>
      <c r="H42" s="131" t="s">
        <v>439</v>
      </c>
      <c r="I42" s="228" t="s">
        <v>440</v>
      </c>
      <c r="J42" s="131" t="s">
        <v>441</v>
      </c>
      <c r="K42" s="228" t="s">
        <v>442</v>
      </c>
      <c r="L42" s="131" t="s">
        <v>443</v>
      </c>
      <c r="M42" s="228" t="s">
        <v>444</v>
      </c>
      <c r="N42" s="131" t="s">
        <v>445</v>
      </c>
      <c r="O42" s="228" t="s">
        <v>446</v>
      </c>
      <c r="P42" s="197"/>
    </row>
    <row r="43" spans="1:16" ht="15" customHeight="1" x14ac:dyDescent="0.25">
      <c r="A43" s="111"/>
      <c r="B43" s="106"/>
      <c r="C43" s="457"/>
      <c r="D43" s="278">
        <f>IF(D32="","",DATE(YEAR(D32)+1,MONTH(D32),1))</f>
        <v>43831</v>
      </c>
      <c r="E43" s="278">
        <f t="shared" ref="E43:O43" si="6">IF(E32="","",DATE(YEAR(E32)+1,MONTH(E32),1))</f>
        <v>43862</v>
      </c>
      <c r="F43" s="278">
        <f t="shared" si="6"/>
        <v>43891</v>
      </c>
      <c r="G43" s="278">
        <f t="shared" si="6"/>
        <v>43922</v>
      </c>
      <c r="H43" s="278">
        <f t="shared" si="6"/>
        <v>43952</v>
      </c>
      <c r="I43" s="278">
        <f t="shared" si="6"/>
        <v>43983</v>
      </c>
      <c r="J43" s="278">
        <f t="shared" si="6"/>
        <v>44013</v>
      </c>
      <c r="K43" s="278">
        <f t="shared" si="6"/>
        <v>44044</v>
      </c>
      <c r="L43" s="278">
        <f t="shared" si="6"/>
        <v>44075</v>
      </c>
      <c r="M43" s="278">
        <f t="shared" si="6"/>
        <v>44105</v>
      </c>
      <c r="N43" s="278">
        <f t="shared" si="6"/>
        <v>44136</v>
      </c>
      <c r="O43" s="278">
        <f t="shared" si="6"/>
        <v>44166</v>
      </c>
      <c r="P43" s="197"/>
    </row>
    <row r="44" spans="1:16" ht="15.75" x14ac:dyDescent="0.25">
      <c r="A44" s="111"/>
      <c r="B44" s="1" t="s">
        <v>170</v>
      </c>
      <c r="C44" s="173">
        <f ca="1">SUM(D44:O44)*C10</f>
        <v>0</v>
      </c>
      <c r="D44" s="171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95" t="str">
        <f>P33</f>
        <v>X</v>
      </c>
    </row>
    <row r="45" spans="1:16" ht="15.75" x14ac:dyDescent="0.25">
      <c r="A45" s="111"/>
      <c r="B45" s="1" t="s">
        <v>174</v>
      </c>
      <c r="C45" s="173">
        <f ca="1">SUM(D45:O45)*C11</f>
        <v>0</v>
      </c>
      <c r="D45" s="171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95" t="str">
        <f>P34</f>
        <v>X</v>
      </c>
    </row>
    <row r="46" spans="1:16" ht="15.75" x14ac:dyDescent="0.25">
      <c r="A46" s="111"/>
      <c r="B46" s="1" t="s">
        <v>171</v>
      </c>
      <c r="C46" s="173">
        <f ca="1">SUM(D46:O46)*C12</f>
        <v>0</v>
      </c>
      <c r="D46" s="171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95" t="str">
        <f>P35</f>
        <v>X</v>
      </c>
    </row>
    <row r="47" spans="1:16" ht="15.75" x14ac:dyDescent="0.25">
      <c r="A47" s="111"/>
      <c r="B47" s="1" t="s">
        <v>172</v>
      </c>
      <c r="C47" s="173">
        <f ca="1">SUM(D47:O47)*C13</f>
        <v>0</v>
      </c>
      <c r="D47" s="171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95" t="str">
        <f>P36</f>
        <v>X</v>
      </c>
    </row>
    <row r="48" spans="1:16" ht="15.75" x14ac:dyDescent="0.25">
      <c r="A48" s="111"/>
      <c r="B48" s="1" t="s">
        <v>173</v>
      </c>
      <c r="C48" s="173">
        <f ca="1">SUM(D48:O48)*C14</f>
        <v>0</v>
      </c>
      <c r="D48" s="171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95" t="str">
        <f>P37</f>
        <v>X</v>
      </c>
    </row>
    <row r="49" spans="1:16" x14ac:dyDescent="0.25">
      <c r="A49" s="111"/>
      <c r="B49" s="128" t="s">
        <v>346</v>
      </c>
      <c r="C49" s="106">
        <f ca="1">SUM(C44:C48)</f>
        <v>0</v>
      </c>
      <c r="D49" s="173">
        <f t="shared" ref="D49:O49" ca="1" si="7">SUMPRODUCT($C$10:$C$14,D44:D48)</f>
        <v>0</v>
      </c>
      <c r="E49" s="173">
        <f t="shared" ca="1" si="7"/>
        <v>0</v>
      </c>
      <c r="F49" s="173">
        <f t="shared" ca="1" si="7"/>
        <v>0</v>
      </c>
      <c r="G49" s="173">
        <f t="shared" ca="1" si="7"/>
        <v>0</v>
      </c>
      <c r="H49" s="173">
        <f t="shared" ca="1" si="7"/>
        <v>0</v>
      </c>
      <c r="I49" s="173">
        <f t="shared" ca="1" si="7"/>
        <v>0</v>
      </c>
      <c r="J49" s="173">
        <f t="shared" ca="1" si="7"/>
        <v>0</v>
      </c>
      <c r="K49" s="173">
        <f t="shared" ca="1" si="7"/>
        <v>0</v>
      </c>
      <c r="L49" s="173">
        <f t="shared" ca="1" si="7"/>
        <v>0</v>
      </c>
      <c r="M49" s="173">
        <f t="shared" ca="1" si="7"/>
        <v>0</v>
      </c>
      <c r="N49" s="173">
        <f t="shared" ca="1" si="7"/>
        <v>0</v>
      </c>
      <c r="O49" s="173">
        <f t="shared" ca="1" si="7"/>
        <v>0</v>
      </c>
      <c r="P49" s="196" t="s">
        <v>159</v>
      </c>
    </row>
    <row r="50" spans="1:16" x14ac:dyDescent="0.25">
      <c r="A50" s="111"/>
      <c r="B50" s="128"/>
      <c r="C50" s="194" t="s">
        <v>325</v>
      </c>
      <c r="D50" s="172">
        <f t="shared" ref="D50:O50" ca="1" si="8">IF(SUM($C$10:$C$14)=0,0,D49/SUM($C$10:$C$14))</f>
        <v>0</v>
      </c>
      <c r="E50" s="172">
        <f t="shared" ca="1" si="8"/>
        <v>0</v>
      </c>
      <c r="F50" s="172">
        <f t="shared" ca="1" si="8"/>
        <v>0</v>
      </c>
      <c r="G50" s="172">
        <f t="shared" ca="1" si="8"/>
        <v>0</v>
      </c>
      <c r="H50" s="172">
        <f t="shared" ca="1" si="8"/>
        <v>0</v>
      </c>
      <c r="I50" s="172">
        <f t="shared" ca="1" si="8"/>
        <v>0</v>
      </c>
      <c r="J50" s="172">
        <f t="shared" ca="1" si="8"/>
        <v>0</v>
      </c>
      <c r="K50" s="172">
        <f t="shared" ca="1" si="8"/>
        <v>0</v>
      </c>
      <c r="L50" s="172">
        <f t="shared" ca="1" si="8"/>
        <v>0</v>
      </c>
      <c r="M50" s="172">
        <f t="shared" ca="1" si="8"/>
        <v>0</v>
      </c>
      <c r="N50" s="172">
        <f t="shared" ca="1" si="8"/>
        <v>0</v>
      </c>
      <c r="O50" s="172">
        <f t="shared" ca="1" si="8"/>
        <v>0</v>
      </c>
      <c r="P50" s="112"/>
    </row>
    <row r="51" spans="1:16" ht="15.75" thickBot="1" x14ac:dyDescent="0.3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5"/>
    </row>
  </sheetData>
  <sheetProtection algorithmName="SHA-512" hashValue="QZmYUUVGO2uStUGypa7dZFt04c5S2yIyYMwLimVj6HUUVrTfDacMiMJaSQPZd1R0NgRBDvJkbtIBNJ92jBeKoA==" saltValue="onP8aWFKfR+qDw+QnDX86w==" spinCount="100000" sheet="1" objects="1" scenarios="1" selectLockedCells="1"/>
  <mergeCells count="10">
    <mergeCell ref="D19:O19"/>
    <mergeCell ref="D30:O30"/>
    <mergeCell ref="D41:O41"/>
    <mergeCell ref="C20:C21"/>
    <mergeCell ref="C31:C32"/>
    <mergeCell ref="C42:C43"/>
    <mergeCell ref="B28:B30"/>
    <mergeCell ref="B39:B41"/>
    <mergeCell ref="B17:B19"/>
    <mergeCell ref="C8:C9"/>
  </mergeCells>
  <dataValidations count="1">
    <dataValidation type="decimal" allowBlank="1" showInputMessage="1" showErrorMessage="1" errorTitle="Error de Ingreso" error="ingrese un % válido (entre 0 y 1, o entre 0% y 100%, incluyendo el signo % en la casilla)" sqref="D22:O26 I10:J14 D33:O37 D44:O48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2:O70"/>
  <sheetViews>
    <sheetView view="pageBreakPreview" zoomScale="70" zoomScaleNormal="100" zoomScaleSheetLayoutView="70" workbookViewId="0">
      <selection activeCell="C10" sqref="C10"/>
    </sheetView>
  </sheetViews>
  <sheetFormatPr baseColWidth="10" defaultColWidth="11.42578125" defaultRowHeight="15" x14ac:dyDescent="0.25"/>
  <cols>
    <col min="1" max="1" width="3.140625" style="83" customWidth="1"/>
    <col min="2" max="2" width="33.85546875" style="83" bestFit="1" customWidth="1"/>
    <col min="3" max="3" width="9.7109375" style="83" customWidth="1"/>
    <col min="4" max="7" width="12.5703125" style="83" customWidth="1"/>
    <col min="8" max="14" width="9.28515625" style="83" customWidth="1"/>
    <col min="15" max="15" width="3.5703125" style="83" customWidth="1"/>
    <col min="16" max="16" width="3.7109375" style="83" customWidth="1"/>
    <col min="17" max="16384" width="11.42578125" style="83"/>
  </cols>
  <sheetData>
    <row r="2" spans="1:15" ht="25.5" x14ac:dyDescent="0.35">
      <c r="B2" s="180" t="s">
        <v>300</v>
      </c>
    </row>
    <row r="3" spans="1:15" ht="15.75" thickBot="1" x14ac:dyDescent="0.3"/>
    <row r="4" spans="1:15" ht="18.75" x14ac:dyDescent="0.3">
      <c r="A4" s="117"/>
      <c r="B4" s="181" t="s">
        <v>277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1:15" x14ac:dyDescent="0.25">
      <c r="A5" s="92"/>
      <c r="B5" s="87" t="s">
        <v>326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0"/>
    </row>
    <row r="6" spans="1:15" x14ac:dyDescent="0.25">
      <c r="A6" s="92"/>
      <c r="B6" s="87"/>
      <c r="C6" s="404" t="s">
        <v>130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90"/>
    </row>
    <row r="7" spans="1:15" x14ac:dyDescent="0.25">
      <c r="A7" s="92"/>
      <c r="B7" s="87"/>
      <c r="C7" s="283" t="s">
        <v>307</v>
      </c>
      <c r="D7" s="283" t="s">
        <v>308</v>
      </c>
      <c r="E7" s="283" t="s">
        <v>309</v>
      </c>
      <c r="F7" s="283" t="s">
        <v>310</v>
      </c>
      <c r="G7" s="283" t="s">
        <v>311</v>
      </c>
      <c r="H7" s="283" t="s">
        <v>312</v>
      </c>
      <c r="I7" s="283" t="s">
        <v>313</v>
      </c>
      <c r="J7" s="283" t="s">
        <v>314</v>
      </c>
      <c r="K7" s="283" t="s">
        <v>315</v>
      </c>
      <c r="L7" s="283" t="s">
        <v>316</v>
      </c>
      <c r="M7" s="283" t="s">
        <v>317</v>
      </c>
      <c r="N7" s="283" t="s">
        <v>318</v>
      </c>
      <c r="O7" s="90"/>
    </row>
    <row r="8" spans="1:15" x14ac:dyDescent="0.25">
      <c r="A8" s="92"/>
      <c r="B8" s="87"/>
      <c r="C8" s="289">
        <f>Cron.Inversiones!D21</f>
        <v>43101</v>
      </c>
      <c r="D8" s="289">
        <f>Cron.Inversiones!E21</f>
        <v>43132</v>
      </c>
      <c r="E8" s="289">
        <f>Cron.Inversiones!F21</f>
        <v>43160</v>
      </c>
      <c r="F8" s="289">
        <f>Cron.Inversiones!G21</f>
        <v>43191</v>
      </c>
      <c r="G8" s="289">
        <f>Cron.Inversiones!H21</f>
        <v>43221</v>
      </c>
      <c r="H8" s="289">
        <f>Cron.Inversiones!I21</f>
        <v>43252</v>
      </c>
      <c r="I8" s="289">
        <f>Cron.Inversiones!J21</f>
        <v>43282</v>
      </c>
      <c r="J8" s="289">
        <f>Cron.Inversiones!K21</f>
        <v>43313</v>
      </c>
      <c r="K8" s="289">
        <f>Cron.Inversiones!L21</f>
        <v>43344</v>
      </c>
      <c r="L8" s="289">
        <f>Cron.Inversiones!M21</f>
        <v>43374</v>
      </c>
      <c r="M8" s="289">
        <f>Cron.Inversiones!N21</f>
        <v>43405</v>
      </c>
      <c r="N8" s="289">
        <f>Cron.Inversiones!O21</f>
        <v>43435</v>
      </c>
      <c r="O8" s="90"/>
    </row>
    <row r="9" spans="1:15" ht="3.75" customHeight="1" x14ac:dyDescent="0.25">
      <c r="A9" s="92"/>
      <c r="B9" s="87"/>
      <c r="C9" s="142"/>
      <c r="D9" s="142"/>
      <c r="E9" s="142"/>
      <c r="F9" s="166"/>
      <c r="G9" s="142"/>
      <c r="H9" s="142"/>
      <c r="I9" s="142"/>
      <c r="J9" s="167"/>
      <c r="K9" s="167"/>
      <c r="L9" s="167"/>
      <c r="M9" s="142"/>
      <c r="N9" s="142"/>
      <c r="O9" s="90"/>
    </row>
    <row r="10" spans="1:15" x14ac:dyDescent="0.25">
      <c r="A10" s="92"/>
      <c r="B10" s="87" t="s">
        <v>272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90"/>
    </row>
    <row r="11" spans="1:15" x14ac:dyDescent="0.25">
      <c r="A11" s="92"/>
      <c r="B11" s="87" t="s">
        <v>172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90"/>
    </row>
    <row r="12" spans="1:15" x14ac:dyDescent="0.25">
      <c r="A12" s="92"/>
      <c r="B12" s="87" t="s">
        <v>271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90"/>
    </row>
    <row r="13" spans="1:15" x14ac:dyDescent="0.25">
      <c r="A13" s="92"/>
      <c r="B13" s="87" t="s">
        <v>269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90"/>
    </row>
    <row r="14" spans="1:15" x14ac:dyDescent="0.25">
      <c r="A14" s="92"/>
      <c r="B14" s="87" t="s">
        <v>270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90"/>
    </row>
    <row r="15" spans="1:15" x14ac:dyDescent="0.25">
      <c r="A15" s="92"/>
      <c r="B15" s="87" t="s">
        <v>190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90"/>
    </row>
    <row r="16" spans="1:15" x14ac:dyDescent="0.25">
      <c r="A16" s="92"/>
      <c r="B16" s="105" t="s">
        <v>319</v>
      </c>
      <c r="C16" s="144">
        <f>SUM(C10:C15)</f>
        <v>0</v>
      </c>
      <c r="D16" s="144">
        <f t="shared" ref="D16:N16" si="0">SUM(D10:D15)</f>
        <v>0</v>
      </c>
      <c r="E16" s="144">
        <f t="shared" si="0"/>
        <v>0</v>
      </c>
      <c r="F16" s="144">
        <f t="shared" si="0"/>
        <v>0</v>
      </c>
      <c r="G16" s="144">
        <f t="shared" si="0"/>
        <v>0</v>
      </c>
      <c r="H16" s="144">
        <f t="shared" si="0"/>
        <v>0</v>
      </c>
      <c r="I16" s="144">
        <f t="shared" si="0"/>
        <v>0</v>
      </c>
      <c r="J16" s="144">
        <f t="shared" si="0"/>
        <v>0</v>
      </c>
      <c r="K16" s="144">
        <f t="shared" si="0"/>
        <v>0</v>
      </c>
      <c r="L16" s="144">
        <f t="shared" si="0"/>
        <v>0</v>
      </c>
      <c r="M16" s="144">
        <f t="shared" si="0"/>
        <v>0</v>
      </c>
      <c r="N16" s="144">
        <f t="shared" si="0"/>
        <v>0</v>
      </c>
      <c r="O16" s="90"/>
    </row>
    <row r="17" spans="1:15" x14ac:dyDescent="0.25">
      <c r="A17" s="92"/>
      <c r="B17" s="87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90"/>
    </row>
    <row r="18" spans="1:15" x14ac:dyDescent="0.25">
      <c r="A18" s="92"/>
      <c r="B18" s="87"/>
      <c r="C18" s="404" t="s">
        <v>60</v>
      </c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90"/>
    </row>
    <row r="19" spans="1:15" x14ac:dyDescent="0.25">
      <c r="A19" s="92"/>
      <c r="B19" s="87"/>
      <c r="C19" s="283" t="s">
        <v>423</v>
      </c>
      <c r="D19" s="283" t="s">
        <v>424</v>
      </c>
      <c r="E19" s="283" t="s">
        <v>425</v>
      </c>
      <c r="F19" s="283" t="s">
        <v>426</v>
      </c>
      <c r="G19" s="283" t="s">
        <v>427</v>
      </c>
      <c r="H19" s="283" t="s">
        <v>428</v>
      </c>
      <c r="I19" s="283" t="s">
        <v>429</v>
      </c>
      <c r="J19" s="283" t="s">
        <v>430</v>
      </c>
      <c r="K19" s="283" t="s">
        <v>431</v>
      </c>
      <c r="L19" s="283" t="s">
        <v>432</v>
      </c>
      <c r="M19" s="283" t="s">
        <v>433</v>
      </c>
      <c r="N19" s="283" t="s">
        <v>434</v>
      </c>
      <c r="O19" s="90"/>
    </row>
    <row r="20" spans="1:15" x14ac:dyDescent="0.25">
      <c r="A20" s="92"/>
      <c r="B20" s="87"/>
      <c r="C20" s="289">
        <f>Cron.Inversiones!D32</f>
        <v>43466</v>
      </c>
      <c r="D20" s="289">
        <f>Cron.Inversiones!E32</f>
        <v>43497</v>
      </c>
      <c r="E20" s="289">
        <f>Cron.Inversiones!F32</f>
        <v>43525</v>
      </c>
      <c r="F20" s="289">
        <f>Cron.Inversiones!G32</f>
        <v>43556</v>
      </c>
      <c r="G20" s="289">
        <f>Cron.Inversiones!H32</f>
        <v>43586</v>
      </c>
      <c r="H20" s="289">
        <f>Cron.Inversiones!I32</f>
        <v>43617</v>
      </c>
      <c r="I20" s="289">
        <f>Cron.Inversiones!J32</f>
        <v>43647</v>
      </c>
      <c r="J20" s="289">
        <f>Cron.Inversiones!K32</f>
        <v>43678</v>
      </c>
      <c r="K20" s="289">
        <f>Cron.Inversiones!L32</f>
        <v>43709</v>
      </c>
      <c r="L20" s="289">
        <f>Cron.Inversiones!M32</f>
        <v>43739</v>
      </c>
      <c r="M20" s="289">
        <f>Cron.Inversiones!N32</f>
        <v>43770</v>
      </c>
      <c r="N20" s="289">
        <f>Cron.Inversiones!O32</f>
        <v>43800</v>
      </c>
      <c r="O20" s="90"/>
    </row>
    <row r="21" spans="1:15" ht="3.75" customHeight="1" x14ac:dyDescent="0.25">
      <c r="A21" s="92"/>
      <c r="B21" s="87"/>
      <c r="C21" s="142"/>
      <c r="D21" s="142"/>
      <c r="E21" s="142"/>
      <c r="F21" s="166"/>
      <c r="G21" s="142"/>
      <c r="H21" s="142"/>
      <c r="I21" s="142"/>
      <c r="J21" s="167"/>
      <c r="K21" s="167"/>
      <c r="L21" s="167"/>
      <c r="M21" s="142"/>
      <c r="N21" s="142"/>
      <c r="O21" s="90"/>
    </row>
    <row r="22" spans="1:15" x14ac:dyDescent="0.25">
      <c r="A22" s="92"/>
      <c r="B22" s="87" t="s">
        <v>272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90"/>
    </row>
    <row r="23" spans="1:15" x14ac:dyDescent="0.25">
      <c r="A23" s="92"/>
      <c r="B23" s="87" t="s">
        <v>172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90"/>
    </row>
    <row r="24" spans="1:15" x14ac:dyDescent="0.25">
      <c r="A24" s="92"/>
      <c r="B24" s="87" t="s">
        <v>271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90"/>
    </row>
    <row r="25" spans="1:15" x14ac:dyDescent="0.25">
      <c r="A25" s="92"/>
      <c r="B25" s="87" t="s">
        <v>269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90"/>
    </row>
    <row r="26" spans="1:15" x14ac:dyDescent="0.25">
      <c r="A26" s="92"/>
      <c r="B26" s="87" t="s">
        <v>270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90"/>
    </row>
    <row r="27" spans="1:15" x14ac:dyDescent="0.25">
      <c r="A27" s="92"/>
      <c r="B27" s="87" t="s">
        <v>190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90"/>
    </row>
    <row r="28" spans="1:15" x14ac:dyDescent="0.25">
      <c r="A28" s="92"/>
      <c r="B28" s="105" t="s">
        <v>319</v>
      </c>
      <c r="C28" s="144">
        <f t="shared" ref="C28:N28" si="1">SUM(C22:C27)</f>
        <v>0</v>
      </c>
      <c r="D28" s="144">
        <f t="shared" si="1"/>
        <v>0</v>
      </c>
      <c r="E28" s="144">
        <f t="shared" si="1"/>
        <v>0</v>
      </c>
      <c r="F28" s="144">
        <f t="shared" si="1"/>
        <v>0</v>
      </c>
      <c r="G28" s="144">
        <f t="shared" si="1"/>
        <v>0</v>
      </c>
      <c r="H28" s="144">
        <f t="shared" si="1"/>
        <v>0</v>
      </c>
      <c r="I28" s="144">
        <f t="shared" si="1"/>
        <v>0</v>
      </c>
      <c r="J28" s="144">
        <f t="shared" si="1"/>
        <v>0</v>
      </c>
      <c r="K28" s="144">
        <f t="shared" si="1"/>
        <v>0</v>
      </c>
      <c r="L28" s="144">
        <f t="shared" si="1"/>
        <v>0</v>
      </c>
      <c r="M28" s="144">
        <f t="shared" si="1"/>
        <v>0</v>
      </c>
      <c r="N28" s="144">
        <f t="shared" si="1"/>
        <v>0</v>
      </c>
      <c r="O28" s="90"/>
    </row>
    <row r="29" spans="1:15" x14ac:dyDescent="0.25">
      <c r="A29" s="92"/>
      <c r="B29" s="87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90"/>
    </row>
    <row r="30" spans="1:15" x14ac:dyDescent="0.25">
      <c r="A30" s="92"/>
      <c r="B30" s="87"/>
      <c r="C30" s="404" t="s">
        <v>61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90"/>
    </row>
    <row r="31" spans="1:15" x14ac:dyDescent="0.25">
      <c r="A31" s="92"/>
      <c r="B31" s="87"/>
      <c r="C31" s="131" t="s">
        <v>435</v>
      </c>
      <c r="D31" s="283" t="s">
        <v>436</v>
      </c>
      <c r="E31" s="131" t="s">
        <v>437</v>
      </c>
      <c r="F31" s="283" t="s">
        <v>438</v>
      </c>
      <c r="G31" s="131" t="s">
        <v>439</v>
      </c>
      <c r="H31" s="283" t="s">
        <v>440</v>
      </c>
      <c r="I31" s="131" t="s">
        <v>441</v>
      </c>
      <c r="J31" s="283" t="s">
        <v>442</v>
      </c>
      <c r="K31" s="131" t="s">
        <v>443</v>
      </c>
      <c r="L31" s="283" t="s">
        <v>444</v>
      </c>
      <c r="M31" s="131" t="s">
        <v>445</v>
      </c>
      <c r="N31" s="283" t="s">
        <v>446</v>
      </c>
      <c r="O31" s="90"/>
    </row>
    <row r="32" spans="1:15" x14ac:dyDescent="0.25">
      <c r="A32" s="92"/>
      <c r="B32" s="87"/>
      <c r="C32" s="289">
        <f>Cron.Inversiones!D43</f>
        <v>43831</v>
      </c>
      <c r="D32" s="289">
        <f>Cron.Inversiones!E43</f>
        <v>43862</v>
      </c>
      <c r="E32" s="289">
        <f>Cron.Inversiones!F43</f>
        <v>43891</v>
      </c>
      <c r="F32" s="289">
        <f>Cron.Inversiones!G43</f>
        <v>43922</v>
      </c>
      <c r="G32" s="289">
        <f>Cron.Inversiones!H43</f>
        <v>43952</v>
      </c>
      <c r="H32" s="289">
        <f>Cron.Inversiones!I43</f>
        <v>43983</v>
      </c>
      <c r="I32" s="289">
        <f>Cron.Inversiones!J43</f>
        <v>44013</v>
      </c>
      <c r="J32" s="289">
        <f>Cron.Inversiones!K43</f>
        <v>44044</v>
      </c>
      <c r="K32" s="289">
        <f>Cron.Inversiones!L43</f>
        <v>44075</v>
      </c>
      <c r="L32" s="289">
        <f>Cron.Inversiones!M43</f>
        <v>44105</v>
      </c>
      <c r="M32" s="289">
        <f>Cron.Inversiones!N43</f>
        <v>44136</v>
      </c>
      <c r="N32" s="289">
        <f>Cron.Inversiones!O43</f>
        <v>44166</v>
      </c>
      <c r="O32" s="90"/>
    </row>
    <row r="33" spans="1:15" ht="3.75" customHeight="1" x14ac:dyDescent="0.25">
      <c r="A33" s="92"/>
      <c r="B33" s="87"/>
      <c r="C33" s="142"/>
      <c r="D33" s="142"/>
      <c r="E33" s="142"/>
      <c r="F33" s="166"/>
      <c r="G33" s="142"/>
      <c r="H33" s="142"/>
      <c r="I33" s="142"/>
      <c r="J33" s="167"/>
      <c r="K33" s="167"/>
      <c r="L33" s="167"/>
      <c r="M33" s="142"/>
      <c r="N33" s="142"/>
      <c r="O33" s="90"/>
    </row>
    <row r="34" spans="1:15" x14ac:dyDescent="0.25">
      <c r="A34" s="92"/>
      <c r="B34" s="87" t="s">
        <v>272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90"/>
    </row>
    <row r="35" spans="1:15" x14ac:dyDescent="0.25">
      <c r="A35" s="92"/>
      <c r="B35" s="87" t="s">
        <v>172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90"/>
    </row>
    <row r="36" spans="1:15" x14ac:dyDescent="0.25">
      <c r="A36" s="92"/>
      <c r="B36" s="87" t="s">
        <v>271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90"/>
    </row>
    <row r="37" spans="1:15" x14ac:dyDescent="0.25">
      <c r="A37" s="92"/>
      <c r="B37" s="87" t="s">
        <v>269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90"/>
    </row>
    <row r="38" spans="1:15" x14ac:dyDescent="0.25">
      <c r="A38" s="92"/>
      <c r="B38" s="87" t="s">
        <v>270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90"/>
    </row>
    <row r="39" spans="1:15" x14ac:dyDescent="0.25">
      <c r="A39" s="92"/>
      <c r="B39" s="87" t="s">
        <v>190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90"/>
    </row>
    <row r="40" spans="1:15" x14ac:dyDescent="0.25">
      <c r="A40" s="92"/>
      <c r="B40" s="105" t="s">
        <v>319</v>
      </c>
      <c r="C40" s="144">
        <f t="shared" ref="C40:N40" si="2">SUM(C34:C39)</f>
        <v>0</v>
      </c>
      <c r="D40" s="144">
        <f t="shared" si="2"/>
        <v>0</v>
      </c>
      <c r="E40" s="144">
        <f t="shared" si="2"/>
        <v>0</v>
      </c>
      <c r="F40" s="144">
        <f t="shared" si="2"/>
        <v>0</v>
      </c>
      <c r="G40" s="144">
        <f t="shared" si="2"/>
        <v>0</v>
      </c>
      <c r="H40" s="144">
        <f t="shared" si="2"/>
        <v>0</v>
      </c>
      <c r="I40" s="144">
        <f t="shared" si="2"/>
        <v>0</v>
      </c>
      <c r="J40" s="144">
        <f t="shared" si="2"/>
        <v>0</v>
      </c>
      <c r="K40" s="144">
        <f t="shared" si="2"/>
        <v>0</v>
      </c>
      <c r="L40" s="144">
        <f t="shared" si="2"/>
        <v>0</v>
      </c>
      <c r="M40" s="144">
        <f t="shared" si="2"/>
        <v>0</v>
      </c>
      <c r="N40" s="144">
        <f t="shared" si="2"/>
        <v>0</v>
      </c>
      <c r="O40" s="90"/>
    </row>
    <row r="41" spans="1:15" ht="15.75" thickBot="1" x14ac:dyDescent="0.3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x14ac:dyDescent="0.25">
      <c r="F42" s="166"/>
      <c r="J42" s="168"/>
      <c r="K42" s="168"/>
      <c r="L42" s="168"/>
    </row>
    <row r="43" spans="1:15" ht="25.5" x14ac:dyDescent="0.35">
      <c r="B43" s="180" t="s">
        <v>300</v>
      </c>
      <c r="F43" s="166"/>
      <c r="J43" s="168"/>
      <c r="K43" s="168"/>
      <c r="L43" s="168"/>
    </row>
    <row r="44" spans="1:15" ht="15.75" thickBot="1" x14ac:dyDescent="0.3">
      <c r="F44" s="166"/>
      <c r="J44" s="168"/>
      <c r="K44" s="168"/>
      <c r="L44" s="168"/>
    </row>
    <row r="45" spans="1:15" ht="18.75" x14ac:dyDescent="0.3">
      <c r="A45" s="117"/>
      <c r="B45" s="181" t="s">
        <v>266</v>
      </c>
      <c r="C45" s="102"/>
      <c r="D45" s="102"/>
      <c r="E45" s="102"/>
      <c r="F45" s="182"/>
      <c r="G45" s="182"/>
      <c r="H45" s="183"/>
      <c r="I45" s="183"/>
      <c r="J45" s="184"/>
      <c r="K45" s="184"/>
      <c r="L45" s="184"/>
      <c r="M45" s="102"/>
      <c r="N45" s="102"/>
      <c r="O45" s="103"/>
    </row>
    <row r="46" spans="1:15" x14ac:dyDescent="0.25">
      <c r="A46" s="92"/>
      <c r="B46" s="87"/>
      <c r="C46" s="87"/>
      <c r="D46" s="87"/>
      <c r="E46" s="87"/>
      <c r="F46" s="166"/>
      <c r="G46" s="166"/>
      <c r="H46" s="169"/>
      <c r="I46" s="169"/>
      <c r="J46" s="168"/>
      <c r="K46" s="168"/>
      <c r="L46" s="168"/>
      <c r="M46" s="87"/>
      <c r="N46" s="87"/>
      <c r="O46" s="90"/>
    </row>
    <row r="47" spans="1:15" ht="30.75" customHeight="1" x14ac:dyDescent="0.25">
      <c r="A47" s="92"/>
      <c r="B47" s="460"/>
      <c r="C47" s="460"/>
      <c r="D47" s="462" t="s">
        <v>320</v>
      </c>
      <c r="E47" s="462"/>
      <c r="F47" s="463" t="s">
        <v>321</v>
      </c>
      <c r="G47" s="463"/>
      <c r="H47" s="463" t="s">
        <v>322</v>
      </c>
      <c r="I47" s="463"/>
      <c r="J47" s="464" t="s">
        <v>323</v>
      </c>
      <c r="K47" s="464"/>
      <c r="L47" s="464"/>
      <c r="M47" s="464"/>
      <c r="N47" s="464"/>
      <c r="O47" s="90"/>
    </row>
    <row r="48" spans="1:15" x14ac:dyDescent="0.25">
      <c r="A48" s="92"/>
      <c r="B48" s="460"/>
      <c r="C48" s="460"/>
      <c r="D48" s="462"/>
      <c r="E48" s="462"/>
      <c r="F48" s="463"/>
      <c r="G48" s="463"/>
      <c r="H48" s="463"/>
      <c r="I48" s="463"/>
      <c r="J48" s="461"/>
      <c r="K48" s="461"/>
      <c r="L48" s="461"/>
      <c r="M48" s="461"/>
      <c r="N48" s="461"/>
      <c r="O48" s="90"/>
    </row>
    <row r="49" spans="1:15" ht="6" customHeight="1" x14ac:dyDescent="0.25">
      <c r="A49" s="92"/>
      <c r="B49" s="402"/>
      <c r="C49" s="402"/>
      <c r="D49" s="294"/>
      <c r="E49" s="87"/>
      <c r="F49" s="294"/>
      <c r="G49" s="87"/>
      <c r="H49" s="294"/>
      <c r="I49" s="87"/>
      <c r="J49" s="294"/>
      <c r="K49" s="87"/>
      <c r="L49" s="87"/>
      <c r="M49" s="87"/>
      <c r="N49" s="87"/>
      <c r="O49" s="90"/>
    </row>
    <row r="50" spans="1:15" x14ac:dyDescent="0.25">
      <c r="A50" s="92"/>
      <c r="B50" s="460" t="s">
        <v>275</v>
      </c>
      <c r="C50" s="460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90"/>
    </row>
    <row r="51" spans="1:15" x14ac:dyDescent="0.25">
      <c r="A51" s="92"/>
      <c r="B51" s="460" t="s">
        <v>274</v>
      </c>
      <c r="C51" s="460"/>
      <c r="D51" s="461" t="s">
        <v>273</v>
      </c>
      <c r="E51" s="461"/>
      <c r="F51" s="461" t="s">
        <v>276</v>
      </c>
      <c r="G51" s="461"/>
      <c r="H51" s="461" t="s">
        <v>273</v>
      </c>
      <c r="I51" s="461"/>
      <c r="J51" s="461" t="s">
        <v>276</v>
      </c>
      <c r="K51" s="461"/>
      <c r="L51" s="461"/>
      <c r="M51" s="461"/>
      <c r="N51" s="461"/>
      <c r="O51" s="90"/>
    </row>
    <row r="52" spans="1:15" ht="15.75" thickBot="1" x14ac:dyDescent="0.3">
      <c r="A52" s="94"/>
      <c r="B52" s="95"/>
      <c r="C52" s="95"/>
      <c r="D52" s="95"/>
      <c r="E52" s="95"/>
      <c r="F52" s="95"/>
      <c r="G52" s="95"/>
      <c r="H52" s="95"/>
      <c r="I52" s="185"/>
      <c r="J52" s="186"/>
      <c r="K52" s="186"/>
      <c r="L52" s="186"/>
      <c r="M52" s="95"/>
      <c r="N52" s="95"/>
      <c r="O52" s="96"/>
    </row>
    <row r="53" spans="1:15" ht="15.75" thickBot="1" x14ac:dyDescent="0.3"/>
    <row r="54" spans="1:15" ht="18.75" x14ac:dyDescent="0.3">
      <c r="A54" s="117"/>
      <c r="B54" s="181" t="s">
        <v>576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</row>
    <row r="55" spans="1:15" ht="15.75" x14ac:dyDescent="0.25">
      <c r="A55" s="92"/>
      <c r="B55" s="1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90"/>
    </row>
    <row r="56" spans="1:15" x14ac:dyDescent="0.25">
      <c r="A56" s="92"/>
      <c r="B56" s="87" t="s">
        <v>358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90"/>
    </row>
    <row r="57" spans="1:15" x14ac:dyDescent="0.25">
      <c r="A57" s="92"/>
      <c r="B57" s="87"/>
      <c r="C57" s="87"/>
      <c r="D57" s="404" t="s">
        <v>367</v>
      </c>
      <c r="E57" s="404"/>
      <c r="F57" s="404"/>
      <c r="G57" s="404"/>
      <c r="H57" s="87"/>
      <c r="I57" s="87"/>
      <c r="J57" s="87"/>
      <c r="K57" s="87"/>
      <c r="L57" s="87"/>
      <c r="M57" s="87"/>
      <c r="N57" s="87"/>
      <c r="O57" s="90"/>
    </row>
    <row r="58" spans="1:15" x14ac:dyDescent="0.25">
      <c r="A58" s="92"/>
      <c r="B58" s="87"/>
      <c r="C58" s="87"/>
      <c r="D58" s="404" t="s">
        <v>365</v>
      </c>
      <c r="E58" s="404"/>
      <c r="F58" s="404" t="s">
        <v>366</v>
      </c>
      <c r="G58" s="404"/>
      <c r="H58" s="87"/>
      <c r="I58" s="87"/>
      <c r="J58" s="87"/>
      <c r="K58" s="87"/>
      <c r="L58" s="87"/>
      <c r="M58" s="87"/>
      <c r="N58" s="87"/>
      <c r="O58" s="90"/>
    </row>
    <row r="59" spans="1:15" x14ac:dyDescent="0.25">
      <c r="A59" s="92"/>
      <c r="B59" s="87"/>
      <c r="C59" s="91" t="s">
        <v>360</v>
      </c>
      <c r="D59" s="405"/>
      <c r="E59" s="407"/>
      <c r="F59" s="405"/>
      <c r="G59" s="407"/>
      <c r="H59" s="87"/>
      <c r="I59" s="87"/>
      <c r="J59" s="87"/>
      <c r="K59" s="87"/>
      <c r="L59" s="87"/>
      <c r="M59" s="87"/>
      <c r="N59" s="87"/>
      <c r="O59" s="90"/>
    </row>
    <row r="60" spans="1:15" x14ac:dyDescent="0.25">
      <c r="A60" s="92"/>
      <c r="B60" s="87"/>
      <c r="C60" s="91" t="s">
        <v>361</v>
      </c>
      <c r="D60" s="405"/>
      <c r="E60" s="407"/>
      <c r="F60" s="405"/>
      <c r="G60" s="407"/>
      <c r="H60" s="87"/>
      <c r="I60" s="87"/>
      <c r="J60" s="87"/>
      <c r="K60" s="87"/>
      <c r="L60" s="87"/>
      <c r="M60" s="87"/>
      <c r="N60" s="87"/>
      <c r="O60" s="90"/>
    </row>
    <row r="61" spans="1:15" x14ac:dyDescent="0.25">
      <c r="A61" s="92"/>
      <c r="B61" s="87"/>
      <c r="C61" s="91" t="s">
        <v>359</v>
      </c>
      <c r="D61" s="405"/>
      <c r="E61" s="407"/>
      <c r="F61" s="405"/>
      <c r="G61" s="407"/>
      <c r="H61" s="87"/>
      <c r="I61" s="87"/>
      <c r="J61" s="87"/>
      <c r="K61" s="87"/>
      <c r="L61" s="87"/>
      <c r="M61" s="87"/>
      <c r="N61" s="87"/>
      <c r="O61" s="90"/>
    </row>
    <row r="62" spans="1:15" x14ac:dyDescent="0.25">
      <c r="A62" s="92"/>
      <c r="B62" s="87"/>
      <c r="C62" s="91" t="s">
        <v>370</v>
      </c>
      <c r="D62" s="405"/>
      <c r="E62" s="407"/>
      <c r="F62" s="405"/>
      <c r="G62" s="407"/>
      <c r="H62" s="87"/>
      <c r="I62" s="87"/>
      <c r="J62" s="87"/>
      <c r="K62" s="87"/>
      <c r="L62" s="87"/>
      <c r="M62" s="87"/>
      <c r="N62" s="87"/>
      <c r="O62" s="90"/>
    </row>
    <row r="63" spans="1:15" x14ac:dyDescent="0.25">
      <c r="A63" s="92"/>
      <c r="B63" s="87"/>
      <c r="C63" s="91" t="s">
        <v>362</v>
      </c>
      <c r="D63" s="405"/>
      <c r="E63" s="407"/>
      <c r="F63" s="405"/>
      <c r="G63" s="407"/>
      <c r="H63" s="87"/>
      <c r="I63" s="87"/>
      <c r="J63" s="87"/>
      <c r="K63" s="87"/>
      <c r="L63" s="87"/>
      <c r="M63" s="87"/>
      <c r="N63" s="87"/>
      <c r="O63" s="90"/>
    </row>
    <row r="64" spans="1:15" x14ac:dyDescent="0.25">
      <c r="A64" s="92"/>
      <c r="B64" s="87"/>
      <c r="C64" s="91" t="s">
        <v>363</v>
      </c>
      <c r="D64" s="405"/>
      <c r="E64" s="407"/>
      <c r="F64" s="405"/>
      <c r="G64" s="407"/>
      <c r="H64" s="87"/>
      <c r="I64" s="87"/>
      <c r="J64" s="87"/>
      <c r="K64" s="87"/>
      <c r="L64" s="87"/>
      <c r="M64" s="87"/>
      <c r="N64" s="87"/>
      <c r="O64" s="90"/>
    </row>
    <row r="65" spans="1:15" x14ac:dyDescent="0.25">
      <c r="A65" s="92"/>
      <c r="B65" s="87"/>
      <c r="C65" s="91" t="s">
        <v>371</v>
      </c>
      <c r="D65" s="405"/>
      <c r="E65" s="407"/>
      <c r="F65" s="405"/>
      <c r="G65" s="407"/>
      <c r="H65" s="87"/>
      <c r="I65" s="87"/>
      <c r="J65" s="87"/>
      <c r="K65" s="87"/>
      <c r="L65" s="87"/>
      <c r="M65" s="87"/>
      <c r="N65" s="87"/>
      <c r="O65" s="90"/>
    </row>
    <row r="66" spans="1:15" x14ac:dyDescent="0.25">
      <c r="A66" s="92"/>
      <c r="B66" s="87"/>
      <c r="C66" s="91" t="s">
        <v>364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90"/>
    </row>
    <row r="67" spans="1:15" x14ac:dyDescent="0.25">
      <c r="A67" s="92"/>
      <c r="B67" s="229" t="s">
        <v>372</v>
      </c>
      <c r="C67" s="87"/>
      <c r="D67" s="405"/>
      <c r="E67" s="407"/>
      <c r="F67" s="405"/>
      <c r="G67" s="407"/>
      <c r="H67" s="87"/>
      <c r="I67" s="87"/>
      <c r="J67" s="87"/>
      <c r="K67" s="87"/>
      <c r="L67" s="87"/>
      <c r="M67" s="87"/>
      <c r="N67" s="87"/>
      <c r="O67" s="90"/>
    </row>
    <row r="68" spans="1:15" x14ac:dyDescent="0.25">
      <c r="A68" s="92"/>
      <c r="B68" s="229" t="s">
        <v>372</v>
      </c>
      <c r="C68" s="87"/>
      <c r="D68" s="405"/>
      <c r="E68" s="407"/>
      <c r="F68" s="405"/>
      <c r="G68" s="407"/>
      <c r="H68" s="87"/>
      <c r="I68" s="87"/>
      <c r="J68" s="87"/>
      <c r="K68" s="87"/>
      <c r="L68" s="87"/>
      <c r="M68" s="87"/>
      <c r="N68" s="87"/>
      <c r="O68" s="90"/>
    </row>
    <row r="69" spans="1:15" x14ac:dyDescent="0.25">
      <c r="A69" s="92"/>
      <c r="B69" s="229" t="s">
        <v>372</v>
      </c>
      <c r="C69" s="87"/>
      <c r="D69" s="405"/>
      <c r="E69" s="407"/>
      <c r="F69" s="405"/>
      <c r="G69" s="407"/>
      <c r="H69" s="87"/>
      <c r="I69" s="87"/>
      <c r="J69" s="87"/>
      <c r="K69" s="87"/>
      <c r="L69" s="87"/>
      <c r="M69" s="87"/>
      <c r="N69" s="87"/>
      <c r="O69" s="90"/>
    </row>
    <row r="70" spans="1:15" ht="15.75" thickBot="1" x14ac:dyDescent="0.3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6"/>
    </row>
  </sheetData>
  <sheetProtection algorithmName="SHA-512" hashValue="H0TxeZ3TdV5WRMwLtq6dcGKwc2oGV1fDHurYUHBD0dwcu/ChsHZMfzaLNYJLuqlZ12Uj+IJLSLMiR/Zwmw3uZg==" saltValue="gxuwy1kFOFor+9YF5bmCLQ==" spinCount="100000" sheet="1" objects="1" scenarios="1" selectLockedCells="1"/>
  <mergeCells count="43">
    <mergeCell ref="H50:I50"/>
    <mergeCell ref="H51:I51"/>
    <mergeCell ref="B47:C48"/>
    <mergeCell ref="B49:C49"/>
    <mergeCell ref="C6:N6"/>
    <mergeCell ref="C18:N18"/>
    <mergeCell ref="C30:N30"/>
    <mergeCell ref="D47:E48"/>
    <mergeCell ref="F47:G48"/>
    <mergeCell ref="H47:I48"/>
    <mergeCell ref="J47:N47"/>
    <mergeCell ref="J48:N48"/>
    <mergeCell ref="J50:N50"/>
    <mergeCell ref="J51:N51"/>
    <mergeCell ref="D57:G57"/>
    <mergeCell ref="D59:E59"/>
    <mergeCell ref="F59:G59"/>
    <mergeCell ref="B50:C50"/>
    <mergeCell ref="B51:C51"/>
    <mergeCell ref="D50:E50"/>
    <mergeCell ref="D51:E51"/>
    <mergeCell ref="F50:G50"/>
    <mergeCell ref="F51:G51"/>
    <mergeCell ref="D58:E58"/>
    <mergeCell ref="F58:G58"/>
    <mergeCell ref="D68:E68"/>
    <mergeCell ref="F68:G68"/>
    <mergeCell ref="D69:E69"/>
    <mergeCell ref="F69:G69"/>
    <mergeCell ref="D64:E64"/>
    <mergeCell ref="F64:G64"/>
    <mergeCell ref="D65:E65"/>
    <mergeCell ref="F65:G65"/>
    <mergeCell ref="D67:E67"/>
    <mergeCell ref="F67:G67"/>
    <mergeCell ref="D60:E60"/>
    <mergeCell ref="F60:G60"/>
    <mergeCell ref="D61:E61"/>
    <mergeCell ref="F61:G61"/>
    <mergeCell ref="D63:E63"/>
    <mergeCell ref="F63:G63"/>
    <mergeCell ref="D62:E62"/>
    <mergeCell ref="F62:G62"/>
  </mergeCells>
  <dataValidations count="4">
    <dataValidation type="list" allowBlank="1" showInputMessage="1" showErrorMessage="1" sqref="G45:G46 F42:F46 F33 F9 F21">
      <formula1>$K$67:$K$74</formula1>
    </dataValidation>
    <dataValidation operator="greaterThan" allowBlank="1" showInputMessage="1" showErrorMessage="1" errorTitle="Error de Ingreso" error="Ingrese un número (entero) válido" sqref="B67:B69"/>
    <dataValidation type="whole" operator="greaterThanOrEqual" allowBlank="1" showInputMessage="1" showErrorMessage="1" errorTitle="Error de Ingreso" error="Ingrese un número (entero) válido" sqref="C22:N27 C34:N39 C10:N15">
      <formula1>0</formula1>
    </dataValidation>
    <dataValidation type="whole" operator="greaterThanOrEqual" allowBlank="1" showInputMessage="1" showErrorMessage="1" errorTitle="Error de Ingreso" error="Por favor, ingrese un número (entero) válido" sqref="D59:G65 D67:G69 J50 H50 F50 D5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rowBreaks count="1" manualBreakCount="1">
    <brk id="41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B2:E18"/>
  <sheetViews>
    <sheetView view="pageBreakPreview" zoomScaleNormal="100" zoomScaleSheetLayoutView="100" workbookViewId="0">
      <selection activeCell="C6" sqref="C6:D6"/>
    </sheetView>
  </sheetViews>
  <sheetFormatPr baseColWidth="10" defaultColWidth="9.140625" defaultRowHeight="15" x14ac:dyDescent="0.25"/>
  <cols>
    <col min="1" max="1" width="3.42578125" style="83" customWidth="1"/>
    <col min="2" max="2" width="46.85546875" style="83" bestFit="1" customWidth="1"/>
    <col min="3" max="3" width="13.42578125" style="83" customWidth="1"/>
    <col min="4" max="4" width="11.5703125" style="83" customWidth="1"/>
    <col min="5" max="5" width="19.5703125" style="83" customWidth="1"/>
    <col min="6" max="6" width="3.42578125" style="83" customWidth="1"/>
    <col min="7" max="7" width="21.140625" style="83" bestFit="1" customWidth="1"/>
    <col min="8" max="8" width="61.28515625" style="83" customWidth="1"/>
    <col min="9" max="16384" width="9.140625" style="83"/>
  </cols>
  <sheetData>
    <row r="2" spans="2:5" ht="25.5" x14ac:dyDescent="0.35">
      <c r="B2" s="180" t="s">
        <v>987</v>
      </c>
    </row>
    <row r="3" spans="2:5" ht="15.75" thickBot="1" x14ac:dyDescent="0.3"/>
    <row r="4" spans="2:5" x14ac:dyDescent="0.25">
      <c r="B4" s="117"/>
      <c r="C4" s="102"/>
      <c r="D4" s="102"/>
      <c r="E4" s="103"/>
    </row>
    <row r="5" spans="2:5" x14ac:dyDescent="0.25">
      <c r="B5" s="92"/>
      <c r="C5" s="87" t="s">
        <v>186</v>
      </c>
      <c r="D5" s="198"/>
      <c r="E5" s="90"/>
    </row>
    <row r="6" spans="2:5" x14ac:dyDescent="0.25">
      <c r="B6" s="92" t="s">
        <v>177</v>
      </c>
      <c r="C6" s="403"/>
      <c r="D6" s="403"/>
      <c r="E6" s="355"/>
    </row>
    <row r="7" spans="2:5" x14ac:dyDescent="0.25">
      <c r="B7" s="92"/>
      <c r="C7" s="87"/>
      <c r="D7" s="198"/>
      <c r="E7" s="355"/>
    </row>
    <row r="8" spans="2:5" x14ac:dyDescent="0.25">
      <c r="B8" s="92"/>
      <c r="C8" s="87" t="s">
        <v>186</v>
      </c>
      <c r="D8" s="198"/>
      <c r="E8" s="90"/>
    </row>
    <row r="9" spans="2:5" x14ac:dyDescent="0.25">
      <c r="B9" s="92" t="s">
        <v>295</v>
      </c>
      <c r="C9" s="403"/>
      <c r="D9" s="403"/>
      <c r="E9" s="90"/>
    </row>
    <row r="10" spans="2:5" x14ac:dyDescent="0.25">
      <c r="B10" s="92" t="s">
        <v>296</v>
      </c>
      <c r="C10" s="87"/>
      <c r="D10" s="198"/>
      <c r="E10" s="90"/>
    </row>
    <row r="11" spans="2:5" ht="15" customHeight="1" x14ac:dyDescent="0.25">
      <c r="B11" s="92"/>
      <c r="C11" s="87"/>
      <c r="D11" s="198"/>
      <c r="E11" s="90"/>
    </row>
    <row r="12" spans="2:5" x14ac:dyDescent="0.25">
      <c r="B12" s="92"/>
      <c r="C12" s="87" t="s">
        <v>186</v>
      </c>
      <c r="D12" s="198"/>
      <c r="E12" s="90"/>
    </row>
    <row r="13" spans="2:5" x14ac:dyDescent="0.25">
      <c r="B13" s="92" t="s">
        <v>486</v>
      </c>
      <c r="C13" s="403"/>
      <c r="D13" s="403"/>
      <c r="E13" s="355"/>
    </row>
    <row r="14" spans="2:5" x14ac:dyDescent="0.25">
      <c r="B14" s="92"/>
      <c r="C14" s="87"/>
      <c r="D14" s="198"/>
      <c r="E14" s="355"/>
    </row>
    <row r="15" spans="2:5" x14ac:dyDescent="0.25">
      <c r="B15" s="92"/>
      <c r="C15" s="87"/>
      <c r="D15" s="198"/>
      <c r="E15" s="90"/>
    </row>
    <row r="16" spans="2:5" x14ac:dyDescent="0.25">
      <c r="B16" s="92"/>
      <c r="C16" s="87" t="s">
        <v>186</v>
      </c>
      <c r="D16" s="198"/>
      <c r="E16" s="90"/>
    </row>
    <row r="17" spans="2:5" x14ac:dyDescent="0.25">
      <c r="B17" s="92" t="s">
        <v>487</v>
      </c>
      <c r="C17" s="403"/>
      <c r="D17" s="403"/>
      <c r="E17" s="90"/>
    </row>
    <row r="18" spans="2:5" ht="15.75" thickBot="1" x14ac:dyDescent="0.3">
      <c r="B18" s="94"/>
      <c r="C18" s="95"/>
      <c r="D18" s="95"/>
      <c r="E18" s="96"/>
    </row>
  </sheetData>
  <sheetProtection algorithmName="SHA-512" hashValue="aZ4FH5VQkK5NrqVlEOj7l9kZJd8HD6g5Eg78RPx0q89ZxWYE48AA06bKt6ztYp5o02OvpBFOfwVSV4BtPNy+6g==" saltValue="+9M1AHyQAH1f9Vy+eZ0RYQ==" spinCount="100000" sheet="1" objects="1" scenarios="1" selectLockedCells="1"/>
  <mergeCells count="4">
    <mergeCell ref="C17:D17"/>
    <mergeCell ref="C6:D6"/>
    <mergeCell ref="C9:D9"/>
    <mergeCell ref="C13:D13"/>
  </mergeCells>
  <dataValidations count="1">
    <dataValidation type="whole" allowBlank="1" showInputMessage="1" showErrorMessage="1" errorTitle="Error de Ingreso" error="Ingrese un número (entero) válido; menor a 730 días" sqref="C17:D17 C13:D13 C9:D9 C6:D6">
      <formula1>0</formula1>
      <formula2>730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5"/>
  </sheetPr>
  <dimension ref="A1:F41"/>
  <sheetViews>
    <sheetView view="pageBreakPreview" zoomScale="70" zoomScaleNormal="100" zoomScaleSheetLayoutView="70" workbookViewId="0">
      <selection activeCell="B6" sqref="B6"/>
    </sheetView>
  </sheetViews>
  <sheetFormatPr baseColWidth="10" defaultColWidth="9.140625" defaultRowHeight="15" x14ac:dyDescent="0.25"/>
  <cols>
    <col min="1" max="1" width="40.5703125" style="83" customWidth="1"/>
    <col min="2" max="2" width="53.85546875" style="83" customWidth="1"/>
    <col min="3" max="4" width="38.85546875" style="83" customWidth="1"/>
    <col min="5" max="5" width="12.42578125" style="83" customWidth="1"/>
    <col min="6" max="6" width="3.7109375" style="83" customWidth="1"/>
    <col min="7" max="7" width="30.5703125" style="83" customWidth="1"/>
    <col min="8" max="9" width="9.140625" style="83" customWidth="1"/>
    <col min="10" max="16384" width="9.140625" style="83"/>
  </cols>
  <sheetData>
    <row r="1" spans="1:6" ht="20.25" x14ac:dyDescent="0.3">
      <c r="A1" s="401"/>
      <c r="B1" s="401"/>
      <c r="D1" s="154"/>
      <c r="E1" s="151"/>
      <c r="F1" s="151"/>
    </row>
    <row r="2" spans="1:6" x14ac:dyDescent="0.25">
      <c r="D2" s="154"/>
      <c r="E2" s="151"/>
      <c r="F2" s="151"/>
    </row>
    <row r="3" spans="1:6" x14ac:dyDescent="0.25">
      <c r="A3" s="132" t="s">
        <v>1033</v>
      </c>
      <c r="D3" s="154"/>
      <c r="E3" s="151"/>
      <c r="F3" s="151"/>
    </row>
    <row r="4" spans="1:6" x14ac:dyDescent="0.25">
      <c r="A4" s="86"/>
      <c r="B4" s="281"/>
      <c r="C4" s="281"/>
      <c r="D4" s="155"/>
      <c r="E4" s="155"/>
      <c r="F4" s="151"/>
    </row>
    <row r="5" spans="1:6" x14ac:dyDescent="0.25">
      <c r="A5" s="86"/>
      <c r="B5" s="240" t="s">
        <v>327</v>
      </c>
      <c r="C5" s="370" t="s">
        <v>388</v>
      </c>
      <c r="D5" s="465" t="s">
        <v>389</v>
      </c>
      <c r="E5" s="465"/>
      <c r="F5" s="151"/>
    </row>
    <row r="6" spans="1:6" x14ac:dyDescent="0.25">
      <c r="A6" s="227" t="s">
        <v>1060</v>
      </c>
      <c r="B6" s="391"/>
      <c r="C6" s="296"/>
      <c r="D6" s="466"/>
      <c r="E6" s="466"/>
      <c r="F6" s="151"/>
    </row>
    <row r="7" spans="1:6" ht="15.75" customHeight="1" x14ac:dyDescent="0.25">
      <c r="A7" s="227" t="s">
        <v>1061</v>
      </c>
      <c r="B7" s="391"/>
      <c r="C7" s="296"/>
      <c r="D7" s="466"/>
      <c r="E7" s="466"/>
      <c r="F7" s="154"/>
    </row>
    <row r="8" spans="1:6" x14ac:dyDescent="0.25">
      <c r="A8" s="227" t="s">
        <v>1062</v>
      </c>
      <c r="B8" s="391"/>
      <c r="C8" s="296"/>
      <c r="D8" s="466"/>
      <c r="E8" s="466"/>
      <c r="F8" s="154"/>
    </row>
    <row r="9" spans="1:6" x14ac:dyDescent="0.25">
      <c r="A9" s="86"/>
      <c r="B9" s="281"/>
      <c r="C9" s="281"/>
      <c r="D9" s="281"/>
      <c r="E9" s="281"/>
      <c r="F9" s="154"/>
    </row>
    <row r="10" spans="1:6" x14ac:dyDescent="0.25">
      <c r="A10" s="86"/>
      <c r="B10" s="285" t="s">
        <v>328</v>
      </c>
      <c r="C10" s="369" t="s">
        <v>386</v>
      </c>
      <c r="D10" s="281" t="s">
        <v>1006</v>
      </c>
      <c r="E10" s="281" t="s">
        <v>143</v>
      </c>
      <c r="F10" s="151"/>
    </row>
    <row r="11" spans="1:6" x14ac:dyDescent="0.25">
      <c r="A11" s="86" t="s">
        <v>1063</v>
      </c>
      <c r="B11" s="286"/>
      <c r="C11" s="368"/>
      <c r="D11" s="368"/>
      <c r="E11" s="316"/>
      <c r="F11" s="86"/>
    </row>
    <row r="12" spans="1:6" x14ac:dyDescent="0.25">
      <c r="B12" s="281"/>
      <c r="C12" s="156"/>
      <c r="E12" s="156"/>
      <c r="F12" s="86"/>
    </row>
    <row r="16" spans="1:6" x14ac:dyDescent="0.25">
      <c r="F16" s="151"/>
    </row>
    <row r="17" spans="6:6" x14ac:dyDescent="0.25">
      <c r="F17" s="151"/>
    </row>
    <row r="19" spans="6:6" x14ac:dyDescent="0.25">
      <c r="F19" s="151"/>
    </row>
    <row r="20" spans="6:6" x14ac:dyDescent="0.25">
      <c r="F20" s="151"/>
    </row>
    <row r="21" spans="6:6" x14ac:dyDescent="0.25">
      <c r="F21" s="151"/>
    </row>
    <row r="31" spans="6:6" ht="30.75" customHeight="1" x14ac:dyDescent="0.25"/>
    <row r="40" ht="5.25" customHeight="1" x14ac:dyDescent="0.25"/>
    <row r="41" ht="5.25" customHeight="1" x14ac:dyDescent="0.25"/>
  </sheetData>
  <sheetProtection algorithmName="SHA-512" hashValue="setQvGSz1JXSSSnzTbgYOAWcufekVNbBuj/s5iAajhVtKMderPCO9qkUlVnmmrLEIAtk6DpiogP0euFJksh4tQ==" saltValue="JfQVdVvOOMPIZ9wljmHHcA==" spinCount="100000" sheet="1" objects="1" scenarios="1" selectLockedCells="1"/>
  <mergeCells count="5">
    <mergeCell ref="A1:B1"/>
    <mergeCell ref="D5:E5"/>
    <mergeCell ref="D6:E6"/>
    <mergeCell ref="D7:E7"/>
    <mergeCell ref="D8:E8"/>
  </mergeCells>
  <dataValidations count="1">
    <dataValidation type="date" operator="greaterThanOrEqual" allowBlank="1" showInputMessage="1" showErrorMessage="1" errorTitle="Error de Ingreso" error="Ingrese una fecha válida (formato dd-mes-aaaa)" sqref="E11">
      <formula1>32874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 de Ingreso" error="INgrese el tipo de acto administrativo que autoriza, de la lista desplegable">
          <x14:formula1>
            <xm:f>'[1]Datos fijos'!#REF!</xm:f>
          </x14:formula1>
          <xm:sqref>C11</xm:sqref>
        </x14:dataValidation>
        <x14:dataValidation type="list" allowBlank="1" showInputMessage="1" showErrorMessage="1" errorTitle="Error de Ingreso" error="Ingrese un tipo de documento de disponibilidad de inmueble válido de la lista desplegable">
          <x14:formula1>
            <xm:f>'Datos fijos'!$I$3:$I$11</xm:f>
          </x14:formula1>
          <xm:sqref>B6:B8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F21"/>
  <sheetViews>
    <sheetView view="pageBreakPreview" zoomScale="90" zoomScaleNormal="90" zoomScaleSheetLayoutView="90" workbookViewId="0">
      <selection activeCell="A46" sqref="A46"/>
    </sheetView>
  </sheetViews>
  <sheetFormatPr baseColWidth="10" defaultColWidth="9.140625" defaultRowHeight="15" x14ac:dyDescent="0.25"/>
  <cols>
    <col min="1" max="1" width="4.42578125" style="83" customWidth="1"/>
    <col min="2" max="2" width="50" style="83" customWidth="1"/>
    <col min="3" max="3" width="49.7109375" style="83" customWidth="1"/>
    <col min="4" max="4" width="4.85546875" style="83" customWidth="1"/>
    <col min="5" max="5" width="5.140625" style="83" customWidth="1"/>
    <col min="6" max="6" width="9.140625" style="83"/>
    <col min="7" max="7" width="9.140625" style="83" customWidth="1"/>
    <col min="8" max="16384" width="9.140625" style="83"/>
  </cols>
  <sheetData>
    <row r="1" spans="1:6" ht="21" customHeight="1" x14ac:dyDescent="0.25">
      <c r="A1" s="151"/>
      <c r="C1" s="202"/>
      <c r="D1" s="151"/>
    </row>
    <row r="2" spans="1:6" ht="24" customHeight="1" x14ac:dyDescent="0.25">
      <c r="A2" s="151"/>
      <c r="B2" s="203" t="s">
        <v>988</v>
      </c>
      <c r="C2" s="202"/>
      <c r="D2" s="151"/>
    </row>
    <row r="3" spans="1:6" ht="16.5" customHeight="1" thickBot="1" x14ac:dyDescent="0.3">
      <c r="A3" s="151"/>
      <c r="B3" s="204"/>
      <c r="C3" s="204"/>
      <c r="D3" s="151"/>
    </row>
    <row r="4" spans="1:6" ht="16.5" customHeight="1" x14ac:dyDescent="0.25">
      <c r="A4" s="205"/>
      <c r="B4" s="206"/>
      <c r="C4" s="206"/>
      <c r="D4" s="207"/>
    </row>
    <row r="5" spans="1:6" ht="21" x14ac:dyDescent="0.25">
      <c r="A5" s="92"/>
      <c r="B5" s="91" t="s">
        <v>112</v>
      </c>
      <c r="C5" s="290">
        <f>+'Formulario B-"Alta de Proyecto"'!B5</f>
        <v>0</v>
      </c>
      <c r="D5" s="90"/>
    </row>
    <row r="6" spans="1:6" x14ac:dyDescent="0.25">
      <c r="A6" s="208"/>
      <c r="B6" s="209"/>
      <c r="C6" s="210"/>
      <c r="D6" s="99"/>
    </row>
    <row r="7" spans="1:6" ht="18.75" x14ac:dyDescent="0.25">
      <c r="A7" s="92"/>
      <c r="B7" s="211" t="s">
        <v>241</v>
      </c>
      <c r="C7" s="212" t="str">
        <f>+'Formulario B-"Alta de Proyecto"'!B6</f>
        <v>EOLICA</v>
      </c>
      <c r="D7" s="90"/>
    </row>
    <row r="8" spans="1:6" ht="37.5" x14ac:dyDescent="0.25">
      <c r="A8" s="92"/>
      <c r="B8" s="211" t="s">
        <v>163</v>
      </c>
      <c r="C8" s="50">
        <f>'Datos fijos'!$C$3</f>
        <v>625000</v>
      </c>
      <c r="D8" s="90"/>
    </row>
    <row r="9" spans="1:6" ht="18.75" x14ac:dyDescent="0.25">
      <c r="A9" s="92"/>
      <c r="B9" s="211" t="s">
        <v>488</v>
      </c>
      <c r="C9" s="212">
        <f>'"Información del Proyecto - 1"'!H54</f>
        <v>0</v>
      </c>
      <c r="D9" s="90"/>
    </row>
    <row r="10" spans="1:6" ht="18.75" x14ac:dyDescent="0.25">
      <c r="A10" s="92"/>
      <c r="B10" s="211" t="s">
        <v>164</v>
      </c>
      <c r="C10" s="50">
        <f>C8*C9</f>
        <v>0</v>
      </c>
      <c r="D10" s="90"/>
    </row>
    <row r="11" spans="1:6" x14ac:dyDescent="0.25">
      <c r="A11" s="92"/>
      <c r="B11" s="97"/>
      <c r="C11" s="87"/>
      <c r="D11" s="90"/>
    </row>
    <row r="12" spans="1:6" ht="18.75" x14ac:dyDescent="0.25">
      <c r="A12" s="92"/>
      <c r="B12" s="97"/>
      <c r="C12" s="213" t="s">
        <v>180</v>
      </c>
      <c r="D12" s="90"/>
    </row>
    <row r="13" spans="1:6" ht="18.75" x14ac:dyDescent="0.25">
      <c r="A13" s="92"/>
      <c r="B13" s="211" t="s">
        <v>105</v>
      </c>
      <c r="C13" s="214">
        <f ca="1">'Dev. Antic. IVA'!$C$6</f>
        <v>0</v>
      </c>
      <c r="D13" s="90"/>
      <c r="F13" s="215"/>
    </row>
    <row r="14" spans="1:6" ht="18.75" x14ac:dyDescent="0.25">
      <c r="A14" s="92"/>
      <c r="B14" s="211" t="s">
        <v>102</v>
      </c>
      <c r="C14" s="214">
        <f ca="1">'Obra Infraestruc'!D6+'Bienes Muebles'!D6</f>
        <v>0</v>
      </c>
      <c r="D14" s="90"/>
      <c r="F14" s="215"/>
    </row>
    <row r="15" spans="1:6" ht="18.75" x14ac:dyDescent="0.25">
      <c r="A15" s="92"/>
      <c r="B15" s="211" t="s">
        <v>165</v>
      </c>
      <c r="C15" s="214">
        <f>'Exención Der Imp'!E7</f>
        <v>0</v>
      </c>
      <c r="D15" s="90"/>
      <c r="F15" s="215"/>
    </row>
    <row r="16" spans="1:6" ht="18.75" x14ac:dyDescent="0.25">
      <c r="A16" s="92"/>
      <c r="B16" s="211" t="s">
        <v>162</v>
      </c>
      <c r="C16" s="214">
        <f ca="1">'Certificado Fiscal'!E15</f>
        <v>0</v>
      </c>
      <c r="D16" s="90"/>
      <c r="F16" s="215"/>
    </row>
    <row r="17" spans="1:4" x14ac:dyDescent="0.25">
      <c r="A17" s="92"/>
      <c r="B17" s="97"/>
      <c r="C17" s="216"/>
      <c r="D17" s="90"/>
    </row>
    <row r="18" spans="1:4" ht="18.75" x14ac:dyDescent="0.25">
      <c r="A18" s="92"/>
      <c r="B18" s="211" t="s">
        <v>393</v>
      </c>
      <c r="C18" s="214">
        <f ca="1">SUM(C13:C16)</f>
        <v>0</v>
      </c>
      <c r="D18" s="90"/>
    </row>
    <row r="19" spans="1:4" ht="18.75" x14ac:dyDescent="0.25">
      <c r="A19" s="92"/>
      <c r="B19" s="211" t="s">
        <v>394</v>
      </c>
      <c r="C19" s="217">
        <f>IF(C9=0,0,C18/C9)</f>
        <v>0</v>
      </c>
      <c r="D19" s="90"/>
    </row>
    <row r="20" spans="1:4" ht="15.75" thickBot="1" x14ac:dyDescent="0.3">
      <c r="A20" s="94"/>
      <c r="B20" s="100"/>
      <c r="C20" s="95"/>
      <c r="D20" s="96"/>
    </row>
    <row r="21" spans="1:4" ht="18.75" x14ac:dyDescent="0.3">
      <c r="B21" s="218" t="str">
        <f ca="1">IF(C18&gt;C10,"CUPO SOLICITADO SUPERA MÁXIMO POSIBLE PARA LA TECNOLOGÍA","")</f>
        <v/>
      </c>
    </row>
  </sheetData>
  <sheetProtection algorithmName="SHA-512" hashValue="9gmtFm4FtFT0TtUjyStOYuSZRe3OHRZswFiGn1TdulOvyN10XgXpJjmAqPkeR1ssNrQoS+AuhDfiR07gHvZuSw==" saltValue="DzzJRKabKf9C0cw+ygJ62A==" spinCount="100000" sheet="1" objects="1" scenarios="1" selectLockedCells="1"/>
  <dataValidations count="1">
    <dataValidation type="decimal" operator="greaterThanOrEqual" allowBlank="1" showInputMessage="1" showErrorMessage="1" sqref="C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L203"/>
  <sheetViews>
    <sheetView view="pageBreakPreview" zoomScale="60" zoomScaleNormal="80" workbookViewId="0">
      <selection activeCell="C141" sqref="C141"/>
    </sheetView>
  </sheetViews>
  <sheetFormatPr baseColWidth="10" defaultColWidth="10.85546875" defaultRowHeight="15.75" x14ac:dyDescent="0.25"/>
  <cols>
    <col min="1" max="1" width="4.42578125" style="22" customWidth="1"/>
    <col min="2" max="2" width="50.85546875" style="22" customWidth="1"/>
    <col min="3" max="3" width="43.7109375" style="22" customWidth="1"/>
    <col min="4" max="4" width="29.28515625" style="22" customWidth="1"/>
    <col min="5" max="5" width="16.28515625" style="22" customWidth="1"/>
    <col min="6" max="6" width="29.28515625" style="245" customWidth="1"/>
    <col min="7" max="7" width="29.28515625" style="22" customWidth="1"/>
    <col min="8" max="8" width="29.28515625" style="251" customWidth="1"/>
    <col min="9" max="9" width="16.85546875" style="22" customWidth="1"/>
    <col min="10" max="11" width="29.28515625" style="251" customWidth="1"/>
    <col min="12" max="12" width="4.42578125" style="22" customWidth="1"/>
    <col min="13" max="16384" width="10.85546875" style="22"/>
  </cols>
  <sheetData>
    <row r="1" spans="2:12" x14ac:dyDescent="0.25">
      <c r="B1" s="21"/>
      <c r="C1" s="21"/>
      <c r="D1" s="21"/>
      <c r="E1" s="21"/>
      <c r="F1" s="29"/>
      <c r="G1" s="21"/>
      <c r="H1" s="247"/>
      <c r="I1" s="21"/>
      <c r="J1" s="252"/>
      <c r="K1" s="247"/>
    </row>
    <row r="2" spans="2:12" ht="18" customHeight="1" x14ac:dyDescent="0.25">
      <c r="B2" s="468" t="s">
        <v>989</v>
      </c>
      <c r="C2" s="468"/>
      <c r="D2" s="468"/>
      <c r="E2" s="468"/>
      <c r="F2" s="468"/>
      <c r="G2" s="468"/>
      <c r="H2" s="468"/>
      <c r="I2" s="468"/>
      <c r="J2" s="468"/>
      <c r="K2" s="468"/>
      <c r="L2" s="28"/>
    </row>
    <row r="3" spans="2:12" ht="18" customHeight="1" x14ac:dyDescent="0.25">
      <c r="B3" s="21"/>
      <c r="C3" s="21"/>
      <c r="D3" s="21"/>
      <c r="E3" s="21"/>
      <c r="F3" s="29"/>
      <c r="G3" s="21"/>
      <c r="H3" s="247"/>
      <c r="I3" s="21"/>
      <c r="J3" s="252"/>
      <c r="K3" s="247"/>
    </row>
    <row r="4" spans="2:12" ht="18.95" customHeight="1" x14ac:dyDescent="0.25">
      <c r="B4" s="24" t="s">
        <v>112</v>
      </c>
      <c r="C4" s="467">
        <f>+'Formulario B-"Alta de Proyecto"'!B5</f>
        <v>0</v>
      </c>
      <c r="D4" s="467"/>
      <c r="E4" s="467"/>
      <c r="F4" s="467"/>
      <c r="G4" s="467"/>
      <c r="H4" s="467"/>
      <c r="I4" s="467"/>
      <c r="J4" s="247"/>
      <c r="K4" s="247"/>
    </row>
    <row r="5" spans="2:12" ht="18.75" customHeight="1" x14ac:dyDescent="0.25">
      <c r="B5" s="25"/>
      <c r="C5" s="26"/>
      <c r="D5" s="26"/>
      <c r="E5" s="26"/>
      <c r="F5" s="242"/>
      <c r="G5" s="26"/>
      <c r="H5" s="248"/>
      <c r="I5" s="26"/>
      <c r="J5" s="247"/>
      <c r="K5" s="247"/>
    </row>
    <row r="6" spans="2:12" ht="18.75" customHeight="1" x14ac:dyDescent="0.25">
      <c r="B6" s="141" t="s">
        <v>141</v>
      </c>
      <c r="C6" s="246">
        <f ca="1">SUM($J$10:$J$203)</f>
        <v>0</v>
      </c>
      <c r="D6" s="26"/>
      <c r="E6" s="26"/>
      <c r="F6" s="242"/>
      <c r="G6" s="26"/>
      <c r="H6" s="248"/>
      <c r="I6" s="26"/>
      <c r="J6" s="247"/>
      <c r="K6" s="247"/>
    </row>
    <row r="7" spans="2:12" ht="18.75" customHeight="1" x14ac:dyDescent="0.25">
      <c r="B7" s="291"/>
      <c r="C7" s="292"/>
      <c r="D7" s="26"/>
      <c r="E7" s="26"/>
      <c r="F7" s="242"/>
      <c r="G7" s="26"/>
      <c r="H7" s="248"/>
      <c r="I7" s="26"/>
      <c r="J7" s="247"/>
      <c r="K7" s="247"/>
    </row>
    <row r="8" spans="2:12" x14ac:dyDescent="0.25">
      <c r="B8" s="21"/>
      <c r="C8" s="21"/>
      <c r="D8" s="21"/>
      <c r="E8" s="21"/>
      <c r="F8" s="29"/>
      <c r="G8" s="21"/>
      <c r="H8" s="247"/>
      <c r="I8" s="21"/>
      <c r="J8" s="247"/>
    </row>
    <row r="9" spans="2:12" ht="59.25" customHeight="1" x14ac:dyDescent="0.25">
      <c r="B9" s="30" t="s">
        <v>88</v>
      </c>
      <c r="C9" s="30" t="s">
        <v>89</v>
      </c>
      <c r="D9" s="30" t="s">
        <v>52</v>
      </c>
      <c r="E9" s="30" t="s">
        <v>53</v>
      </c>
      <c r="F9" s="243" t="s">
        <v>138</v>
      </c>
      <c r="G9" s="30" t="s">
        <v>574</v>
      </c>
      <c r="H9" s="249" t="s">
        <v>450</v>
      </c>
      <c r="I9" s="30" t="s">
        <v>54</v>
      </c>
      <c r="J9" s="249" t="s">
        <v>140</v>
      </c>
      <c r="K9" s="249" t="s">
        <v>139</v>
      </c>
    </row>
    <row r="10" spans="2:12" x14ac:dyDescent="0.25">
      <c r="B10" s="57" t="str">
        <f ca="1">Cálculos!AA4</f>
        <v/>
      </c>
      <c r="C10" s="57" t="str">
        <f ca="1">Cálculos!AB4</f>
        <v/>
      </c>
      <c r="D10" s="57" t="str">
        <f ca="1">Cálculos!AC4</f>
        <v/>
      </c>
      <c r="E10" s="57" t="str">
        <f ca="1">Cálculos!AD4</f>
        <v/>
      </c>
      <c r="F10" s="244" t="str">
        <f ca="1">Cálculos!AE4</f>
        <v/>
      </c>
      <c r="G10" s="238" t="str">
        <f ca="1">Cálculos!AL4</f>
        <v/>
      </c>
      <c r="H10" s="250" t="str">
        <f ca="1">IF(OR(D10="",F10=""),"",D10*F10*(1+G10))</f>
        <v/>
      </c>
      <c r="I10" s="139" t="str">
        <f ca="1">Cálculos!AF4</f>
        <v/>
      </c>
      <c r="J10" s="250" t="str">
        <f ca="1">IF(OR(H10="",I10=""),"",H10*I10)</f>
        <v/>
      </c>
      <c r="K10" s="250" t="str">
        <f ca="1">IF(OR(H10="",J10=""),"",H10+J10)</f>
        <v/>
      </c>
    </row>
    <row r="11" spans="2:12" x14ac:dyDescent="0.25">
      <c r="B11" s="57" t="str">
        <f ca="1">Cálculos!AA5</f>
        <v/>
      </c>
      <c r="C11" s="57" t="str">
        <f ca="1">Cálculos!AB5</f>
        <v/>
      </c>
      <c r="D11" s="57" t="str">
        <f ca="1">Cálculos!AC5</f>
        <v/>
      </c>
      <c r="E11" s="57" t="str">
        <f ca="1">Cálculos!AD5</f>
        <v/>
      </c>
      <c r="F11" s="244" t="str">
        <f ca="1">Cálculos!AE5</f>
        <v/>
      </c>
      <c r="G11" s="238" t="str">
        <f ca="1">Cálculos!AL5</f>
        <v/>
      </c>
      <c r="H11" s="250" t="str">
        <f t="shared" ref="H11:H62" ca="1" si="0">IF(OR(D11="",F11=""),"",D11*F11*(1+G11))</f>
        <v/>
      </c>
      <c r="I11" s="139" t="str">
        <f ca="1">Cálculos!AF5</f>
        <v/>
      </c>
      <c r="J11" s="250" t="str">
        <f t="shared" ref="J11:J78" ca="1" si="1">IF(OR(H11="",I11=""),"",H11*I11)</f>
        <v/>
      </c>
      <c r="K11" s="250" t="str">
        <f t="shared" ref="K11:K78" ca="1" si="2">IF(OR(H11="",J11=""),"",H11+J11)</f>
        <v/>
      </c>
    </row>
    <row r="12" spans="2:12" x14ac:dyDescent="0.25">
      <c r="B12" s="57" t="str">
        <f ca="1">Cálculos!AA6</f>
        <v/>
      </c>
      <c r="C12" s="57" t="str">
        <f ca="1">Cálculos!AB6</f>
        <v/>
      </c>
      <c r="D12" s="57" t="str">
        <f ca="1">Cálculos!AC6</f>
        <v/>
      </c>
      <c r="E12" s="57" t="str">
        <f ca="1">Cálculos!AD6</f>
        <v/>
      </c>
      <c r="F12" s="244" t="str">
        <f ca="1">Cálculos!AE6</f>
        <v/>
      </c>
      <c r="G12" s="238" t="str">
        <f ca="1">Cálculos!AL6</f>
        <v/>
      </c>
      <c r="H12" s="250" t="str">
        <f t="shared" ca="1" si="0"/>
        <v/>
      </c>
      <c r="I12" s="139" t="str">
        <f ca="1">Cálculos!AF6</f>
        <v/>
      </c>
      <c r="J12" s="250" t="str">
        <f t="shared" ca="1" si="1"/>
        <v/>
      </c>
      <c r="K12" s="250" t="str">
        <f t="shared" ca="1" si="2"/>
        <v/>
      </c>
    </row>
    <row r="13" spans="2:12" x14ac:dyDescent="0.25">
      <c r="B13" s="57" t="str">
        <f ca="1">Cálculos!AA7</f>
        <v/>
      </c>
      <c r="C13" s="57" t="str">
        <f ca="1">Cálculos!AB7</f>
        <v/>
      </c>
      <c r="D13" s="57" t="str">
        <f ca="1">Cálculos!AC7</f>
        <v/>
      </c>
      <c r="E13" s="57" t="str">
        <f ca="1">Cálculos!AD7</f>
        <v/>
      </c>
      <c r="F13" s="244" t="str">
        <f ca="1">Cálculos!AE7</f>
        <v/>
      </c>
      <c r="G13" s="238" t="str">
        <f ca="1">Cálculos!AL7</f>
        <v/>
      </c>
      <c r="H13" s="250" t="str">
        <f t="shared" ca="1" si="0"/>
        <v/>
      </c>
      <c r="I13" s="139" t="str">
        <f ca="1">Cálculos!AF7</f>
        <v/>
      </c>
      <c r="J13" s="250" t="str">
        <f t="shared" ca="1" si="1"/>
        <v/>
      </c>
      <c r="K13" s="250" t="str">
        <f t="shared" ca="1" si="2"/>
        <v/>
      </c>
    </row>
    <row r="14" spans="2:12" x14ac:dyDescent="0.25">
      <c r="B14" s="57" t="str">
        <f ca="1">Cálculos!AA8</f>
        <v/>
      </c>
      <c r="C14" s="57" t="str">
        <f ca="1">Cálculos!AB8</f>
        <v/>
      </c>
      <c r="D14" s="57" t="str">
        <f ca="1">Cálculos!AC8</f>
        <v/>
      </c>
      <c r="E14" s="57" t="str">
        <f ca="1">Cálculos!AD8</f>
        <v/>
      </c>
      <c r="F14" s="244" t="str">
        <f ca="1">Cálculos!AE8</f>
        <v/>
      </c>
      <c r="G14" s="238" t="str">
        <f ca="1">Cálculos!AL8</f>
        <v/>
      </c>
      <c r="H14" s="250" t="str">
        <f t="shared" ca="1" si="0"/>
        <v/>
      </c>
      <c r="I14" s="139" t="str">
        <f ca="1">Cálculos!AF8</f>
        <v/>
      </c>
      <c r="J14" s="250" t="str">
        <f t="shared" ca="1" si="1"/>
        <v/>
      </c>
      <c r="K14" s="250" t="str">
        <f t="shared" ca="1" si="2"/>
        <v/>
      </c>
    </row>
    <row r="15" spans="2:12" x14ac:dyDescent="0.25">
      <c r="B15" s="57" t="str">
        <f ca="1">Cálculos!AA9</f>
        <v/>
      </c>
      <c r="C15" s="57" t="str">
        <f ca="1">Cálculos!AB9</f>
        <v/>
      </c>
      <c r="D15" s="57" t="str">
        <f ca="1">Cálculos!AC9</f>
        <v/>
      </c>
      <c r="E15" s="57" t="str">
        <f ca="1">Cálculos!AD9</f>
        <v/>
      </c>
      <c r="F15" s="244" t="str">
        <f ca="1">Cálculos!AE9</f>
        <v/>
      </c>
      <c r="G15" s="238" t="str">
        <f ca="1">Cálculos!AL9</f>
        <v/>
      </c>
      <c r="H15" s="250" t="str">
        <f t="shared" ca="1" si="0"/>
        <v/>
      </c>
      <c r="I15" s="139" t="str">
        <f ca="1">Cálculos!AF9</f>
        <v/>
      </c>
      <c r="J15" s="250" t="str">
        <f t="shared" ca="1" si="1"/>
        <v/>
      </c>
      <c r="K15" s="250" t="str">
        <f t="shared" ca="1" si="2"/>
        <v/>
      </c>
    </row>
    <row r="16" spans="2:12" x14ac:dyDescent="0.25">
      <c r="B16" s="57" t="str">
        <f ca="1">Cálculos!AA10</f>
        <v/>
      </c>
      <c r="C16" s="57" t="str">
        <f ca="1">Cálculos!AB10</f>
        <v/>
      </c>
      <c r="D16" s="57" t="str">
        <f ca="1">Cálculos!AC10</f>
        <v/>
      </c>
      <c r="E16" s="57" t="str">
        <f ca="1">Cálculos!AD10</f>
        <v/>
      </c>
      <c r="F16" s="244" t="str">
        <f ca="1">Cálculos!AE10</f>
        <v/>
      </c>
      <c r="G16" s="238" t="str">
        <f ca="1">Cálculos!AL10</f>
        <v/>
      </c>
      <c r="H16" s="250" t="str">
        <f t="shared" ca="1" si="0"/>
        <v/>
      </c>
      <c r="I16" s="139" t="str">
        <f ca="1">Cálculos!AF10</f>
        <v/>
      </c>
      <c r="J16" s="250" t="str">
        <f t="shared" ca="1" si="1"/>
        <v/>
      </c>
      <c r="K16" s="250" t="str">
        <f t="shared" ca="1" si="2"/>
        <v/>
      </c>
    </row>
    <row r="17" spans="2:11" x14ac:dyDescent="0.25">
      <c r="B17" s="57" t="str">
        <f ca="1">Cálculos!AA11</f>
        <v/>
      </c>
      <c r="C17" s="57" t="str">
        <f ca="1">Cálculos!AB11</f>
        <v/>
      </c>
      <c r="D17" s="57" t="str">
        <f ca="1">Cálculos!AC11</f>
        <v/>
      </c>
      <c r="E17" s="57" t="str">
        <f ca="1">Cálculos!AD11</f>
        <v/>
      </c>
      <c r="F17" s="244" t="str">
        <f ca="1">Cálculos!AE11</f>
        <v/>
      </c>
      <c r="G17" s="238" t="str">
        <f ca="1">Cálculos!AL11</f>
        <v/>
      </c>
      <c r="H17" s="250" t="str">
        <f t="shared" ca="1" si="0"/>
        <v/>
      </c>
      <c r="I17" s="139" t="str">
        <f ca="1">Cálculos!AF11</f>
        <v/>
      </c>
      <c r="J17" s="250" t="str">
        <f t="shared" ca="1" si="1"/>
        <v/>
      </c>
      <c r="K17" s="250" t="str">
        <f t="shared" ca="1" si="2"/>
        <v/>
      </c>
    </row>
    <row r="18" spans="2:11" x14ac:dyDescent="0.25">
      <c r="B18" s="57" t="str">
        <f ca="1">Cálculos!AA12</f>
        <v/>
      </c>
      <c r="C18" s="57" t="str">
        <f ca="1">Cálculos!AB12</f>
        <v/>
      </c>
      <c r="D18" s="57" t="str">
        <f ca="1">Cálculos!AC12</f>
        <v/>
      </c>
      <c r="E18" s="57" t="str">
        <f ca="1">Cálculos!AD12</f>
        <v/>
      </c>
      <c r="F18" s="244" t="str">
        <f ca="1">Cálculos!AE12</f>
        <v/>
      </c>
      <c r="G18" s="238" t="str">
        <f ca="1">Cálculos!AL12</f>
        <v/>
      </c>
      <c r="H18" s="250" t="str">
        <f t="shared" ca="1" si="0"/>
        <v/>
      </c>
      <c r="I18" s="139" t="str">
        <f ca="1">Cálculos!AF12</f>
        <v/>
      </c>
      <c r="J18" s="250" t="str">
        <f t="shared" ca="1" si="1"/>
        <v/>
      </c>
      <c r="K18" s="250" t="str">
        <f t="shared" ca="1" si="2"/>
        <v/>
      </c>
    </row>
    <row r="19" spans="2:11" x14ac:dyDescent="0.25">
      <c r="B19" s="57" t="str">
        <f ca="1">Cálculos!AA13</f>
        <v/>
      </c>
      <c r="C19" s="57" t="str">
        <f ca="1">Cálculos!AB13</f>
        <v/>
      </c>
      <c r="D19" s="57" t="str">
        <f ca="1">Cálculos!AC13</f>
        <v/>
      </c>
      <c r="E19" s="57" t="str">
        <f ca="1">Cálculos!AD13</f>
        <v/>
      </c>
      <c r="F19" s="244" t="str">
        <f ca="1">Cálculos!AE13</f>
        <v/>
      </c>
      <c r="G19" s="238" t="str">
        <f ca="1">Cálculos!AL13</f>
        <v/>
      </c>
      <c r="H19" s="250" t="str">
        <f t="shared" ca="1" si="0"/>
        <v/>
      </c>
      <c r="I19" s="139" t="str">
        <f ca="1">Cálculos!AF13</f>
        <v/>
      </c>
      <c r="J19" s="250" t="str">
        <f t="shared" ca="1" si="1"/>
        <v/>
      </c>
      <c r="K19" s="250" t="str">
        <f t="shared" ca="1" si="2"/>
        <v/>
      </c>
    </row>
    <row r="20" spans="2:11" x14ac:dyDescent="0.25">
      <c r="B20" s="57" t="str">
        <f ca="1">Cálculos!AA14</f>
        <v/>
      </c>
      <c r="C20" s="57" t="str">
        <f ca="1">Cálculos!AB14</f>
        <v/>
      </c>
      <c r="D20" s="57" t="str">
        <f ca="1">Cálculos!AC14</f>
        <v/>
      </c>
      <c r="E20" s="57" t="str">
        <f ca="1">Cálculos!AD14</f>
        <v/>
      </c>
      <c r="F20" s="244" t="str">
        <f ca="1">Cálculos!AE14</f>
        <v/>
      </c>
      <c r="G20" s="238" t="str">
        <f ca="1">Cálculos!AL14</f>
        <v/>
      </c>
      <c r="H20" s="250" t="str">
        <f t="shared" ca="1" si="0"/>
        <v/>
      </c>
      <c r="I20" s="139" t="str">
        <f ca="1">Cálculos!AF14</f>
        <v/>
      </c>
      <c r="J20" s="250" t="str">
        <f t="shared" ca="1" si="1"/>
        <v/>
      </c>
      <c r="K20" s="250" t="str">
        <f t="shared" ca="1" si="2"/>
        <v/>
      </c>
    </row>
    <row r="21" spans="2:11" x14ac:dyDescent="0.25">
      <c r="B21" s="57" t="str">
        <f ca="1">Cálculos!AA15</f>
        <v/>
      </c>
      <c r="C21" s="57" t="str">
        <f ca="1">Cálculos!AB15</f>
        <v/>
      </c>
      <c r="D21" s="57" t="str">
        <f ca="1">Cálculos!AC15</f>
        <v/>
      </c>
      <c r="E21" s="57" t="str">
        <f ca="1">Cálculos!AD15</f>
        <v/>
      </c>
      <c r="F21" s="244" t="str">
        <f ca="1">Cálculos!AE15</f>
        <v/>
      </c>
      <c r="G21" s="238" t="str">
        <f ca="1">Cálculos!AL15</f>
        <v/>
      </c>
      <c r="H21" s="250" t="str">
        <f t="shared" ca="1" si="0"/>
        <v/>
      </c>
      <c r="I21" s="139" t="str">
        <f ca="1">Cálculos!AF15</f>
        <v/>
      </c>
      <c r="J21" s="250" t="str">
        <f t="shared" ca="1" si="1"/>
        <v/>
      </c>
      <c r="K21" s="250" t="str">
        <f t="shared" ca="1" si="2"/>
        <v/>
      </c>
    </row>
    <row r="22" spans="2:11" x14ac:dyDescent="0.25">
      <c r="B22" s="57" t="str">
        <f ca="1">Cálculos!AA16</f>
        <v/>
      </c>
      <c r="C22" s="57" t="str">
        <f ca="1">Cálculos!AB16</f>
        <v/>
      </c>
      <c r="D22" s="57" t="str">
        <f ca="1">Cálculos!AC16</f>
        <v/>
      </c>
      <c r="E22" s="57" t="str">
        <f ca="1">Cálculos!AD16</f>
        <v/>
      </c>
      <c r="F22" s="244" t="str">
        <f ca="1">Cálculos!AE16</f>
        <v/>
      </c>
      <c r="G22" s="238" t="str">
        <f ca="1">Cálculos!AL16</f>
        <v/>
      </c>
      <c r="H22" s="250" t="str">
        <f t="shared" ca="1" si="0"/>
        <v/>
      </c>
      <c r="I22" s="139" t="str">
        <f ca="1">Cálculos!AF16</f>
        <v/>
      </c>
      <c r="J22" s="250" t="str">
        <f t="shared" ca="1" si="1"/>
        <v/>
      </c>
      <c r="K22" s="250" t="str">
        <f t="shared" ca="1" si="2"/>
        <v/>
      </c>
    </row>
    <row r="23" spans="2:11" x14ac:dyDescent="0.25">
      <c r="B23" s="57" t="str">
        <f ca="1">Cálculos!AA17</f>
        <v/>
      </c>
      <c r="C23" s="57" t="str">
        <f ca="1">Cálculos!AB17</f>
        <v/>
      </c>
      <c r="D23" s="57" t="str">
        <f ca="1">Cálculos!AC17</f>
        <v/>
      </c>
      <c r="E23" s="57" t="str">
        <f ca="1">Cálculos!AD17</f>
        <v/>
      </c>
      <c r="F23" s="244" t="str">
        <f ca="1">Cálculos!AE17</f>
        <v/>
      </c>
      <c r="G23" s="238" t="str">
        <f ca="1">Cálculos!AL17</f>
        <v/>
      </c>
      <c r="H23" s="250" t="str">
        <f t="shared" ca="1" si="0"/>
        <v/>
      </c>
      <c r="I23" s="139" t="str">
        <f ca="1">Cálculos!AF17</f>
        <v/>
      </c>
      <c r="J23" s="250" t="str">
        <f t="shared" ca="1" si="1"/>
        <v/>
      </c>
      <c r="K23" s="250" t="str">
        <f t="shared" ca="1" si="2"/>
        <v/>
      </c>
    </row>
    <row r="24" spans="2:11" x14ac:dyDescent="0.25">
      <c r="B24" s="57" t="str">
        <f ca="1">Cálculos!AA18</f>
        <v/>
      </c>
      <c r="C24" s="57" t="str">
        <f ca="1">Cálculos!AB18</f>
        <v/>
      </c>
      <c r="D24" s="57" t="str">
        <f ca="1">Cálculos!AC18</f>
        <v/>
      </c>
      <c r="E24" s="57" t="str">
        <f ca="1">Cálculos!AD18</f>
        <v/>
      </c>
      <c r="F24" s="244" t="str">
        <f ca="1">Cálculos!AE18</f>
        <v/>
      </c>
      <c r="G24" s="238" t="str">
        <f ca="1">Cálculos!AL18</f>
        <v/>
      </c>
      <c r="H24" s="250" t="str">
        <f t="shared" ca="1" si="0"/>
        <v/>
      </c>
      <c r="I24" s="139" t="str">
        <f ca="1">Cálculos!AF18</f>
        <v/>
      </c>
      <c r="J24" s="250" t="str">
        <f t="shared" ca="1" si="1"/>
        <v/>
      </c>
      <c r="K24" s="250" t="str">
        <f t="shared" ca="1" si="2"/>
        <v/>
      </c>
    </row>
    <row r="25" spans="2:11" x14ac:dyDescent="0.25">
      <c r="B25" s="57" t="str">
        <f ca="1">Cálculos!AA19</f>
        <v/>
      </c>
      <c r="C25" s="57" t="str">
        <f ca="1">Cálculos!AB19</f>
        <v/>
      </c>
      <c r="D25" s="57" t="str">
        <f ca="1">Cálculos!AC19</f>
        <v/>
      </c>
      <c r="E25" s="57" t="str">
        <f ca="1">Cálculos!AD19</f>
        <v/>
      </c>
      <c r="F25" s="244" t="str">
        <f ca="1">Cálculos!AE19</f>
        <v/>
      </c>
      <c r="G25" s="238" t="str">
        <f ca="1">Cálculos!AL19</f>
        <v/>
      </c>
      <c r="H25" s="250" t="str">
        <f t="shared" ca="1" si="0"/>
        <v/>
      </c>
      <c r="I25" s="139" t="str">
        <f ca="1">Cálculos!AF19</f>
        <v/>
      </c>
      <c r="J25" s="250" t="str">
        <f t="shared" ca="1" si="1"/>
        <v/>
      </c>
      <c r="K25" s="250" t="str">
        <f t="shared" ca="1" si="2"/>
        <v/>
      </c>
    </row>
    <row r="26" spans="2:11" x14ac:dyDescent="0.25">
      <c r="B26" s="57" t="str">
        <f ca="1">Cálculos!AA20</f>
        <v/>
      </c>
      <c r="C26" s="57" t="str">
        <f ca="1">Cálculos!AB20</f>
        <v/>
      </c>
      <c r="D26" s="57" t="str">
        <f ca="1">Cálculos!AC20</f>
        <v/>
      </c>
      <c r="E26" s="57" t="str">
        <f ca="1">Cálculos!AD20</f>
        <v/>
      </c>
      <c r="F26" s="244" t="str">
        <f ca="1">Cálculos!AE20</f>
        <v/>
      </c>
      <c r="G26" s="238" t="str">
        <f ca="1">Cálculos!AL20</f>
        <v/>
      </c>
      <c r="H26" s="250" t="str">
        <f t="shared" ca="1" si="0"/>
        <v/>
      </c>
      <c r="I26" s="139" t="str">
        <f ca="1">Cálculos!AF20</f>
        <v/>
      </c>
      <c r="J26" s="250" t="str">
        <f t="shared" ca="1" si="1"/>
        <v/>
      </c>
      <c r="K26" s="250" t="str">
        <f t="shared" ca="1" si="2"/>
        <v/>
      </c>
    </row>
    <row r="27" spans="2:11" x14ac:dyDescent="0.25">
      <c r="B27" s="57" t="str">
        <f ca="1">Cálculos!AA21</f>
        <v/>
      </c>
      <c r="C27" s="57" t="str">
        <f ca="1">Cálculos!AB21</f>
        <v/>
      </c>
      <c r="D27" s="57" t="str">
        <f ca="1">Cálculos!AC21</f>
        <v/>
      </c>
      <c r="E27" s="57" t="str">
        <f ca="1">Cálculos!AD21</f>
        <v/>
      </c>
      <c r="F27" s="244" t="str">
        <f ca="1">Cálculos!AE21</f>
        <v/>
      </c>
      <c r="G27" s="238" t="str">
        <f ca="1">Cálculos!AL21</f>
        <v/>
      </c>
      <c r="H27" s="250" t="str">
        <f t="shared" ca="1" si="0"/>
        <v/>
      </c>
      <c r="I27" s="139" t="str">
        <f ca="1">Cálculos!AF21</f>
        <v/>
      </c>
      <c r="J27" s="250" t="str">
        <f t="shared" ca="1" si="1"/>
        <v/>
      </c>
      <c r="K27" s="250" t="str">
        <f t="shared" ca="1" si="2"/>
        <v/>
      </c>
    </row>
    <row r="28" spans="2:11" x14ac:dyDescent="0.25">
      <c r="B28" s="57" t="str">
        <f ca="1">Cálculos!AA22</f>
        <v/>
      </c>
      <c r="C28" s="57" t="str">
        <f ca="1">Cálculos!AB22</f>
        <v/>
      </c>
      <c r="D28" s="57" t="str">
        <f ca="1">Cálculos!AC22</f>
        <v/>
      </c>
      <c r="E28" s="57" t="str">
        <f ca="1">Cálculos!AD22</f>
        <v/>
      </c>
      <c r="F28" s="244" t="str">
        <f ca="1">Cálculos!AE22</f>
        <v/>
      </c>
      <c r="G28" s="238" t="str">
        <f ca="1">Cálculos!AL22</f>
        <v/>
      </c>
      <c r="H28" s="250" t="str">
        <f t="shared" ca="1" si="0"/>
        <v/>
      </c>
      <c r="I28" s="139" t="str">
        <f ca="1">Cálculos!AF22</f>
        <v/>
      </c>
      <c r="J28" s="250" t="str">
        <f t="shared" ca="1" si="1"/>
        <v/>
      </c>
      <c r="K28" s="250" t="str">
        <f t="shared" ca="1" si="2"/>
        <v/>
      </c>
    </row>
    <row r="29" spans="2:11" x14ac:dyDescent="0.25">
      <c r="B29" s="57" t="str">
        <f ca="1">Cálculos!AA23</f>
        <v/>
      </c>
      <c r="C29" s="57" t="str">
        <f ca="1">Cálculos!AB23</f>
        <v/>
      </c>
      <c r="D29" s="57" t="str">
        <f ca="1">Cálculos!AC23</f>
        <v/>
      </c>
      <c r="E29" s="57" t="str">
        <f ca="1">Cálculos!AD23</f>
        <v/>
      </c>
      <c r="F29" s="244" t="str">
        <f ca="1">Cálculos!AE23</f>
        <v/>
      </c>
      <c r="G29" s="238" t="str">
        <f ca="1">Cálculos!AL23</f>
        <v/>
      </c>
      <c r="H29" s="250" t="str">
        <f t="shared" ca="1" si="0"/>
        <v/>
      </c>
      <c r="I29" s="139" t="str">
        <f ca="1">Cálculos!AF23</f>
        <v/>
      </c>
      <c r="J29" s="250" t="str">
        <f t="shared" ca="1" si="1"/>
        <v/>
      </c>
      <c r="K29" s="250" t="str">
        <f t="shared" ca="1" si="2"/>
        <v/>
      </c>
    </row>
    <row r="30" spans="2:11" x14ac:dyDescent="0.25">
      <c r="B30" s="57" t="str">
        <f ca="1">Cálculos!AA24</f>
        <v/>
      </c>
      <c r="C30" s="57" t="str">
        <f ca="1">Cálculos!AB24</f>
        <v/>
      </c>
      <c r="D30" s="57" t="str">
        <f ca="1">Cálculos!AC24</f>
        <v/>
      </c>
      <c r="E30" s="57" t="str">
        <f ca="1">Cálculos!AD24</f>
        <v/>
      </c>
      <c r="F30" s="244" t="str">
        <f ca="1">Cálculos!AE24</f>
        <v/>
      </c>
      <c r="G30" s="238" t="str">
        <f ca="1">Cálculos!AL24</f>
        <v/>
      </c>
      <c r="H30" s="250" t="str">
        <f t="shared" ca="1" si="0"/>
        <v/>
      </c>
      <c r="I30" s="139" t="str">
        <f ca="1">Cálculos!AF24</f>
        <v/>
      </c>
      <c r="J30" s="250" t="str">
        <f t="shared" ca="1" si="1"/>
        <v/>
      </c>
      <c r="K30" s="250" t="str">
        <f t="shared" ca="1" si="2"/>
        <v/>
      </c>
    </row>
    <row r="31" spans="2:11" x14ac:dyDescent="0.25">
      <c r="B31" s="57" t="str">
        <f ca="1">Cálculos!AA25</f>
        <v/>
      </c>
      <c r="C31" s="57" t="str">
        <f ca="1">Cálculos!AB25</f>
        <v/>
      </c>
      <c r="D31" s="57" t="str">
        <f ca="1">Cálculos!AC25</f>
        <v/>
      </c>
      <c r="E31" s="57" t="str">
        <f ca="1">Cálculos!AD25</f>
        <v/>
      </c>
      <c r="F31" s="244" t="str">
        <f ca="1">Cálculos!AE25</f>
        <v/>
      </c>
      <c r="G31" s="238" t="str">
        <f ca="1">Cálculos!AL25</f>
        <v/>
      </c>
      <c r="H31" s="250" t="str">
        <f t="shared" ca="1" si="0"/>
        <v/>
      </c>
      <c r="I31" s="139" t="str">
        <f ca="1">Cálculos!AF25</f>
        <v/>
      </c>
      <c r="J31" s="250" t="str">
        <f t="shared" ca="1" si="1"/>
        <v/>
      </c>
      <c r="K31" s="250" t="str">
        <f t="shared" ca="1" si="2"/>
        <v/>
      </c>
    </row>
    <row r="32" spans="2:11" x14ac:dyDescent="0.25">
      <c r="B32" s="57" t="str">
        <f ca="1">Cálculos!AA26</f>
        <v/>
      </c>
      <c r="C32" s="57" t="str">
        <f ca="1">Cálculos!AB26</f>
        <v/>
      </c>
      <c r="D32" s="57" t="str">
        <f ca="1">Cálculos!AC26</f>
        <v/>
      </c>
      <c r="E32" s="57" t="str">
        <f ca="1">Cálculos!AD26</f>
        <v/>
      </c>
      <c r="F32" s="244" t="str">
        <f ca="1">Cálculos!AE26</f>
        <v/>
      </c>
      <c r="G32" s="238" t="str">
        <f ca="1">Cálculos!AL26</f>
        <v/>
      </c>
      <c r="H32" s="250" t="str">
        <f t="shared" ca="1" si="0"/>
        <v/>
      </c>
      <c r="I32" s="139" t="str">
        <f ca="1">Cálculos!AF26</f>
        <v/>
      </c>
      <c r="J32" s="250" t="str">
        <f t="shared" ca="1" si="1"/>
        <v/>
      </c>
      <c r="K32" s="250" t="str">
        <f t="shared" ca="1" si="2"/>
        <v/>
      </c>
    </row>
    <row r="33" spans="2:11" x14ac:dyDescent="0.25">
      <c r="B33" s="57" t="str">
        <f ca="1">Cálculos!AA27</f>
        <v/>
      </c>
      <c r="C33" s="57" t="str">
        <f ca="1">Cálculos!AB27</f>
        <v/>
      </c>
      <c r="D33" s="57" t="str">
        <f ca="1">Cálculos!AC27</f>
        <v/>
      </c>
      <c r="E33" s="57" t="str">
        <f ca="1">Cálculos!AD27</f>
        <v/>
      </c>
      <c r="F33" s="244" t="str">
        <f ca="1">Cálculos!AE27</f>
        <v/>
      </c>
      <c r="G33" s="238" t="str">
        <f ca="1">Cálculos!AL27</f>
        <v/>
      </c>
      <c r="H33" s="250" t="str">
        <f t="shared" ca="1" si="0"/>
        <v/>
      </c>
      <c r="I33" s="139" t="str">
        <f ca="1">Cálculos!AF27</f>
        <v/>
      </c>
      <c r="J33" s="250" t="str">
        <f t="shared" ca="1" si="1"/>
        <v/>
      </c>
      <c r="K33" s="250" t="str">
        <f t="shared" ca="1" si="2"/>
        <v/>
      </c>
    </row>
    <row r="34" spans="2:11" x14ac:dyDescent="0.25">
      <c r="B34" s="57" t="str">
        <f ca="1">Cálculos!AA28</f>
        <v/>
      </c>
      <c r="C34" s="57" t="str">
        <f ca="1">Cálculos!AB28</f>
        <v/>
      </c>
      <c r="D34" s="57" t="str">
        <f ca="1">Cálculos!AC28</f>
        <v/>
      </c>
      <c r="E34" s="57" t="str">
        <f ca="1">Cálculos!AD28</f>
        <v/>
      </c>
      <c r="F34" s="244" t="str">
        <f ca="1">Cálculos!AE28</f>
        <v/>
      </c>
      <c r="G34" s="238" t="str">
        <f ca="1">Cálculos!AL28</f>
        <v/>
      </c>
      <c r="H34" s="250" t="str">
        <f t="shared" ca="1" si="0"/>
        <v/>
      </c>
      <c r="I34" s="139" t="str">
        <f ca="1">Cálculos!AF28</f>
        <v/>
      </c>
      <c r="J34" s="250" t="str">
        <f t="shared" ca="1" si="1"/>
        <v/>
      </c>
      <c r="K34" s="250" t="str">
        <f t="shared" ca="1" si="2"/>
        <v/>
      </c>
    </row>
    <row r="35" spans="2:11" x14ac:dyDescent="0.25">
      <c r="B35" s="57" t="str">
        <f ca="1">Cálculos!AA29</f>
        <v/>
      </c>
      <c r="C35" s="57" t="str">
        <f ca="1">Cálculos!AB29</f>
        <v/>
      </c>
      <c r="D35" s="57" t="str">
        <f ca="1">Cálculos!AC29</f>
        <v/>
      </c>
      <c r="E35" s="57" t="str">
        <f ca="1">Cálculos!AD29</f>
        <v/>
      </c>
      <c r="F35" s="244" t="str">
        <f ca="1">Cálculos!AE29</f>
        <v/>
      </c>
      <c r="G35" s="238" t="str">
        <f ca="1">Cálculos!AL29</f>
        <v/>
      </c>
      <c r="H35" s="250" t="str">
        <f t="shared" ca="1" si="0"/>
        <v/>
      </c>
      <c r="I35" s="139" t="str">
        <f ca="1">Cálculos!AF29</f>
        <v/>
      </c>
      <c r="J35" s="250" t="str">
        <f t="shared" ca="1" si="1"/>
        <v/>
      </c>
      <c r="K35" s="250" t="str">
        <f t="shared" ca="1" si="2"/>
        <v/>
      </c>
    </row>
    <row r="36" spans="2:11" x14ac:dyDescent="0.25">
      <c r="B36" s="57" t="str">
        <f ca="1">Cálculos!AA30</f>
        <v/>
      </c>
      <c r="C36" s="57" t="str">
        <f ca="1">Cálculos!AB30</f>
        <v/>
      </c>
      <c r="D36" s="57" t="str">
        <f ca="1">Cálculos!AC30</f>
        <v/>
      </c>
      <c r="E36" s="57" t="str">
        <f ca="1">Cálculos!AD30</f>
        <v/>
      </c>
      <c r="F36" s="244" t="str">
        <f ca="1">Cálculos!AE30</f>
        <v/>
      </c>
      <c r="G36" s="238" t="str">
        <f ca="1">Cálculos!AL30</f>
        <v/>
      </c>
      <c r="H36" s="250" t="str">
        <f t="shared" ca="1" si="0"/>
        <v/>
      </c>
      <c r="I36" s="139" t="str">
        <f ca="1">Cálculos!AF30</f>
        <v/>
      </c>
      <c r="J36" s="250" t="str">
        <f t="shared" ca="1" si="1"/>
        <v/>
      </c>
      <c r="K36" s="250" t="str">
        <f t="shared" ca="1" si="2"/>
        <v/>
      </c>
    </row>
    <row r="37" spans="2:11" x14ac:dyDescent="0.25">
      <c r="B37" s="57" t="str">
        <f ca="1">Cálculos!AA31</f>
        <v/>
      </c>
      <c r="C37" s="57" t="str">
        <f ca="1">Cálculos!AB31</f>
        <v/>
      </c>
      <c r="D37" s="57" t="str">
        <f ca="1">Cálculos!AC31</f>
        <v/>
      </c>
      <c r="E37" s="57" t="str">
        <f ca="1">Cálculos!AD31</f>
        <v/>
      </c>
      <c r="F37" s="244" t="str">
        <f ca="1">Cálculos!AE31</f>
        <v/>
      </c>
      <c r="G37" s="238" t="str">
        <f ca="1">Cálculos!AL31</f>
        <v/>
      </c>
      <c r="H37" s="250" t="str">
        <f t="shared" ca="1" si="0"/>
        <v/>
      </c>
      <c r="I37" s="139" t="str">
        <f ca="1">Cálculos!AF31</f>
        <v/>
      </c>
      <c r="J37" s="250" t="str">
        <f t="shared" ca="1" si="1"/>
        <v/>
      </c>
      <c r="K37" s="250" t="str">
        <f t="shared" ca="1" si="2"/>
        <v/>
      </c>
    </row>
    <row r="38" spans="2:11" x14ac:dyDescent="0.25">
      <c r="B38" s="57" t="str">
        <f ca="1">Cálculos!AA32</f>
        <v/>
      </c>
      <c r="C38" s="57" t="str">
        <f ca="1">Cálculos!AB32</f>
        <v/>
      </c>
      <c r="D38" s="57" t="str">
        <f ca="1">Cálculos!AC32</f>
        <v/>
      </c>
      <c r="E38" s="57" t="str">
        <f ca="1">Cálculos!AD32</f>
        <v/>
      </c>
      <c r="F38" s="244" t="str">
        <f ca="1">Cálculos!AE32</f>
        <v/>
      </c>
      <c r="G38" s="238" t="str">
        <f ca="1">Cálculos!AL32</f>
        <v/>
      </c>
      <c r="H38" s="250" t="str">
        <f t="shared" ca="1" si="0"/>
        <v/>
      </c>
      <c r="I38" s="139" t="str">
        <f ca="1">Cálculos!AF32</f>
        <v/>
      </c>
      <c r="J38" s="250" t="str">
        <f t="shared" ca="1" si="1"/>
        <v/>
      </c>
      <c r="K38" s="250" t="str">
        <f t="shared" ca="1" si="2"/>
        <v/>
      </c>
    </row>
    <row r="39" spans="2:11" x14ac:dyDescent="0.25">
      <c r="B39" s="57" t="str">
        <f ca="1">Cálculos!AA33</f>
        <v/>
      </c>
      <c r="C39" s="57" t="str">
        <f ca="1">Cálculos!AB33</f>
        <v/>
      </c>
      <c r="D39" s="57" t="str">
        <f ca="1">Cálculos!AC33</f>
        <v/>
      </c>
      <c r="E39" s="57" t="str">
        <f ca="1">Cálculos!AD33</f>
        <v/>
      </c>
      <c r="F39" s="244" t="str">
        <f ca="1">Cálculos!AE33</f>
        <v/>
      </c>
      <c r="G39" s="238" t="str">
        <f ca="1">Cálculos!AL33</f>
        <v/>
      </c>
      <c r="H39" s="250" t="str">
        <f t="shared" ca="1" si="0"/>
        <v/>
      </c>
      <c r="I39" s="139" t="str">
        <f ca="1">Cálculos!AF33</f>
        <v/>
      </c>
      <c r="J39" s="250" t="str">
        <f t="shared" ca="1" si="1"/>
        <v/>
      </c>
      <c r="K39" s="250" t="str">
        <f t="shared" ca="1" si="2"/>
        <v/>
      </c>
    </row>
    <row r="40" spans="2:11" x14ac:dyDescent="0.25">
      <c r="B40" s="57" t="str">
        <f ca="1">Cálculos!AA34</f>
        <v/>
      </c>
      <c r="C40" s="57" t="str">
        <f ca="1">Cálculos!AB34</f>
        <v/>
      </c>
      <c r="D40" s="57" t="str">
        <f ca="1">Cálculos!AC34</f>
        <v/>
      </c>
      <c r="E40" s="57" t="str">
        <f ca="1">Cálculos!AD34</f>
        <v/>
      </c>
      <c r="F40" s="244" t="str">
        <f ca="1">Cálculos!AE34</f>
        <v/>
      </c>
      <c r="G40" s="238" t="str">
        <f ca="1">Cálculos!AL34</f>
        <v/>
      </c>
      <c r="H40" s="250" t="str">
        <f t="shared" ca="1" si="0"/>
        <v/>
      </c>
      <c r="I40" s="139" t="str">
        <f ca="1">Cálculos!AF34</f>
        <v/>
      </c>
      <c r="J40" s="250" t="str">
        <f t="shared" ca="1" si="1"/>
        <v/>
      </c>
      <c r="K40" s="250" t="str">
        <f t="shared" ca="1" si="2"/>
        <v/>
      </c>
    </row>
    <row r="41" spans="2:11" x14ac:dyDescent="0.25">
      <c r="B41" s="57" t="str">
        <f ca="1">Cálculos!AA35</f>
        <v/>
      </c>
      <c r="C41" s="57" t="str">
        <f ca="1">Cálculos!AB35</f>
        <v/>
      </c>
      <c r="D41" s="57" t="str">
        <f ca="1">Cálculos!AC35</f>
        <v/>
      </c>
      <c r="E41" s="57" t="str">
        <f ca="1">Cálculos!AD35</f>
        <v/>
      </c>
      <c r="F41" s="244" t="str">
        <f ca="1">Cálculos!AE35</f>
        <v/>
      </c>
      <c r="G41" s="238" t="str">
        <f ca="1">Cálculos!AL35</f>
        <v/>
      </c>
      <c r="H41" s="250" t="str">
        <f t="shared" ca="1" si="0"/>
        <v/>
      </c>
      <c r="I41" s="139" t="str">
        <f ca="1">Cálculos!AF35</f>
        <v/>
      </c>
      <c r="J41" s="250" t="str">
        <f t="shared" ca="1" si="1"/>
        <v/>
      </c>
      <c r="K41" s="250" t="str">
        <f t="shared" ca="1" si="2"/>
        <v/>
      </c>
    </row>
    <row r="42" spans="2:11" x14ac:dyDescent="0.25">
      <c r="B42" s="57" t="str">
        <f ca="1">Cálculos!AA36</f>
        <v/>
      </c>
      <c r="C42" s="57" t="str">
        <f ca="1">Cálculos!AB36</f>
        <v/>
      </c>
      <c r="D42" s="57" t="str">
        <f ca="1">Cálculos!AC36</f>
        <v/>
      </c>
      <c r="E42" s="57" t="str">
        <f ca="1">Cálculos!AD36</f>
        <v/>
      </c>
      <c r="F42" s="244" t="str">
        <f ca="1">Cálculos!AE36</f>
        <v/>
      </c>
      <c r="G42" s="238" t="str">
        <f ca="1">Cálculos!AL36</f>
        <v/>
      </c>
      <c r="H42" s="250" t="str">
        <f t="shared" ca="1" si="0"/>
        <v/>
      </c>
      <c r="I42" s="139" t="str">
        <f ca="1">Cálculos!AF36</f>
        <v/>
      </c>
      <c r="J42" s="250" t="str">
        <f t="shared" ca="1" si="1"/>
        <v/>
      </c>
      <c r="K42" s="250" t="str">
        <f t="shared" ca="1" si="2"/>
        <v/>
      </c>
    </row>
    <row r="43" spans="2:11" x14ac:dyDescent="0.25">
      <c r="B43" s="57" t="str">
        <f ca="1">Cálculos!AA37</f>
        <v/>
      </c>
      <c r="C43" s="57" t="str">
        <f ca="1">Cálculos!AB37</f>
        <v/>
      </c>
      <c r="D43" s="57" t="str">
        <f ca="1">Cálculos!AC37</f>
        <v/>
      </c>
      <c r="E43" s="57" t="str">
        <f ca="1">Cálculos!AD37</f>
        <v/>
      </c>
      <c r="F43" s="244" t="str">
        <f ca="1">Cálculos!AE37</f>
        <v/>
      </c>
      <c r="G43" s="238" t="str">
        <f ca="1">Cálculos!AL37</f>
        <v/>
      </c>
      <c r="H43" s="250" t="str">
        <f t="shared" ca="1" si="0"/>
        <v/>
      </c>
      <c r="I43" s="139" t="str">
        <f ca="1">Cálculos!AF37</f>
        <v/>
      </c>
      <c r="J43" s="250" t="str">
        <f t="shared" ca="1" si="1"/>
        <v/>
      </c>
      <c r="K43" s="250" t="str">
        <f t="shared" ca="1" si="2"/>
        <v/>
      </c>
    </row>
    <row r="44" spans="2:11" x14ac:dyDescent="0.25">
      <c r="B44" s="57" t="str">
        <f ca="1">Cálculos!AA38</f>
        <v/>
      </c>
      <c r="C44" s="57" t="str">
        <f ca="1">Cálculos!AB38</f>
        <v/>
      </c>
      <c r="D44" s="57" t="str">
        <f ca="1">Cálculos!AC38</f>
        <v/>
      </c>
      <c r="E44" s="57" t="str">
        <f ca="1">Cálculos!AD38</f>
        <v/>
      </c>
      <c r="F44" s="244" t="str">
        <f ca="1">Cálculos!AE38</f>
        <v/>
      </c>
      <c r="G44" s="238" t="str">
        <f ca="1">Cálculos!AL38</f>
        <v/>
      </c>
      <c r="H44" s="250" t="str">
        <f t="shared" ca="1" si="0"/>
        <v/>
      </c>
      <c r="I44" s="139" t="str">
        <f ca="1">Cálculos!AF38</f>
        <v/>
      </c>
      <c r="J44" s="250" t="str">
        <f t="shared" ca="1" si="1"/>
        <v/>
      </c>
      <c r="K44" s="250" t="str">
        <f t="shared" ca="1" si="2"/>
        <v/>
      </c>
    </row>
    <row r="45" spans="2:11" x14ac:dyDescent="0.25">
      <c r="B45" s="57" t="str">
        <f ca="1">Cálculos!AA39</f>
        <v/>
      </c>
      <c r="C45" s="57" t="str">
        <f ca="1">Cálculos!AB39</f>
        <v/>
      </c>
      <c r="D45" s="57" t="str">
        <f ca="1">Cálculos!AC39</f>
        <v/>
      </c>
      <c r="E45" s="57" t="str">
        <f ca="1">Cálculos!AD39</f>
        <v/>
      </c>
      <c r="F45" s="244" t="str">
        <f ca="1">Cálculos!AE39</f>
        <v/>
      </c>
      <c r="G45" s="238" t="str">
        <f ca="1">Cálculos!AL39</f>
        <v/>
      </c>
      <c r="H45" s="250" t="str">
        <f t="shared" ca="1" si="0"/>
        <v/>
      </c>
      <c r="I45" s="139" t="str">
        <f ca="1">Cálculos!AF39</f>
        <v/>
      </c>
      <c r="J45" s="250" t="str">
        <f t="shared" ca="1" si="1"/>
        <v/>
      </c>
      <c r="K45" s="250" t="str">
        <f t="shared" ca="1" si="2"/>
        <v/>
      </c>
    </row>
    <row r="46" spans="2:11" x14ac:dyDescent="0.25">
      <c r="B46" s="57" t="str">
        <f ca="1">Cálculos!AA40</f>
        <v/>
      </c>
      <c r="C46" s="57" t="str">
        <f ca="1">Cálculos!AB40</f>
        <v/>
      </c>
      <c r="D46" s="57" t="str">
        <f ca="1">Cálculos!AC40</f>
        <v/>
      </c>
      <c r="E46" s="57" t="str">
        <f ca="1">Cálculos!AD40</f>
        <v/>
      </c>
      <c r="F46" s="244" t="str">
        <f ca="1">Cálculos!AE40</f>
        <v/>
      </c>
      <c r="G46" s="238" t="str">
        <f ca="1">Cálculos!AL40</f>
        <v/>
      </c>
      <c r="H46" s="250" t="str">
        <f t="shared" ca="1" si="0"/>
        <v/>
      </c>
      <c r="I46" s="139" t="str">
        <f ca="1">Cálculos!AF40</f>
        <v/>
      </c>
      <c r="J46" s="250" t="str">
        <f t="shared" ca="1" si="1"/>
        <v/>
      </c>
      <c r="K46" s="250" t="str">
        <f t="shared" ca="1" si="2"/>
        <v/>
      </c>
    </row>
    <row r="47" spans="2:11" x14ac:dyDescent="0.25">
      <c r="B47" s="57" t="str">
        <f ca="1">Cálculos!AA41</f>
        <v/>
      </c>
      <c r="C47" s="57" t="str">
        <f ca="1">Cálculos!AB41</f>
        <v/>
      </c>
      <c r="D47" s="57" t="str">
        <f ca="1">Cálculos!AC41</f>
        <v/>
      </c>
      <c r="E47" s="57" t="str">
        <f ca="1">Cálculos!AD41</f>
        <v/>
      </c>
      <c r="F47" s="244" t="str">
        <f ca="1">Cálculos!AE41</f>
        <v/>
      </c>
      <c r="G47" s="238" t="str">
        <f ca="1">Cálculos!AL41</f>
        <v/>
      </c>
      <c r="H47" s="250" t="str">
        <f t="shared" ca="1" si="0"/>
        <v/>
      </c>
      <c r="I47" s="139" t="str">
        <f ca="1">Cálculos!AF41</f>
        <v/>
      </c>
      <c r="J47" s="250" t="str">
        <f t="shared" ca="1" si="1"/>
        <v/>
      </c>
      <c r="K47" s="250" t="str">
        <f t="shared" ca="1" si="2"/>
        <v/>
      </c>
    </row>
    <row r="48" spans="2:11" x14ac:dyDescent="0.25">
      <c r="B48" s="57" t="str">
        <f ca="1">Cálculos!AA42</f>
        <v/>
      </c>
      <c r="C48" s="57" t="str">
        <f ca="1">Cálculos!AB42</f>
        <v/>
      </c>
      <c r="D48" s="57" t="str">
        <f ca="1">Cálculos!AC42</f>
        <v/>
      </c>
      <c r="E48" s="57" t="str">
        <f ca="1">Cálculos!AD42</f>
        <v/>
      </c>
      <c r="F48" s="244" t="str">
        <f ca="1">Cálculos!AE42</f>
        <v/>
      </c>
      <c r="G48" s="238" t="str">
        <f ca="1">Cálculos!AL42</f>
        <v/>
      </c>
      <c r="H48" s="250" t="str">
        <f t="shared" ca="1" si="0"/>
        <v/>
      </c>
      <c r="I48" s="139" t="str">
        <f ca="1">Cálculos!AF42</f>
        <v/>
      </c>
      <c r="J48" s="250" t="str">
        <f t="shared" ca="1" si="1"/>
        <v/>
      </c>
      <c r="K48" s="250" t="str">
        <f t="shared" ca="1" si="2"/>
        <v/>
      </c>
    </row>
    <row r="49" spans="2:11" x14ac:dyDescent="0.25">
      <c r="B49" s="57" t="str">
        <f ca="1">Cálculos!AA43</f>
        <v/>
      </c>
      <c r="C49" s="57" t="str">
        <f ca="1">Cálculos!AB43</f>
        <v/>
      </c>
      <c r="D49" s="57" t="str">
        <f ca="1">Cálculos!AC43</f>
        <v/>
      </c>
      <c r="E49" s="57" t="str">
        <f ca="1">Cálculos!AD43</f>
        <v/>
      </c>
      <c r="F49" s="244" t="str">
        <f ca="1">Cálculos!AE43</f>
        <v/>
      </c>
      <c r="G49" s="238" t="str">
        <f ca="1">Cálculos!AL43</f>
        <v/>
      </c>
      <c r="H49" s="250" t="str">
        <f t="shared" ca="1" si="0"/>
        <v/>
      </c>
      <c r="I49" s="139" t="str">
        <f ca="1">Cálculos!AF43</f>
        <v/>
      </c>
      <c r="J49" s="250" t="str">
        <f t="shared" ca="1" si="1"/>
        <v/>
      </c>
      <c r="K49" s="250" t="str">
        <f t="shared" ca="1" si="2"/>
        <v/>
      </c>
    </row>
    <row r="50" spans="2:11" x14ac:dyDescent="0.25">
      <c r="B50" s="57" t="str">
        <f ca="1">Cálculos!AA44</f>
        <v/>
      </c>
      <c r="C50" s="57" t="str">
        <f ca="1">Cálculos!AB44</f>
        <v/>
      </c>
      <c r="D50" s="57" t="str">
        <f ca="1">Cálculos!AC44</f>
        <v/>
      </c>
      <c r="E50" s="57" t="str">
        <f ca="1">Cálculos!AD44</f>
        <v/>
      </c>
      <c r="F50" s="244" t="str">
        <f ca="1">Cálculos!AE44</f>
        <v/>
      </c>
      <c r="G50" s="238" t="str">
        <f ca="1">Cálculos!AL44</f>
        <v/>
      </c>
      <c r="H50" s="250" t="str">
        <f t="shared" ca="1" si="0"/>
        <v/>
      </c>
      <c r="I50" s="139" t="str">
        <f ca="1">Cálculos!AF44</f>
        <v/>
      </c>
      <c r="J50" s="250" t="str">
        <f t="shared" ca="1" si="1"/>
        <v/>
      </c>
      <c r="K50" s="250" t="str">
        <f t="shared" ca="1" si="2"/>
        <v/>
      </c>
    </row>
    <row r="51" spans="2:11" x14ac:dyDescent="0.25">
      <c r="B51" s="57" t="str">
        <f ca="1">Cálculos!AA45</f>
        <v/>
      </c>
      <c r="C51" s="57" t="str">
        <f ca="1">Cálculos!AB45</f>
        <v/>
      </c>
      <c r="D51" s="57" t="str">
        <f ca="1">Cálculos!AC45</f>
        <v/>
      </c>
      <c r="E51" s="57" t="str">
        <f ca="1">Cálculos!AD45</f>
        <v/>
      </c>
      <c r="F51" s="244" t="str">
        <f ca="1">Cálculos!AE45</f>
        <v/>
      </c>
      <c r="G51" s="238" t="str">
        <f ca="1">Cálculos!AL45</f>
        <v/>
      </c>
      <c r="H51" s="250" t="str">
        <f t="shared" ca="1" si="0"/>
        <v/>
      </c>
      <c r="I51" s="139" t="str">
        <f ca="1">Cálculos!AF45</f>
        <v/>
      </c>
      <c r="J51" s="250" t="str">
        <f t="shared" ca="1" si="1"/>
        <v/>
      </c>
      <c r="K51" s="250" t="str">
        <f t="shared" ca="1" si="2"/>
        <v/>
      </c>
    </row>
    <row r="52" spans="2:11" x14ac:dyDescent="0.25">
      <c r="B52" s="57" t="str">
        <f ca="1">Cálculos!AA46</f>
        <v/>
      </c>
      <c r="C52" s="57" t="str">
        <f ca="1">Cálculos!AB46</f>
        <v/>
      </c>
      <c r="D52" s="57" t="str">
        <f ca="1">Cálculos!AC46</f>
        <v/>
      </c>
      <c r="E52" s="57" t="str">
        <f ca="1">Cálculos!AD46</f>
        <v/>
      </c>
      <c r="F52" s="244" t="str">
        <f ca="1">Cálculos!AE46</f>
        <v/>
      </c>
      <c r="G52" s="238" t="str">
        <f ca="1">Cálculos!AL46</f>
        <v/>
      </c>
      <c r="H52" s="250" t="str">
        <f t="shared" ca="1" si="0"/>
        <v/>
      </c>
      <c r="I52" s="139" t="str">
        <f ca="1">Cálculos!AF46</f>
        <v/>
      </c>
      <c r="J52" s="250" t="str">
        <f t="shared" ca="1" si="1"/>
        <v/>
      </c>
      <c r="K52" s="250" t="str">
        <f t="shared" ca="1" si="2"/>
        <v/>
      </c>
    </row>
    <row r="53" spans="2:11" x14ac:dyDescent="0.25">
      <c r="B53" s="57" t="str">
        <f ca="1">Cálculos!AA47</f>
        <v/>
      </c>
      <c r="C53" s="57" t="str">
        <f ca="1">Cálculos!AB47</f>
        <v/>
      </c>
      <c r="D53" s="57" t="str">
        <f ca="1">Cálculos!AC47</f>
        <v/>
      </c>
      <c r="E53" s="57" t="str">
        <f ca="1">Cálculos!AD47</f>
        <v/>
      </c>
      <c r="F53" s="244" t="str">
        <f ca="1">Cálculos!AE47</f>
        <v/>
      </c>
      <c r="G53" s="238" t="str">
        <f ca="1">Cálculos!AL47</f>
        <v/>
      </c>
      <c r="H53" s="250" t="str">
        <f t="shared" ca="1" si="0"/>
        <v/>
      </c>
      <c r="I53" s="139" t="str">
        <f ca="1">Cálculos!AF47</f>
        <v/>
      </c>
      <c r="J53" s="250" t="str">
        <f t="shared" ca="1" si="1"/>
        <v/>
      </c>
      <c r="K53" s="250" t="str">
        <f t="shared" ca="1" si="2"/>
        <v/>
      </c>
    </row>
    <row r="54" spans="2:11" x14ac:dyDescent="0.25">
      <c r="B54" s="57" t="str">
        <f ca="1">Cálculos!AA48</f>
        <v/>
      </c>
      <c r="C54" s="57" t="str">
        <f ca="1">Cálculos!AB48</f>
        <v/>
      </c>
      <c r="D54" s="57" t="str">
        <f ca="1">Cálculos!AC48</f>
        <v/>
      </c>
      <c r="E54" s="57" t="str">
        <f ca="1">Cálculos!AD48</f>
        <v/>
      </c>
      <c r="F54" s="244" t="str">
        <f ca="1">Cálculos!AE48</f>
        <v/>
      </c>
      <c r="G54" s="238" t="str">
        <f ca="1">Cálculos!AL48</f>
        <v/>
      </c>
      <c r="H54" s="250" t="str">
        <f t="shared" ca="1" si="0"/>
        <v/>
      </c>
      <c r="I54" s="139" t="str">
        <f ca="1">Cálculos!AF48</f>
        <v/>
      </c>
      <c r="J54" s="250" t="str">
        <f t="shared" ca="1" si="1"/>
        <v/>
      </c>
      <c r="K54" s="250" t="str">
        <f t="shared" ca="1" si="2"/>
        <v/>
      </c>
    </row>
    <row r="55" spans="2:11" x14ac:dyDescent="0.25">
      <c r="B55" s="57" t="str">
        <f ca="1">Cálculos!AA49</f>
        <v/>
      </c>
      <c r="C55" s="57" t="str">
        <f ca="1">Cálculos!AB49</f>
        <v/>
      </c>
      <c r="D55" s="57" t="str">
        <f ca="1">Cálculos!AC49</f>
        <v/>
      </c>
      <c r="E55" s="57" t="str">
        <f ca="1">Cálculos!AD49</f>
        <v/>
      </c>
      <c r="F55" s="244" t="str">
        <f ca="1">Cálculos!AE49</f>
        <v/>
      </c>
      <c r="G55" s="238" t="str">
        <f ca="1">Cálculos!AL49</f>
        <v/>
      </c>
      <c r="H55" s="250" t="str">
        <f t="shared" ca="1" si="0"/>
        <v/>
      </c>
      <c r="I55" s="139" t="str">
        <f ca="1">Cálculos!AF49</f>
        <v/>
      </c>
      <c r="J55" s="250" t="str">
        <f t="shared" ca="1" si="1"/>
        <v/>
      </c>
      <c r="K55" s="250" t="str">
        <f t="shared" ca="1" si="2"/>
        <v/>
      </c>
    </row>
    <row r="56" spans="2:11" x14ac:dyDescent="0.25">
      <c r="B56" s="57" t="str">
        <f ca="1">Cálculos!AA50</f>
        <v/>
      </c>
      <c r="C56" s="57" t="str">
        <f ca="1">Cálculos!AB50</f>
        <v/>
      </c>
      <c r="D56" s="57" t="str">
        <f ca="1">Cálculos!AC50</f>
        <v/>
      </c>
      <c r="E56" s="57" t="str">
        <f ca="1">Cálculos!AD50</f>
        <v/>
      </c>
      <c r="F56" s="244" t="str">
        <f ca="1">Cálculos!AE50</f>
        <v/>
      </c>
      <c r="G56" s="238" t="str">
        <f ca="1">Cálculos!AL50</f>
        <v/>
      </c>
      <c r="H56" s="250" t="str">
        <f t="shared" ca="1" si="0"/>
        <v/>
      </c>
      <c r="I56" s="139" t="str">
        <f ca="1">Cálculos!AF50</f>
        <v/>
      </c>
      <c r="J56" s="250" t="str">
        <f t="shared" ca="1" si="1"/>
        <v/>
      </c>
      <c r="K56" s="250" t="str">
        <f t="shared" ca="1" si="2"/>
        <v/>
      </c>
    </row>
    <row r="57" spans="2:11" x14ac:dyDescent="0.25">
      <c r="B57" s="57" t="str">
        <f ca="1">Cálculos!AA51</f>
        <v/>
      </c>
      <c r="C57" s="57" t="str">
        <f ca="1">Cálculos!AB51</f>
        <v/>
      </c>
      <c r="D57" s="57" t="str">
        <f ca="1">Cálculos!AC51</f>
        <v/>
      </c>
      <c r="E57" s="57" t="str">
        <f ca="1">Cálculos!AD51</f>
        <v/>
      </c>
      <c r="F57" s="244" t="str">
        <f ca="1">Cálculos!AE51</f>
        <v/>
      </c>
      <c r="G57" s="238" t="str">
        <f ca="1">Cálculos!AL51</f>
        <v/>
      </c>
      <c r="H57" s="250" t="str">
        <f t="shared" ca="1" si="0"/>
        <v/>
      </c>
      <c r="I57" s="139" t="str">
        <f ca="1">Cálculos!AF51</f>
        <v/>
      </c>
      <c r="J57" s="250" t="str">
        <f t="shared" ca="1" si="1"/>
        <v/>
      </c>
      <c r="K57" s="250" t="str">
        <f t="shared" ca="1" si="2"/>
        <v/>
      </c>
    </row>
    <row r="58" spans="2:11" x14ac:dyDescent="0.25">
      <c r="B58" s="57" t="str">
        <f ca="1">Cálculos!AA52</f>
        <v/>
      </c>
      <c r="C58" s="57" t="str">
        <f ca="1">Cálculos!AB52</f>
        <v/>
      </c>
      <c r="D58" s="57" t="str">
        <f ca="1">Cálculos!AC52</f>
        <v/>
      </c>
      <c r="E58" s="57" t="str">
        <f ca="1">Cálculos!AD52</f>
        <v/>
      </c>
      <c r="F58" s="244" t="str">
        <f ca="1">Cálculos!AE52</f>
        <v/>
      </c>
      <c r="G58" s="238" t="str">
        <f ca="1">Cálculos!AL52</f>
        <v/>
      </c>
      <c r="H58" s="250" t="str">
        <f t="shared" ca="1" si="0"/>
        <v/>
      </c>
      <c r="I58" s="139" t="str">
        <f ca="1">Cálculos!AF52</f>
        <v/>
      </c>
      <c r="J58" s="250" t="str">
        <f t="shared" ca="1" si="1"/>
        <v/>
      </c>
      <c r="K58" s="250" t="str">
        <f t="shared" ca="1" si="2"/>
        <v/>
      </c>
    </row>
    <row r="59" spans="2:11" x14ac:dyDescent="0.25">
      <c r="B59" s="57" t="str">
        <f ca="1">Cálculos!AA53</f>
        <v/>
      </c>
      <c r="C59" s="57" t="str">
        <f ca="1">Cálculos!AB53</f>
        <v/>
      </c>
      <c r="D59" s="57" t="str">
        <f ca="1">Cálculos!AC53</f>
        <v/>
      </c>
      <c r="E59" s="57" t="str">
        <f ca="1">Cálculos!AD53</f>
        <v/>
      </c>
      <c r="F59" s="244" t="str">
        <f ca="1">Cálculos!AE53</f>
        <v/>
      </c>
      <c r="G59" s="238" t="str">
        <f ca="1">Cálculos!AL53</f>
        <v/>
      </c>
      <c r="H59" s="250" t="str">
        <f t="shared" ca="1" si="0"/>
        <v/>
      </c>
      <c r="I59" s="139" t="str">
        <f ca="1">Cálculos!AF53</f>
        <v/>
      </c>
      <c r="J59" s="250" t="str">
        <f t="shared" ca="1" si="1"/>
        <v/>
      </c>
      <c r="K59" s="250" t="str">
        <f t="shared" ca="1" si="2"/>
        <v/>
      </c>
    </row>
    <row r="60" spans="2:11" x14ac:dyDescent="0.25">
      <c r="B60" s="57" t="str">
        <f ca="1">Cálculos!AA54</f>
        <v/>
      </c>
      <c r="C60" s="57" t="str">
        <f ca="1">Cálculos!AB54</f>
        <v/>
      </c>
      <c r="D60" s="57" t="str">
        <f ca="1">Cálculos!AC54</f>
        <v/>
      </c>
      <c r="E60" s="57" t="str">
        <f ca="1">Cálculos!AD54</f>
        <v/>
      </c>
      <c r="F60" s="244" t="str">
        <f ca="1">Cálculos!AE54</f>
        <v/>
      </c>
      <c r="G60" s="238" t="str">
        <f ca="1">Cálculos!AL54</f>
        <v/>
      </c>
      <c r="H60" s="250" t="str">
        <f t="shared" ca="1" si="0"/>
        <v/>
      </c>
      <c r="I60" s="139" t="str">
        <f ca="1">Cálculos!AF54</f>
        <v/>
      </c>
      <c r="J60" s="250" t="str">
        <f t="shared" ca="1" si="1"/>
        <v/>
      </c>
      <c r="K60" s="250" t="str">
        <f t="shared" ca="1" si="2"/>
        <v/>
      </c>
    </row>
    <row r="61" spans="2:11" x14ac:dyDescent="0.25">
      <c r="B61" s="57" t="str">
        <f ca="1">Cálculos!AA55</f>
        <v/>
      </c>
      <c r="C61" s="57" t="str">
        <f ca="1">Cálculos!AB55</f>
        <v/>
      </c>
      <c r="D61" s="57" t="str">
        <f ca="1">Cálculos!AC55</f>
        <v/>
      </c>
      <c r="E61" s="57" t="str">
        <f ca="1">Cálculos!AD55</f>
        <v/>
      </c>
      <c r="F61" s="244" t="str">
        <f ca="1">Cálculos!AE55</f>
        <v/>
      </c>
      <c r="G61" s="238" t="str">
        <f ca="1">Cálculos!AL55</f>
        <v/>
      </c>
      <c r="H61" s="250" t="str">
        <f t="shared" ca="1" si="0"/>
        <v/>
      </c>
      <c r="I61" s="139" t="str">
        <f ca="1">Cálculos!AF55</f>
        <v/>
      </c>
      <c r="J61" s="250" t="str">
        <f t="shared" ca="1" si="1"/>
        <v/>
      </c>
      <c r="K61" s="250" t="str">
        <f t="shared" ca="1" si="2"/>
        <v/>
      </c>
    </row>
    <row r="62" spans="2:11" x14ac:dyDescent="0.25">
      <c r="B62" s="57" t="str">
        <f ca="1">Cálculos!AA56</f>
        <v/>
      </c>
      <c r="C62" s="57" t="str">
        <f ca="1">Cálculos!AB56</f>
        <v/>
      </c>
      <c r="D62" s="57" t="str">
        <f ca="1">Cálculos!AC56</f>
        <v/>
      </c>
      <c r="E62" s="57" t="str">
        <f ca="1">Cálculos!AD56</f>
        <v/>
      </c>
      <c r="F62" s="244" t="str">
        <f ca="1">Cálculos!AE56</f>
        <v/>
      </c>
      <c r="G62" s="238" t="str">
        <f ca="1">Cálculos!AL56</f>
        <v/>
      </c>
      <c r="H62" s="250" t="str">
        <f t="shared" ca="1" si="0"/>
        <v/>
      </c>
      <c r="I62" s="139" t="str">
        <f ca="1">Cálculos!AF56</f>
        <v/>
      </c>
      <c r="J62" s="250" t="str">
        <f t="shared" ca="1" si="1"/>
        <v/>
      </c>
      <c r="K62" s="250" t="str">
        <f t="shared" ca="1" si="2"/>
        <v/>
      </c>
    </row>
    <row r="63" spans="2:11" x14ac:dyDescent="0.25">
      <c r="B63" s="57" t="str">
        <f ca="1">Cálculos!AA57</f>
        <v/>
      </c>
      <c r="C63" s="57" t="str">
        <f ca="1">Cálculos!AB57</f>
        <v/>
      </c>
      <c r="D63" s="57" t="str">
        <f ca="1">Cálculos!AC57</f>
        <v/>
      </c>
      <c r="E63" s="57" t="str">
        <f ca="1">Cálculos!AD57</f>
        <v/>
      </c>
      <c r="F63" s="244" t="str">
        <f ca="1">Cálculos!AE57</f>
        <v/>
      </c>
      <c r="G63" s="238" t="str">
        <f ca="1">Cálculos!AL57</f>
        <v/>
      </c>
      <c r="H63" s="250" t="str">
        <f ca="1">IF(OR(D63="",F63=""),"",D63*F63*(1+G63))</f>
        <v/>
      </c>
      <c r="I63" s="139" t="str">
        <f ca="1">Cálculos!AF57</f>
        <v/>
      </c>
      <c r="J63" s="250" t="str">
        <f ca="1">IF(OR(H63="",I63=""),"",H63*I63)</f>
        <v/>
      </c>
      <c r="K63" s="250" t="str">
        <f ca="1">IF(OR(H63="",J63=""),"",H63+J63)</f>
        <v/>
      </c>
    </row>
    <row r="64" spans="2:11" x14ac:dyDescent="0.25">
      <c r="B64" s="57" t="str">
        <f ca="1">Cálculos!AA58</f>
        <v/>
      </c>
      <c r="C64" s="57" t="str">
        <f ca="1">Cálculos!AB58</f>
        <v/>
      </c>
      <c r="D64" s="57" t="str">
        <f ca="1">Cálculos!AC58</f>
        <v/>
      </c>
      <c r="E64" s="57" t="str">
        <f ca="1">Cálculos!AD58</f>
        <v/>
      </c>
      <c r="F64" s="244" t="str">
        <f ca="1">Cálculos!AE58</f>
        <v/>
      </c>
      <c r="G64" s="238" t="str">
        <f ca="1">Cálculos!AL58</f>
        <v/>
      </c>
      <c r="H64" s="250" t="str">
        <f ca="1">IF(OR(D64="",F64=""),"",D64*F64*(1+G64))</f>
        <v/>
      </c>
      <c r="I64" s="139" t="str">
        <f ca="1">Cálculos!AF58</f>
        <v/>
      </c>
      <c r="J64" s="250" t="str">
        <f ca="1">IF(OR(H64="",I64=""),"",H64*I64)</f>
        <v/>
      </c>
      <c r="K64" s="250" t="str">
        <f ca="1">IF(OR(H64="",J64=""),"",H64+J64)</f>
        <v/>
      </c>
    </row>
    <row r="65" spans="2:12" x14ac:dyDescent="0.25">
      <c r="B65" s="57" t="str">
        <f ca="1">Cálculos!AA59</f>
        <v/>
      </c>
      <c r="C65" s="57" t="str">
        <f ca="1">Cálculos!AB59</f>
        <v/>
      </c>
      <c r="D65" s="57" t="str">
        <f ca="1">Cálculos!AC59</f>
        <v/>
      </c>
      <c r="E65" s="57" t="str">
        <f ca="1">Cálculos!AD59</f>
        <v/>
      </c>
      <c r="F65" s="244" t="str">
        <f ca="1">Cálculos!AE59</f>
        <v/>
      </c>
      <c r="G65" s="238" t="str">
        <f ca="1">Cálculos!AL59</f>
        <v/>
      </c>
      <c r="H65" s="250" t="str">
        <f ca="1">IF(OR(D65="",F65=""),"",D65*F65*(1+G65))</f>
        <v/>
      </c>
      <c r="I65" s="139" t="str">
        <f ca="1">Cálculos!AF59</f>
        <v/>
      </c>
      <c r="J65" s="250" t="str">
        <f ca="1">IF(OR(H65="",I65=""),"",H65*I65)</f>
        <v/>
      </c>
      <c r="K65" s="250" t="str">
        <f ca="1">IF(OR(H65="",J65=""),"",H65+J65)</f>
        <v/>
      </c>
    </row>
    <row r="66" spans="2:12" x14ac:dyDescent="0.25">
      <c r="B66" s="57" t="str">
        <f ca="1">Cálculos!AA60</f>
        <v/>
      </c>
      <c r="C66" s="57" t="str">
        <f ca="1">Cálculos!AB60</f>
        <v/>
      </c>
      <c r="D66" s="57" t="str">
        <f ca="1">Cálculos!AC60</f>
        <v/>
      </c>
      <c r="E66" s="57" t="str">
        <f ca="1">Cálculos!AD60</f>
        <v/>
      </c>
      <c r="F66" s="244" t="str">
        <f ca="1">Cálculos!AE60</f>
        <v/>
      </c>
      <c r="G66" s="238" t="str">
        <f ca="1">Cálculos!AL60</f>
        <v/>
      </c>
      <c r="H66" s="250" t="str">
        <f ca="1">IF(OR(D66="",F66=""),"",D66*F66*(1+G66))</f>
        <v/>
      </c>
      <c r="I66" s="139" t="str">
        <f ca="1">Cálculos!AF60</f>
        <v/>
      </c>
      <c r="J66" s="250" t="str">
        <f ca="1">IF(OR(H66="",I66=""),"",H66*I66)</f>
        <v/>
      </c>
      <c r="K66" s="250" t="str">
        <f ca="1">IF(OR(H66="",J66=""),"",H66+J66)</f>
        <v/>
      </c>
    </row>
    <row r="67" spans="2:12" x14ac:dyDescent="0.25">
      <c r="B67" s="57" t="str">
        <f ca="1">Cálculos!AA61</f>
        <v/>
      </c>
      <c r="C67" s="57" t="str">
        <f ca="1">Cálculos!AB61</f>
        <v/>
      </c>
      <c r="D67" s="57" t="str">
        <f ca="1">Cálculos!AC61</f>
        <v/>
      </c>
      <c r="E67" s="57" t="str">
        <f ca="1">Cálculos!AD61</f>
        <v/>
      </c>
      <c r="F67" s="244" t="str">
        <f ca="1">Cálculos!AE61</f>
        <v/>
      </c>
      <c r="G67" s="238" t="str">
        <f ca="1">Cálculos!AL61</f>
        <v/>
      </c>
      <c r="H67" s="250" t="str">
        <f ca="1">IF(OR(D67="",F67=""),"",D67*F67*(1+G67))</f>
        <v/>
      </c>
      <c r="I67" s="139" t="str">
        <f ca="1">Cálculos!AF61</f>
        <v/>
      </c>
      <c r="J67" s="250" t="str">
        <f ca="1">IF(OR(H67="",I67=""),"",H67*I67)</f>
        <v/>
      </c>
      <c r="K67" s="250" t="str">
        <f ca="1">IF(OR(H67="",J67=""),"",H67+J67)</f>
        <v/>
      </c>
    </row>
    <row r="68" spans="2:12" x14ac:dyDescent="0.25">
      <c r="B68" s="21"/>
      <c r="C68" s="21"/>
      <c r="D68" s="21"/>
      <c r="E68" s="21"/>
      <c r="F68" s="29"/>
      <c r="G68" s="21"/>
      <c r="H68" s="247"/>
      <c r="I68" s="21"/>
      <c r="K68" s="247"/>
    </row>
    <row r="69" spans="2:12" x14ac:dyDescent="0.25">
      <c r="B69" s="21"/>
      <c r="C69" s="21"/>
      <c r="D69" s="21"/>
      <c r="E69" s="21"/>
      <c r="F69" s="29"/>
      <c r="G69" s="21"/>
      <c r="H69" s="247"/>
      <c r="I69" s="21"/>
      <c r="J69" s="252"/>
      <c r="K69" s="247"/>
    </row>
    <row r="70" spans="2:12" ht="20.25" customHeight="1" x14ac:dyDescent="0.25">
      <c r="B70" s="468" t="s">
        <v>990</v>
      </c>
      <c r="C70" s="468"/>
      <c r="D70" s="468"/>
      <c r="E70" s="468"/>
      <c r="F70" s="468"/>
      <c r="G70" s="468"/>
      <c r="H70" s="468"/>
      <c r="I70" s="468"/>
      <c r="J70" s="468"/>
      <c r="K70" s="468"/>
      <c r="L70" s="28"/>
    </row>
    <row r="71" spans="2:12" ht="20.25" customHeight="1" x14ac:dyDescent="0.25">
      <c r="B71" s="21"/>
      <c r="C71" s="21"/>
      <c r="D71" s="21"/>
      <c r="E71" s="21"/>
      <c r="F71" s="29"/>
      <c r="G71" s="21"/>
      <c r="H71" s="247"/>
      <c r="I71" s="21"/>
      <c r="J71" s="252"/>
      <c r="K71" s="247"/>
    </row>
    <row r="72" spans="2:12" ht="18.95" customHeight="1" x14ac:dyDescent="0.25">
      <c r="B72" s="24" t="s">
        <v>112</v>
      </c>
      <c r="C72" s="467">
        <f>+'Formulario B-"Alta de Proyecto"'!B5</f>
        <v>0</v>
      </c>
      <c r="D72" s="467"/>
      <c r="E72" s="467"/>
      <c r="F72" s="467"/>
      <c r="G72" s="467"/>
      <c r="H72" s="467"/>
      <c r="I72" s="467"/>
      <c r="J72" s="247"/>
      <c r="K72" s="247"/>
    </row>
    <row r="73" spans="2:12" ht="18.75" customHeight="1" x14ac:dyDescent="0.25">
      <c r="B73" s="25"/>
      <c r="C73" s="26"/>
      <c r="D73" s="26"/>
      <c r="E73" s="26"/>
      <c r="F73" s="242"/>
      <c r="G73" s="26"/>
      <c r="H73" s="248"/>
      <c r="I73" s="26"/>
      <c r="J73" s="247"/>
      <c r="K73" s="247"/>
    </row>
    <row r="74" spans="2:12" ht="18.75" customHeight="1" x14ac:dyDescent="0.25">
      <c r="B74" s="141" t="s">
        <v>141</v>
      </c>
      <c r="C74" s="246">
        <f ca="1">SUM($J$10:$J$203)</f>
        <v>0</v>
      </c>
      <c r="D74" s="26"/>
      <c r="E74" s="26"/>
      <c r="F74" s="242"/>
      <c r="G74" s="26"/>
      <c r="H74" s="248"/>
      <c r="I74" s="26"/>
      <c r="J74" s="247"/>
      <c r="K74" s="247"/>
    </row>
    <row r="75" spans="2:12" ht="18.75" customHeight="1" x14ac:dyDescent="0.25">
      <c r="B75" s="291"/>
      <c r="C75" s="293"/>
      <c r="D75" s="26"/>
      <c r="E75" s="26"/>
      <c r="F75" s="242"/>
      <c r="G75" s="26"/>
      <c r="H75" s="248"/>
      <c r="I75" s="26"/>
      <c r="J75" s="247"/>
      <c r="K75" s="247"/>
    </row>
    <row r="76" spans="2:12" x14ac:dyDescent="0.25">
      <c r="B76" s="21"/>
      <c r="C76" s="21"/>
      <c r="D76" s="21"/>
      <c r="E76" s="21"/>
      <c r="F76" s="29"/>
      <c r="G76" s="21"/>
      <c r="H76" s="247"/>
      <c r="I76" s="21"/>
      <c r="J76" s="247"/>
    </row>
    <row r="77" spans="2:12" ht="59.25" customHeight="1" x14ac:dyDescent="0.25">
      <c r="B77" s="30" t="s">
        <v>88</v>
      </c>
      <c r="C77" s="30" t="s">
        <v>89</v>
      </c>
      <c r="D77" s="30" t="s">
        <v>52</v>
      </c>
      <c r="E77" s="30" t="s">
        <v>53</v>
      </c>
      <c r="F77" s="243" t="s">
        <v>138</v>
      </c>
      <c r="G77" s="30" t="s">
        <v>449</v>
      </c>
      <c r="H77" s="249" t="s">
        <v>450</v>
      </c>
      <c r="I77" s="30" t="s">
        <v>54</v>
      </c>
      <c r="J77" s="249" t="s">
        <v>140</v>
      </c>
      <c r="K77" s="249" t="s">
        <v>139</v>
      </c>
    </row>
    <row r="78" spans="2:12" x14ac:dyDescent="0.25">
      <c r="B78" s="57" t="str">
        <f ca="1">Cálculos!AA62</f>
        <v/>
      </c>
      <c r="C78" s="57" t="str">
        <f ca="1">Cálculos!AB62</f>
        <v/>
      </c>
      <c r="D78" s="57" t="str">
        <f ca="1">Cálculos!AC62</f>
        <v/>
      </c>
      <c r="E78" s="57" t="str">
        <f ca="1">Cálculos!AD62</f>
        <v/>
      </c>
      <c r="F78" s="244" t="str">
        <f ca="1">Cálculos!AE62</f>
        <v/>
      </c>
      <c r="G78" s="238" t="str">
        <f ca="1">Cálculos!AL62</f>
        <v/>
      </c>
      <c r="H78" s="250" t="str">
        <f ca="1">IF(OR(D78="",F78=""),"",D78*F78*(1+G78))</f>
        <v/>
      </c>
      <c r="I78" s="139" t="str">
        <f ca="1">Cálculos!AF62</f>
        <v/>
      </c>
      <c r="J78" s="250" t="str">
        <f t="shared" ca="1" si="1"/>
        <v/>
      </c>
      <c r="K78" s="250" t="str">
        <f t="shared" ca="1" si="2"/>
        <v/>
      </c>
    </row>
    <row r="79" spans="2:12" x14ac:dyDescent="0.25">
      <c r="B79" s="57" t="str">
        <f ca="1">Cálculos!AA63</f>
        <v/>
      </c>
      <c r="C79" s="57" t="str">
        <f ca="1">Cálculos!AB63</f>
        <v/>
      </c>
      <c r="D79" s="57" t="str">
        <f ca="1">Cálculos!AC63</f>
        <v/>
      </c>
      <c r="E79" s="57" t="str">
        <f ca="1">Cálculos!AD63</f>
        <v/>
      </c>
      <c r="F79" s="244" t="str">
        <f ca="1">Cálculos!AE63</f>
        <v/>
      </c>
      <c r="G79" s="238" t="str">
        <f ca="1">Cálculos!AL63</f>
        <v/>
      </c>
      <c r="H79" s="250" t="str">
        <f t="shared" ref="H79:H135" ca="1" si="3">IF(OR(D79="",F79=""),"",D79*F79*(1+G79))</f>
        <v/>
      </c>
      <c r="I79" s="139" t="str">
        <f ca="1">Cálculos!AF63</f>
        <v/>
      </c>
      <c r="J79" s="250" t="str">
        <f t="shared" ref="J79:J135" ca="1" si="4">IF(OR(H79="",I79=""),"",H79*I79)</f>
        <v/>
      </c>
      <c r="K79" s="250" t="str">
        <f t="shared" ref="K79:K135" ca="1" si="5">IF(OR(H79="",J79=""),"",H79+J79)</f>
        <v/>
      </c>
    </row>
    <row r="80" spans="2:12" x14ac:dyDescent="0.25">
      <c r="B80" s="57" t="str">
        <f ca="1">Cálculos!AA64</f>
        <v/>
      </c>
      <c r="C80" s="57" t="str">
        <f ca="1">Cálculos!AB64</f>
        <v/>
      </c>
      <c r="D80" s="57" t="str">
        <f ca="1">Cálculos!AC64</f>
        <v/>
      </c>
      <c r="E80" s="57" t="str">
        <f ca="1">Cálculos!AD64</f>
        <v/>
      </c>
      <c r="F80" s="244" t="str">
        <f ca="1">Cálculos!AE64</f>
        <v/>
      </c>
      <c r="G80" s="238" t="str">
        <f ca="1">Cálculos!AL64</f>
        <v/>
      </c>
      <c r="H80" s="250" t="str">
        <f t="shared" ca="1" si="3"/>
        <v/>
      </c>
      <c r="I80" s="139" t="str">
        <f ca="1">Cálculos!AF64</f>
        <v/>
      </c>
      <c r="J80" s="250" t="str">
        <f t="shared" ca="1" si="4"/>
        <v/>
      </c>
      <c r="K80" s="250" t="str">
        <f t="shared" ca="1" si="5"/>
        <v/>
      </c>
    </row>
    <row r="81" spans="2:11" x14ac:dyDescent="0.25">
      <c r="B81" s="57" t="str">
        <f ca="1">Cálculos!AA65</f>
        <v/>
      </c>
      <c r="C81" s="57" t="str">
        <f ca="1">Cálculos!AB65</f>
        <v/>
      </c>
      <c r="D81" s="57" t="str">
        <f ca="1">Cálculos!AC65</f>
        <v/>
      </c>
      <c r="E81" s="57" t="str">
        <f ca="1">Cálculos!AD65</f>
        <v/>
      </c>
      <c r="F81" s="244" t="str">
        <f ca="1">Cálculos!AE65</f>
        <v/>
      </c>
      <c r="G81" s="238" t="str">
        <f ca="1">Cálculos!AL65</f>
        <v/>
      </c>
      <c r="H81" s="250" t="str">
        <f t="shared" ca="1" si="3"/>
        <v/>
      </c>
      <c r="I81" s="139" t="str">
        <f ca="1">Cálculos!AF65</f>
        <v/>
      </c>
      <c r="J81" s="250" t="str">
        <f t="shared" ca="1" si="4"/>
        <v/>
      </c>
      <c r="K81" s="250" t="str">
        <f t="shared" ca="1" si="5"/>
        <v/>
      </c>
    </row>
    <row r="82" spans="2:11" x14ac:dyDescent="0.25">
      <c r="B82" s="57" t="str">
        <f ca="1">Cálculos!AA66</f>
        <v/>
      </c>
      <c r="C82" s="57" t="str">
        <f ca="1">Cálculos!AB66</f>
        <v/>
      </c>
      <c r="D82" s="57" t="str">
        <f ca="1">Cálculos!AC66</f>
        <v/>
      </c>
      <c r="E82" s="57" t="str">
        <f ca="1">Cálculos!AD66</f>
        <v/>
      </c>
      <c r="F82" s="244" t="str">
        <f ca="1">Cálculos!AE66</f>
        <v/>
      </c>
      <c r="G82" s="238" t="str">
        <f ca="1">Cálculos!AL66</f>
        <v/>
      </c>
      <c r="H82" s="250" t="str">
        <f t="shared" ca="1" si="3"/>
        <v/>
      </c>
      <c r="I82" s="139" t="str">
        <f ca="1">Cálculos!AF66</f>
        <v/>
      </c>
      <c r="J82" s="250" t="str">
        <f t="shared" ca="1" si="4"/>
        <v/>
      </c>
      <c r="K82" s="250" t="str">
        <f t="shared" ca="1" si="5"/>
        <v/>
      </c>
    </row>
    <row r="83" spans="2:11" x14ac:dyDescent="0.25">
      <c r="B83" s="57" t="str">
        <f ca="1">Cálculos!AA67</f>
        <v/>
      </c>
      <c r="C83" s="57" t="str">
        <f ca="1">Cálculos!AB67</f>
        <v/>
      </c>
      <c r="D83" s="57" t="str">
        <f ca="1">Cálculos!AC67</f>
        <v/>
      </c>
      <c r="E83" s="57" t="str">
        <f ca="1">Cálculos!AD67</f>
        <v/>
      </c>
      <c r="F83" s="244" t="str">
        <f ca="1">Cálculos!AE67</f>
        <v/>
      </c>
      <c r="G83" s="238" t="str">
        <f ca="1">Cálculos!AL67</f>
        <v/>
      </c>
      <c r="H83" s="250" t="str">
        <f t="shared" ca="1" si="3"/>
        <v/>
      </c>
      <c r="I83" s="139" t="str">
        <f ca="1">Cálculos!AF67</f>
        <v/>
      </c>
      <c r="J83" s="250" t="str">
        <f t="shared" ca="1" si="4"/>
        <v/>
      </c>
      <c r="K83" s="250" t="str">
        <f t="shared" ca="1" si="5"/>
        <v/>
      </c>
    </row>
    <row r="84" spans="2:11" x14ac:dyDescent="0.25">
      <c r="B84" s="57" t="str">
        <f ca="1">Cálculos!AA68</f>
        <v/>
      </c>
      <c r="C84" s="57" t="str">
        <f ca="1">Cálculos!AB68</f>
        <v/>
      </c>
      <c r="D84" s="57" t="str">
        <f ca="1">Cálculos!AC68</f>
        <v/>
      </c>
      <c r="E84" s="57" t="str">
        <f ca="1">Cálculos!AD68</f>
        <v/>
      </c>
      <c r="F84" s="244" t="str">
        <f ca="1">Cálculos!AE68</f>
        <v/>
      </c>
      <c r="G84" s="238" t="str">
        <f ca="1">Cálculos!AL68</f>
        <v/>
      </c>
      <c r="H84" s="250" t="str">
        <f t="shared" ca="1" si="3"/>
        <v/>
      </c>
      <c r="I84" s="139" t="str">
        <f ca="1">Cálculos!AF68</f>
        <v/>
      </c>
      <c r="J84" s="250" t="str">
        <f t="shared" ca="1" si="4"/>
        <v/>
      </c>
      <c r="K84" s="250" t="str">
        <f t="shared" ca="1" si="5"/>
        <v/>
      </c>
    </row>
    <row r="85" spans="2:11" x14ac:dyDescent="0.25">
      <c r="B85" s="57" t="str">
        <f ca="1">Cálculos!AA69</f>
        <v/>
      </c>
      <c r="C85" s="57" t="str">
        <f ca="1">Cálculos!AB69</f>
        <v/>
      </c>
      <c r="D85" s="57" t="str">
        <f ca="1">Cálculos!AC69</f>
        <v/>
      </c>
      <c r="E85" s="57" t="str">
        <f ca="1">Cálculos!AD69</f>
        <v/>
      </c>
      <c r="F85" s="244" t="str">
        <f ca="1">Cálculos!AE69</f>
        <v/>
      </c>
      <c r="G85" s="238" t="str">
        <f ca="1">Cálculos!AL69</f>
        <v/>
      </c>
      <c r="H85" s="250" t="str">
        <f t="shared" ca="1" si="3"/>
        <v/>
      </c>
      <c r="I85" s="139" t="str">
        <f ca="1">Cálculos!AF69</f>
        <v/>
      </c>
      <c r="J85" s="250" t="str">
        <f t="shared" ca="1" si="4"/>
        <v/>
      </c>
      <c r="K85" s="250" t="str">
        <f t="shared" ca="1" si="5"/>
        <v/>
      </c>
    </row>
    <row r="86" spans="2:11" x14ac:dyDescent="0.25">
      <c r="B86" s="57" t="str">
        <f ca="1">Cálculos!AA70</f>
        <v/>
      </c>
      <c r="C86" s="57" t="str">
        <f ca="1">Cálculos!AB70</f>
        <v/>
      </c>
      <c r="D86" s="57" t="str">
        <f ca="1">Cálculos!AC70</f>
        <v/>
      </c>
      <c r="E86" s="57" t="str">
        <f ca="1">Cálculos!AD70</f>
        <v/>
      </c>
      <c r="F86" s="244" t="str">
        <f ca="1">Cálculos!AE70</f>
        <v/>
      </c>
      <c r="G86" s="238" t="str">
        <f ca="1">Cálculos!AL70</f>
        <v/>
      </c>
      <c r="H86" s="250" t="str">
        <f t="shared" ca="1" si="3"/>
        <v/>
      </c>
      <c r="I86" s="139" t="str">
        <f ca="1">Cálculos!AF70</f>
        <v/>
      </c>
      <c r="J86" s="250" t="str">
        <f t="shared" ca="1" si="4"/>
        <v/>
      </c>
      <c r="K86" s="250" t="str">
        <f t="shared" ca="1" si="5"/>
        <v/>
      </c>
    </row>
    <row r="87" spans="2:11" x14ac:dyDescent="0.25">
      <c r="B87" s="57" t="str">
        <f ca="1">Cálculos!AA71</f>
        <v/>
      </c>
      <c r="C87" s="57" t="str">
        <f ca="1">Cálculos!AB71</f>
        <v/>
      </c>
      <c r="D87" s="57" t="str">
        <f ca="1">Cálculos!AC71</f>
        <v/>
      </c>
      <c r="E87" s="57" t="str">
        <f ca="1">Cálculos!AD71</f>
        <v/>
      </c>
      <c r="F87" s="244" t="str">
        <f ca="1">Cálculos!AE71</f>
        <v/>
      </c>
      <c r="G87" s="238" t="str">
        <f ca="1">Cálculos!AL71</f>
        <v/>
      </c>
      <c r="H87" s="250" t="str">
        <f t="shared" ca="1" si="3"/>
        <v/>
      </c>
      <c r="I87" s="139" t="str">
        <f ca="1">Cálculos!AF71</f>
        <v/>
      </c>
      <c r="J87" s="250" t="str">
        <f t="shared" ca="1" si="4"/>
        <v/>
      </c>
      <c r="K87" s="250" t="str">
        <f t="shared" ca="1" si="5"/>
        <v/>
      </c>
    </row>
    <row r="88" spans="2:11" x14ac:dyDescent="0.25">
      <c r="B88" s="57" t="str">
        <f ca="1">Cálculos!AA72</f>
        <v/>
      </c>
      <c r="C88" s="57" t="str">
        <f ca="1">Cálculos!AB72</f>
        <v/>
      </c>
      <c r="D88" s="57" t="str">
        <f ca="1">Cálculos!AC72</f>
        <v/>
      </c>
      <c r="E88" s="57" t="str">
        <f ca="1">Cálculos!AD72</f>
        <v/>
      </c>
      <c r="F88" s="244" t="str">
        <f ca="1">Cálculos!AE72</f>
        <v/>
      </c>
      <c r="G88" s="238" t="str">
        <f ca="1">Cálculos!AL72</f>
        <v/>
      </c>
      <c r="H88" s="250" t="str">
        <f t="shared" ca="1" si="3"/>
        <v/>
      </c>
      <c r="I88" s="139" t="str">
        <f ca="1">Cálculos!AF72</f>
        <v/>
      </c>
      <c r="J88" s="250" t="str">
        <f t="shared" ca="1" si="4"/>
        <v/>
      </c>
      <c r="K88" s="250" t="str">
        <f t="shared" ca="1" si="5"/>
        <v/>
      </c>
    </row>
    <row r="89" spans="2:11" x14ac:dyDescent="0.25">
      <c r="B89" s="57" t="str">
        <f ca="1">Cálculos!AA73</f>
        <v/>
      </c>
      <c r="C89" s="57" t="str">
        <f ca="1">Cálculos!AB73</f>
        <v/>
      </c>
      <c r="D89" s="57" t="str">
        <f ca="1">Cálculos!AC73</f>
        <v/>
      </c>
      <c r="E89" s="57" t="str">
        <f ca="1">Cálculos!AD73</f>
        <v/>
      </c>
      <c r="F89" s="244" t="str">
        <f ca="1">Cálculos!AE73</f>
        <v/>
      </c>
      <c r="G89" s="238" t="str">
        <f ca="1">Cálculos!AL73</f>
        <v/>
      </c>
      <c r="H89" s="250" t="str">
        <f t="shared" ca="1" si="3"/>
        <v/>
      </c>
      <c r="I89" s="139" t="str">
        <f ca="1">Cálculos!AF73</f>
        <v/>
      </c>
      <c r="J89" s="250" t="str">
        <f t="shared" ca="1" si="4"/>
        <v/>
      </c>
      <c r="K89" s="250" t="str">
        <f t="shared" ca="1" si="5"/>
        <v/>
      </c>
    </row>
    <row r="90" spans="2:11" x14ac:dyDescent="0.25">
      <c r="B90" s="57" t="str">
        <f ca="1">Cálculos!AA74</f>
        <v/>
      </c>
      <c r="C90" s="57" t="str">
        <f ca="1">Cálculos!AB74</f>
        <v/>
      </c>
      <c r="D90" s="57" t="str">
        <f ca="1">Cálculos!AC74</f>
        <v/>
      </c>
      <c r="E90" s="57" t="str">
        <f ca="1">Cálculos!AD74</f>
        <v/>
      </c>
      <c r="F90" s="244" t="str">
        <f ca="1">Cálculos!AE74</f>
        <v/>
      </c>
      <c r="G90" s="238" t="str">
        <f ca="1">Cálculos!AL74</f>
        <v/>
      </c>
      <c r="H90" s="250" t="str">
        <f t="shared" ca="1" si="3"/>
        <v/>
      </c>
      <c r="I90" s="139" t="str">
        <f ca="1">Cálculos!AF74</f>
        <v/>
      </c>
      <c r="J90" s="250" t="str">
        <f t="shared" ca="1" si="4"/>
        <v/>
      </c>
      <c r="K90" s="250" t="str">
        <f t="shared" ca="1" si="5"/>
        <v/>
      </c>
    </row>
    <row r="91" spans="2:11" x14ac:dyDescent="0.25">
      <c r="B91" s="57" t="str">
        <f ca="1">Cálculos!AA75</f>
        <v/>
      </c>
      <c r="C91" s="57" t="str">
        <f ca="1">Cálculos!AB75</f>
        <v/>
      </c>
      <c r="D91" s="57" t="str">
        <f ca="1">Cálculos!AC75</f>
        <v/>
      </c>
      <c r="E91" s="57" t="str">
        <f ca="1">Cálculos!AD75</f>
        <v/>
      </c>
      <c r="F91" s="244" t="str">
        <f ca="1">Cálculos!AE75</f>
        <v/>
      </c>
      <c r="G91" s="238" t="str">
        <f ca="1">Cálculos!AL75</f>
        <v/>
      </c>
      <c r="H91" s="250" t="str">
        <f t="shared" ca="1" si="3"/>
        <v/>
      </c>
      <c r="I91" s="139" t="str">
        <f ca="1">Cálculos!AF75</f>
        <v/>
      </c>
      <c r="J91" s="250" t="str">
        <f t="shared" ca="1" si="4"/>
        <v/>
      </c>
      <c r="K91" s="250" t="str">
        <f t="shared" ca="1" si="5"/>
        <v/>
      </c>
    </row>
    <row r="92" spans="2:11" x14ac:dyDescent="0.25">
      <c r="B92" s="57" t="str">
        <f ca="1">Cálculos!AA76</f>
        <v/>
      </c>
      <c r="C92" s="57" t="str">
        <f ca="1">Cálculos!AB76</f>
        <v/>
      </c>
      <c r="D92" s="57" t="str">
        <f ca="1">Cálculos!AC76</f>
        <v/>
      </c>
      <c r="E92" s="57" t="str">
        <f ca="1">Cálculos!AD76</f>
        <v/>
      </c>
      <c r="F92" s="244" t="str">
        <f ca="1">Cálculos!AE76</f>
        <v/>
      </c>
      <c r="G92" s="238" t="str">
        <f ca="1">Cálculos!AL76</f>
        <v/>
      </c>
      <c r="H92" s="250" t="str">
        <f t="shared" ca="1" si="3"/>
        <v/>
      </c>
      <c r="I92" s="139" t="str">
        <f ca="1">Cálculos!AF76</f>
        <v/>
      </c>
      <c r="J92" s="250" t="str">
        <f t="shared" ca="1" si="4"/>
        <v/>
      </c>
      <c r="K92" s="250" t="str">
        <f t="shared" ca="1" si="5"/>
        <v/>
      </c>
    </row>
    <row r="93" spans="2:11" x14ac:dyDescent="0.25">
      <c r="B93" s="57" t="str">
        <f ca="1">Cálculos!AA77</f>
        <v/>
      </c>
      <c r="C93" s="57" t="str">
        <f ca="1">Cálculos!AB77</f>
        <v/>
      </c>
      <c r="D93" s="57" t="str">
        <f ca="1">Cálculos!AC77</f>
        <v/>
      </c>
      <c r="E93" s="57" t="str">
        <f ca="1">Cálculos!AD77</f>
        <v/>
      </c>
      <c r="F93" s="244" t="str">
        <f ca="1">Cálculos!AE77</f>
        <v/>
      </c>
      <c r="G93" s="238" t="str">
        <f ca="1">Cálculos!AL77</f>
        <v/>
      </c>
      <c r="H93" s="250" t="str">
        <f t="shared" ca="1" si="3"/>
        <v/>
      </c>
      <c r="I93" s="139" t="str">
        <f ca="1">Cálculos!AF77</f>
        <v/>
      </c>
      <c r="J93" s="250" t="str">
        <f t="shared" ca="1" si="4"/>
        <v/>
      </c>
      <c r="K93" s="250" t="str">
        <f t="shared" ca="1" si="5"/>
        <v/>
      </c>
    </row>
    <row r="94" spans="2:11" x14ac:dyDescent="0.25">
      <c r="B94" s="57" t="str">
        <f ca="1">Cálculos!AA78</f>
        <v/>
      </c>
      <c r="C94" s="57" t="str">
        <f ca="1">Cálculos!AB78</f>
        <v/>
      </c>
      <c r="D94" s="57" t="str">
        <f ca="1">Cálculos!AC78</f>
        <v/>
      </c>
      <c r="E94" s="57" t="str">
        <f ca="1">Cálculos!AD78</f>
        <v/>
      </c>
      <c r="F94" s="244" t="str">
        <f ca="1">Cálculos!AE78</f>
        <v/>
      </c>
      <c r="G94" s="238" t="str">
        <f ca="1">Cálculos!AL78</f>
        <v/>
      </c>
      <c r="H94" s="250" t="str">
        <f t="shared" ca="1" si="3"/>
        <v/>
      </c>
      <c r="I94" s="139" t="str">
        <f ca="1">Cálculos!AF78</f>
        <v/>
      </c>
      <c r="J94" s="250" t="str">
        <f t="shared" ca="1" si="4"/>
        <v/>
      </c>
      <c r="K94" s="250" t="str">
        <f t="shared" ca="1" si="5"/>
        <v/>
      </c>
    </row>
    <row r="95" spans="2:11" x14ac:dyDescent="0.25">
      <c r="B95" s="57" t="str">
        <f ca="1">Cálculos!AA79</f>
        <v/>
      </c>
      <c r="C95" s="57" t="str">
        <f ca="1">Cálculos!AB79</f>
        <v/>
      </c>
      <c r="D95" s="57" t="str">
        <f ca="1">Cálculos!AC79</f>
        <v/>
      </c>
      <c r="E95" s="57" t="str">
        <f ca="1">Cálculos!AD79</f>
        <v/>
      </c>
      <c r="F95" s="244" t="str">
        <f ca="1">Cálculos!AE79</f>
        <v/>
      </c>
      <c r="G95" s="238" t="str">
        <f ca="1">Cálculos!AL79</f>
        <v/>
      </c>
      <c r="H95" s="250" t="str">
        <f t="shared" ca="1" si="3"/>
        <v/>
      </c>
      <c r="I95" s="139" t="str">
        <f ca="1">Cálculos!AF79</f>
        <v/>
      </c>
      <c r="J95" s="250" t="str">
        <f t="shared" ca="1" si="4"/>
        <v/>
      </c>
      <c r="K95" s="250" t="str">
        <f t="shared" ca="1" si="5"/>
        <v/>
      </c>
    </row>
    <row r="96" spans="2:11" x14ac:dyDescent="0.25">
      <c r="B96" s="57" t="str">
        <f ca="1">Cálculos!AA80</f>
        <v/>
      </c>
      <c r="C96" s="57" t="str">
        <f ca="1">Cálculos!AB80</f>
        <v/>
      </c>
      <c r="D96" s="57" t="str">
        <f ca="1">Cálculos!AC80</f>
        <v/>
      </c>
      <c r="E96" s="57" t="str">
        <f ca="1">Cálculos!AD80</f>
        <v/>
      </c>
      <c r="F96" s="244" t="str">
        <f ca="1">Cálculos!AE80</f>
        <v/>
      </c>
      <c r="G96" s="238" t="str">
        <f ca="1">Cálculos!AL80</f>
        <v/>
      </c>
      <c r="H96" s="250" t="str">
        <f t="shared" ca="1" si="3"/>
        <v/>
      </c>
      <c r="I96" s="139" t="str">
        <f ca="1">Cálculos!AF80</f>
        <v/>
      </c>
      <c r="J96" s="250" t="str">
        <f t="shared" ca="1" si="4"/>
        <v/>
      </c>
      <c r="K96" s="250" t="str">
        <f t="shared" ca="1" si="5"/>
        <v/>
      </c>
    </row>
    <row r="97" spans="2:11" x14ac:dyDescent="0.25">
      <c r="B97" s="57" t="str">
        <f ca="1">Cálculos!AA81</f>
        <v/>
      </c>
      <c r="C97" s="57" t="str">
        <f ca="1">Cálculos!AB81</f>
        <v/>
      </c>
      <c r="D97" s="57" t="str">
        <f ca="1">Cálculos!AC81</f>
        <v/>
      </c>
      <c r="E97" s="57" t="str">
        <f ca="1">Cálculos!AD81</f>
        <v/>
      </c>
      <c r="F97" s="244" t="str">
        <f ca="1">Cálculos!AE81</f>
        <v/>
      </c>
      <c r="G97" s="238" t="str">
        <f ca="1">Cálculos!AL81</f>
        <v/>
      </c>
      <c r="H97" s="250" t="str">
        <f t="shared" ca="1" si="3"/>
        <v/>
      </c>
      <c r="I97" s="139" t="str">
        <f ca="1">Cálculos!AF81</f>
        <v/>
      </c>
      <c r="J97" s="250" t="str">
        <f t="shared" ca="1" si="4"/>
        <v/>
      </c>
      <c r="K97" s="250" t="str">
        <f t="shared" ca="1" si="5"/>
        <v/>
      </c>
    </row>
    <row r="98" spans="2:11" x14ac:dyDescent="0.25">
      <c r="B98" s="57" t="str">
        <f ca="1">Cálculos!AA82</f>
        <v/>
      </c>
      <c r="C98" s="57" t="str">
        <f ca="1">Cálculos!AB82</f>
        <v/>
      </c>
      <c r="D98" s="57" t="str">
        <f ca="1">Cálculos!AC82</f>
        <v/>
      </c>
      <c r="E98" s="57" t="str">
        <f ca="1">Cálculos!AD82</f>
        <v/>
      </c>
      <c r="F98" s="244" t="str">
        <f ca="1">Cálculos!AE82</f>
        <v/>
      </c>
      <c r="G98" s="238" t="str">
        <f ca="1">Cálculos!AL82</f>
        <v/>
      </c>
      <c r="H98" s="250" t="str">
        <f t="shared" ca="1" si="3"/>
        <v/>
      </c>
      <c r="I98" s="139" t="str">
        <f ca="1">Cálculos!AF82</f>
        <v/>
      </c>
      <c r="J98" s="250" t="str">
        <f t="shared" ca="1" si="4"/>
        <v/>
      </c>
      <c r="K98" s="250" t="str">
        <f t="shared" ca="1" si="5"/>
        <v/>
      </c>
    </row>
    <row r="99" spans="2:11" x14ac:dyDescent="0.25">
      <c r="B99" s="57" t="str">
        <f ca="1">Cálculos!AA83</f>
        <v/>
      </c>
      <c r="C99" s="57" t="str">
        <f ca="1">Cálculos!AB83</f>
        <v/>
      </c>
      <c r="D99" s="57" t="str">
        <f ca="1">Cálculos!AC83</f>
        <v/>
      </c>
      <c r="E99" s="57" t="str">
        <f ca="1">Cálculos!AD83</f>
        <v/>
      </c>
      <c r="F99" s="244" t="str">
        <f ca="1">Cálculos!AE83</f>
        <v/>
      </c>
      <c r="G99" s="238" t="str">
        <f ca="1">Cálculos!AL83</f>
        <v/>
      </c>
      <c r="H99" s="250" t="str">
        <f t="shared" ca="1" si="3"/>
        <v/>
      </c>
      <c r="I99" s="139" t="str">
        <f ca="1">Cálculos!AF83</f>
        <v/>
      </c>
      <c r="J99" s="250" t="str">
        <f t="shared" ca="1" si="4"/>
        <v/>
      </c>
      <c r="K99" s="250" t="str">
        <f t="shared" ca="1" si="5"/>
        <v/>
      </c>
    </row>
    <row r="100" spans="2:11" x14ac:dyDescent="0.25">
      <c r="B100" s="57" t="str">
        <f ca="1">Cálculos!AA84</f>
        <v/>
      </c>
      <c r="C100" s="57" t="str">
        <f ca="1">Cálculos!AB84</f>
        <v/>
      </c>
      <c r="D100" s="57" t="str">
        <f ca="1">Cálculos!AC84</f>
        <v/>
      </c>
      <c r="E100" s="57" t="str">
        <f ca="1">Cálculos!AD84</f>
        <v/>
      </c>
      <c r="F100" s="244" t="str">
        <f ca="1">Cálculos!AE84</f>
        <v/>
      </c>
      <c r="G100" s="238" t="str">
        <f ca="1">Cálculos!AL84</f>
        <v/>
      </c>
      <c r="H100" s="250" t="str">
        <f t="shared" ca="1" si="3"/>
        <v/>
      </c>
      <c r="I100" s="139" t="str">
        <f ca="1">Cálculos!AF84</f>
        <v/>
      </c>
      <c r="J100" s="250" t="str">
        <f t="shared" ca="1" si="4"/>
        <v/>
      </c>
      <c r="K100" s="250" t="str">
        <f t="shared" ca="1" si="5"/>
        <v/>
      </c>
    </row>
    <row r="101" spans="2:11" x14ac:dyDescent="0.25">
      <c r="B101" s="57" t="str">
        <f ca="1">Cálculos!AA85</f>
        <v/>
      </c>
      <c r="C101" s="57" t="str">
        <f ca="1">Cálculos!AB85</f>
        <v/>
      </c>
      <c r="D101" s="57" t="str">
        <f ca="1">Cálculos!AC85</f>
        <v/>
      </c>
      <c r="E101" s="57" t="str">
        <f ca="1">Cálculos!AD85</f>
        <v/>
      </c>
      <c r="F101" s="244" t="str">
        <f ca="1">Cálculos!AE85</f>
        <v/>
      </c>
      <c r="G101" s="238" t="str">
        <f ca="1">Cálculos!AL85</f>
        <v/>
      </c>
      <c r="H101" s="250" t="str">
        <f t="shared" ca="1" si="3"/>
        <v/>
      </c>
      <c r="I101" s="139" t="str">
        <f ca="1">Cálculos!AF85</f>
        <v/>
      </c>
      <c r="J101" s="250" t="str">
        <f t="shared" ca="1" si="4"/>
        <v/>
      </c>
      <c r="K101" s="250" t="str">
        <f t="shared" ca="1" si="5"/>
        <v/>
      </c>
    </row>
    <row r="102" spans="2:11" x14ac:dyDescent="0.25">
      <c r="B102" s="57" t="str">
        <f ca="1">Cálculos!AA86</f>
        <v/>
      </c>
      <c r="C102" s="57" t="str">
        <f ca="1">Cálculos!AB86</f>
        <v/>
      </c>
      <c r="D102" s="57" t="str">
        <f ca="1">Cálculos!AC86</f>
        <v/>
      </c>
      <c r="E102" s="57" t="str">
        <f ca="1">Cálculos!AD86</f>
        <v/>
      </c>
      <c r="F102" s="244" t="str">
        <f ca="1">Cálculos!AE86</f>
        <v/>
      </c>
      <c r="G102" s="238" t="str">
        <f ca="1">Cálculos!AL86</f>
        <v/>
      </c>
      <c r="H102" s="250" t="str">
        <f t="shared" ca="1" si="3"/>
        <v/>
      </c>
      <c r="I102" s="139" t="str">
        <f ca="1">Cálculos!AF86</f>
        <v/>
      </c>
      <c r="J102" s="250" t="str">
        <f t="shared" ca="1" si="4"/>
        <v/>
      </c>
      <c r="K102" s="250" t="str">
        <f t="shared" ca="1" si="5"/>
        <v/>
      </c>
    </row>
    <row r="103" spans="2:11" x14ac:dyDescent="0.25">
      <c r="B103" s="57" t="str">
        <f ca="1">Cálculos!AA87</f>
        <v/>
      </c>
      <c r="C103" s="57" t="str">
        <f ca="1">Cálculos!AB87</f>
        <v/>
      </c>
      <c r="D103" s="57" t="str">
        <f ca="1">Cálculos!AC87</f>
        <v/>
      </c>
      <c r="E103" s="57" t="str">
        <f ca="1">Cálculos!AD87</f>
        <v/>
      </c>
      <c r="F103" s="244" t="str">
        <f ca="1">Cálculos!AE87</f>
        <v/>
      </c>
      <c r="G103" s="238" t="str">
        <f ca="1">Cálculos!AL87</f>
        <v/>
      </c>
      <c r="H103" s="250" t="str">
        <f t="shared" ca="1" si="3"/>
        <v/>
      </c>
      <c r="I103" s="139" t="str">
        <f ca="1">Cálculos!AF87</f>
        <v/>
      </c>
      <c r="J103" s="250" t="str">
        <f t="shared" ca="1" si="4"/>
        <v/>
      </c>
      <c r="K103" s="250" t="str">
        <f t="shared" ca="1" si="5"/>
        <v/>
      </c>
    </row>
    <row r="104" spans="2:11" x14ac:dyDescent="0.25">
      <c r="B104" s="57" t="str">
        <f ca="1">Cálculos!AA88</f>
        <v/>
      </c>
      <c r="C104" s="57" t="str">
        <f ca="1">Cálculos!AB88</f>
        <v/>
      </c>
      <c r="D104" s="57" t="str">
        <f ca="1">Cálculos!AC88</f>
        <v/>
      </c>
      <c r="E104" s="57" t="str">
        <f ca="1">Cálculos!AD88</f>
        <v/>
      </c>
      <c r="F104" s="244" t="str">
        <f ca="1">Cálculos!AE88</f>
        <v/>
      </c>
      <c r="G104" s="238" t="str">
        <f ca="1">Cálculos!AL88</f>
        <v/>
      </c>
      <c r="H104" s="250" t="str">
        <f t="shared" ca="1" si="3"/>
        <v/>
      </c>
      <c r="I104" s="139" t="str">
        <f ca="1">Cálculos!AF88</f>
        <v/>
      </c>
      <c r="J104" s="250" t="str">
        <f t="shared" ca="1" si="4"/>
        <v/>
      </c>
      <c r="K104" s="250" t="str">
        <f t="shared" ca="1" si="5"/>
        <v/>
      </c>
    </row>
    <row r="105" spans="2:11" x14ac:dyDescent="0.25">
      <c r="B105" s="57" t="str">
        <f ca="1">Cálculos!AA89</f>
        <v/>
      </c>
      <c r="C105" s="57" t="str">
        <f ca="1">Cálculos!AB89</f>
        <v/>
      </c>
      <c r="D105" s="57" t="str">
        <f ca="1">Cálculos!AC89</f>
        <v/>
      </c>
      <c r="E105" s="57" t="str">
        <f ca="1">Cálculos!AD89</f>
        <v/>
      </c>
      <c r="F105" s="244" t="str">
        <f ca="1">Cálculos!AE89</f>
        <v/>
      </c>
      <c r="G105" s="238" t="str">
        <f ca="1">Cálculos!AL89</f>
        <v/>
      </c>
      <c r="H105" s="250" t="str">
        <f t="shared" ca="1" si="3"/>
        <v/>
      </c>
      <c r="I105" s="139" t="str">
        <f ca="1">Cálculos!AF89</f>
        <v/>
      </c>
      <c r="J105" s="250" t="str">
        <f t="shared" ca="1" si="4"/>
        <v/>
      </c>
      <c r="K105" s="250" t="str">
        <f t="shared" ca="1" si="5"/>
        <v/>
      </c>
    </row>
    <row r="106" spans="2:11" x14ac:dyDescent="0.25">
      <c r="B106" s="57" t="str">
        <f ca="1">Cálculos!AA90</f>
        <v/>
      </c>
      <c r="C106" s="57" t="str">
        <f ca="1">Cálculos!AB90</f>
        <v/>
      </c>
      <c r="D106" s="57" t="str">
        <f ca="1">Cálculos!AC90</f>
        <v/>
      </c>
      <c r="E106" s="57" t="str">
        <f ca="1">Cálculos!AD90</f>
        <v/>
      </c>
      <c r="F106" s="244" t="str">
        <f ca="1">Cálculos!AE90</f>
        <v/>
      </c>
      <c r="G106" s="238" t="str">
        <f ca="1">Cálculos!AL90</f>
        <v/>
      </c>
      <c r="H106" s="250" t="str">
        <f t="shared" ca="1" si="3"/>
        <v/>
      </c>
      <c r="I106" s="139" t="str">
        <f ca="1">Cálculos!AF90</f>
        <v/>
      </c>
      <c r="J106" s="250" t="str">
        <f t="shared" ca="1" si="4"/>
        <v/>
      </c>
      <c r="K106" s="250" t="str">
        <f t="shared" ca="1" si="5"/>
        <v/>
      </c>
    </row>
    <row r="107" spans="2:11" x14ac:dyDescent="0.25">
      <c r="B107" s="57" t="str">
        <f ca="1">Cálculos!AA91</f>
        <v/>
      </c>
      <c r="C107" s="57" t="str">
        <f ca="1">Cálculos!AB91</f>
        <v/>
      </c>
      <c r="D107" s="57" t="str">
        <f ca="1">Cálculos!AC91</f>
        <v/>
      </c>
      <c r="E107" s="57" t="str">
        <f ca="1">Cálculos!AD91</f>
        <v/>
      </c>
      <c r="F107" s="244" t="str">
        <f ca="1">Cálculos!AE91</f>
        <v/>
      </c>
      <c r="G107" s="238" t="str">
        <f ca="1">Cálculos!AL91</f>
        <v/>
      </c>
      <c r="H107" s="250" t="str">
        <f t="shared" ca="1" si="3"/>
        <v/>
      </c>
      <c r="I107" s="139" t="str">
        <f ca="1">Cálculos!AF91</f>
        <v/>
      </c>
      <c r="J107" s="250" t="str">
        <f t="shared" ca="1" si="4"/>
        <v/>
      </c>
      <c r="K107" s="250" t="str">
        <f t="shared" ca="1" si="5"/>
        <v/>
      </c>
    </row>
    <row r="108" spans="2:11" x14ac:dyDescent="0.25">
      <c r="B108" s="57" t="str">
        <f ca="1">Cálculos!AA92</f>
        <v/>
      </c>
      <c r="C108" s="57" t="str">
        <f ca="1">Cálculos!AB92</f>
        <v/>
      </c>
      <c r="D108" s="57" t="str">
        <f ca="1">Cálculos!AC92</f>
        <v/>
      </c>
      <c r="E108" s="57" t="str">
        <f ca="1">Cálculos!AD92</f>
        <v/>
      </c>
      <c r="F108" s="244" t="str">
        <f ca="1">Cálculos!AE92</f>
        <v/>
      </c>
      <c r="G108" s="238" t="str">
        <f ca="1">Cálculos!AL92</f>
        <v/>
      </c>
      <c r="H108" s="250" t="str">
        <f t="shared" ca="1" si="3"/>
        <v/>
      </c>
      <c r="I108" s="139" t="str">
        <f ca="1">Cálculos!AF92</f>
        <v/>
      </c>
      <c r="J108" s="250" t="str">
        <f t="shared" ca="1" si="4"/>
        <v/>
      </c>
      <c r="K108" s="250" t="str">
        <f t="shared" ca="1" si="5"/>
        <v/>
      </c>
    </row>
    <row r="109" spans="2:11" x14ac:dyDescent="0.25">
      <c r="B109" s="57" t="str">
        <f ca="1">Cálculos!AA93</f>
        <v/>
      </c>
      <c r="C109" s="57" t="str">
        <f ca="1">Cálculos!AB93</f>
        <v/>
      </c>
      <c r="D109" s="57" t="str">
        <f ca="1">Cálculos!AC93</f>
        <v/>
      </c>
      <c r="E109" s="57" t="str">
        <f ca="1">Cálculos!AD93</f>
        <v/>
      </c>
      <c r="F109" s="244" t="str">
        <f ca="1">Cálculos!AE93</f>
        <v/>
      </c>
      <c r="G109" s="238" t="str">
        <f ca="1">Cálculos!AL93</f>
        <v/>
      </c>
      <c r="H109" s="250" t="str">
        <f t="shared" ca="1" si="3"/>
        <v/>
      </c>
      <c r="I109" s="139" t="str">
        <f ca="1">Cálculos!AF93</f>
        <v/>
      </c>
      <c r="J109" s="250" t="str">
        <f t="shared" ca="1" si="4"/>
        <v/>
      </c>
      <c r="K109" s="250" t="str">
        <f t="shared" ca="1" si="5"/>
        <v/>
      </c>
    </row>
    <row r="110" spans="2:11" x14ac:dyDescent="0.25">
      <c r="B110" s="57" t="str">
        <f ca="1">Cálculos!AA94</f>
        <v/>
      </c>
      <c r="C110" s="57" t="str">
        <f ca="1">Cálculos!AB94</f>
        <v/>
      </c>
      <c r="D110" s="57" t="str">
        <f ca="1">Cálculos!AC94</f>
        <v/>
      </c>
      <c r="E110" s="57" t="str">
        <f ca="1">Cálculos!AD94</f>
        <v/>
      </c>
      <c r="F110" s="244" t="str">
        <f ca="1">Cálculos!AE94</f>
        <v/>
      </c>
      <c r="G110" s="238" t="str">
        <f ca="1">Cálculos!AL94</f>
        <v/>
      </c>
      <c r="H110" s="250" t="str">
        <f t="shared" ca="1" si="3"/>
        <v/>
      </c>
      <c r="I110" s="139" t="str">
        <f ca="1">Cálculos!AF94</f>
        <v/>
      </c>
      <c r="J110" s="250" t="str">
        <f t="shared" ca="1" si="4"/>
        <v/>
      </c>
      <c r="K110" s="250" t="str">
        <f t="shared" ca="1" si="5"/>
        <v/>
      </c>
    </row>
    <row r="111" spans="2:11" x14ac:dyDescent="0.25">
      <c r="B111" s="57" t="str">
        <f ca="1">Cálculos!AA95</f>
        <v/>
      </c>
      <c r="C111" s="57" t="str">
        <f ca="1">Cálculos!AB95</f>
        <v/>
      </c>
      <c r="D111" s="57" t="str">
        <f ca="1">Cálculos!AC95</f>
        <v/>
      </c>
      <c r="E111" s="57" t="str">
        <f ca="1">Cálculos!AD95</f>
        <v/>
      </c>
      <c r="F111" s="244" t="str">
        <f ca="1">Cálculos!AE95</f>
        <v/>
      </c>
      <c r="G111" s="238" t="str">
        <f ca="1">Cálculos!AL95</f>
        <v/>
      </c>
      <c r="H111" s="250" t="str">
        <f t="shared" ca="1" si="3"/>
        <v/>
      </c>
      <c r="I111" s="139" t="str">
        <f ca="1">Cálculos!AF95</f>
        <v/>
      </c>
      <c r="J111" s="250" t="str">
        <f t="shared" ca="1" si="4"/>
        <v/>
      </c>
      <c r="K111" s="250" t="str">
        <f t="shared" ca="1" si="5"/>
        <v/>
      </c>
    </row>
    <row r="112" spans="2:11" x14ac:dyDescent="0.25">
      <c r="B112" s="57" t="str">
        <f ca="1">Cálculos!AA96</f>
        <v/>
      </c>
      <c r="C112" s="57" t="str">
        <f ca="1">Cálculos!AB96</f>
        <v/>
      </c>
      <c r="D112" s="57" t="str">
        <f ca="1">Cálculos!AC96</f>
        <v/>
      </c>
      <c r="E112" s="57" t="str">
        <f ca="1">Cálculos!AD96</f>
        <v/>
      </c>
      <c r="F112" s="244" t="str">
        <f ca="1">Cálculos!AE96</f>
        <v/>
      </c>
      <c r="G112" s="238" t="str">
        <f ca="1">Cálculos!AL96</f>
        <v/>
      </c>
      <c r="H112" s="250" t="str">
        <f t="shared" ca="1" si="3"/>
        <v/>
      </c>
      <c r="I112" s="139" t="str">
        <f ca="1">Cálculos!AF96</f>
        <v/>
      </c>
      <c r="J112" s="250" t="str">
        <f t="shared" ca="1" si="4"/>
        <v/>
      </c>
      <c r="K112" s="250" t="str">
        <f t="shared" ca="1" si="5"/>
        <v/>
      </c>
    </row>
    <row r="113" spans="2:11" x14ac:dyDescent="0.25">
      <c r="B113" s="57" t="str">
        <f ca="1">Cálculos!AA97</f>
        <v/>
      </c>
      <c r="C113" s="57" t="str">
        <f ca="1">Cálculos!AB97</f>
        <v/>
      </c>
      <c r="D113" s="57" t="str">
        <f ca="1">Cálculos!AC97</f>
        <v/>
      </c>
      <c r="E113" s="57" t="str">
        <f ca="1">Cálculos!AD97</f>
        <v/>
      </c>
      <c r="F113" s="244" t="str">
        <f ca="1">Cálculos!AE97</f>
        <v/>
      </c>
      <c r="G113" s="238" t="str">
        <f ca="1">Cálculos!AL97</f>
        <v/>
      </c>
      <c r="H113" s="250" t="str">
        <f t="shared" ca="1" si="3"/>
        <v/>
      </c>
      <c r="I113" s="139" t="str">
        <f ca="1">Cálculos!AF97</f>
        <v/>
      </c>
      <c r="J113" s="250" t="str">
        <f t="shared" ca="1" si="4"/>
        <v/>
      </c>
      <c r="K113" s="250" t="str">
        <f t="shared" ca="1" si="5"/>
        <v/>
      </c>
    </row>
    <row r="114" spans="2:11" x14ac:dyDescent="0.25">
      <c r="B114" s="57" t="str">
        <f ca="1">Cálculos!AA98</f>
        <v/>
      </c>
      <c r="C114" s="57" t="str">
        <f ca="1">Cálculos!AB98</f>
        <v/>
      </c>
      <c r="D114" s="57" t="str">
        <f ca="1">Cálculos!AC98</f>
        <v/>
      </c>
      <c r="E114" s="57" t="str">
        <f ca="1">Cálculos!AD98</f>
        <v/>
      </c>
      <c r="F114" s="244" t="str">
        <f ca="1">Cálculos!AE98</f>
        <v/>
      </c>
      <c r="G114" s="238" t="str">
        <f ca="1">Cálculos!AL98</f>
        <v/>
      </c>
      <c r="H114" s="250" t="str">
        <f t="shared" ca="1" si="3"/>
        <v/>
      </c>
      <c r="I114" s="139" t="str">
        <f ca="1">Cálculos!AF98</f>
        <v/>
      </c>
      <c r="J114" s="250" t="str">
        <f t="shared" ca="1" si="4"/>
        <v/>
      </c>
      <c r="K114" s="250" t="str">
        <f t="shared" ca="1" si="5"/>
        <v/>
      </c>
    </row>
    <row r="115" spans="2:11" x14ac:dyDescent="0.25">
      <c r="B115" s="57" t="str">
        <f ca="1">Cálculos!AA99</f>
        <v/>
      </c>
      <c r="C115" s="57" t="str">
        <f ca="1">Cálculos!AB99</f>
        <v/>
      </c>
      <c r="D115" s="57" t="str">
        <f ca="1">Cálculos!AC99</f>
        <v/>
      </c>
      <c r="E115" s="57" t="str">
        <f ca="1">Cálculos!AD99</f>
        <v/>
      </c>
      <c r="F115" s="244" t="str">
        <f ca="1">Cálculos!AE99</f>
        <v/>
      </c>
      <c r="G115" s="238" t="str">
        <f ca="1">Cálculos!AL99</f>
        <v/>
      </c>
      <c r="H115" s="250" t="str">
        <f t="shared" ca="1" si="3"/>
        <v/>
      </c>
      <c r="I115" s="139" t="str">
        <f ca="1">Cálculos!AF99</f>
        <v/>
      </c>
      <c r="J115" s="250" t="str">
        <f t="shared" ca="1" si="4"/>
        <v/>
      </c>
      <c r="K115" s="250" t="str">
        <f t="shared" ca="1" si="5"/>
        <v/>
      </c>
    </row>
    <row r="116" spans="2:11" x14ac:dyDescent="0.25">
      <c r="B116" s="57" t="str">
        <f ca="1">Cálculos!AA100</f>
        <v/>
      </c>
      <c r="C116" s="57" t="str">
        <f ca="1">Cálculos!AB100</f>
        <v/>
      </c>
      <c r="D116" s="57" t="str">
        <f ca="1">Cálculos!AC100</f>
        <v/>
      </c>
      <c r="E116" s="57" t="str">
        <f ca="1">Cálculos!AD100</f>
        <v/>
      </c>
      <c r="F116" s="244" t="str">
        <f ca="1">Cálculos!AE100</f>
        <v/>
      </c>
      <c r="G116" s="238" t="str">
        <f ca="1">Cálculos!AL100</f>
        <v/>
      </c>
      <c r="H116" s="250" t="str">
        <f t="shared" ca="1" si="3"/>
        <v/>
      </c>
      <c r="I116" s="139" t="str">
        <f ca="1">Cálculos!AF100</f>
        <v/>
      </c>
      <c r="J116" s="250" t="str">
        <f t="shared" ca="1" si="4"/>
        <v/>
      </c>
      <c r="K116" s="250" t="str">
        <f t="shared" ca="1" si="5"/>
        <v/>
      </c>
    </row>
    <row r="117" spans="2:11" x14ac:dyDescent="0.25">
      <c r="B117" s="57" t="str">
        <f ca="1">Cálculos!AA101</f>
        <v/>
      </c>
      <c r="C117" s="57" t="str">
        <f ca="1">Cálculos!AB101</f>
        <v/>
      </c>
      <c r="D117" s="57" t="str">
        <f ca="1">Cálculos!AC101</f>
        <v/>
      </c>
      <c r="E117" s="57" t="str">
        <f ca="1">Cálculos!AD101</f>
        <v/>
      </c>
      <c r="F117" s="244" t="str">
        <f ca="1">Cálculos!AE101</f>
        <v/>
      </c>
      <c r="G117" s="238" t="str">
        <f ca="1">Cálculos!AL101</f>
        <v/>
      </c>
      <c r="H117" s="250" t="str">
        <f t="shared" ca="1" si="3"/>
        <v/>
      </c>
      <c r="I117" s="139" t="str">
        <f ca="1">Cálculos!AF101</f>
        <v/>
      </c>
      <c r="J117" s="250" t="str">
        <f t="shared" ca="1" si="4"/>
        <v/>
      </c>
      <c r="K117" s="250" t="str">
        <f t="shared" ca="1" si="5"/>
        <v/>
      </c>
    </row>
    <row r="118" spans="2:11" x14ac:dyDescent="0.25">
      <c r="B118" s="57" t="str">
        <f ca="1">Cálculos!AA102</f>
        <v/>
      </c>
      <c r="C118" s="57" t="str">
        <f ca="1">Cálculos!AB102</f>
        <v/>
      </c>
      <c r="D118" s="57" t="str">
        <f ca="1">Cálculos!AC102</f>
        <v/>
      </c>
      <c r="E118" s="57" t="str">
        <f ca="1">Cálculos!AD102</f>
        <v/>
      </c>
      <c r="F118" s="244" t="str">
        <f ca="1">Cálculos!AE102</f>
        <v/>
      </c>
      <c r="G118" s="238" t="str">
        <f ca="1">Cálculos!AL102</f>
        <v/>
      </c>
      <c r="H118" s="250" t="str">
        <f t="shared" ca="1" si="3"/>
        <v/>
      </c>
      <c r="I118" s="139" t="str">
        <f ca="1">Cálculos!AF102</f>
        <v/>
      </c>
      <c r="J118" s="250" t="str">
        <f t="shared" ca="1" si="4"/>
        <v/>
      </c>
      <c r="K118" s="250" t="str">
        <f t="shared" ca="1" si="5"/>
        <v/>
      </c>
    </row>
    <row r="119" spans="2:11" x14ac:dyDescent="0.25">
      <c r="B119" s="57" t="str">
        <f ca="1">Cálculos!AA103</f>
        <v/>
      </c>
      <c r="C119" s="57" t="str">
        <f ca="1">Cálculos!AB103</f>
        <v/>
      </c>
      <c r="D119" s="57" t="str">
        <f ca="1">Cálculos!AC103</f>
        <v/>
      </c>
      <c r="E119" s="57" t="str">
        <f ca="1">Cálculos!AD103</f>
        <v/>
      </c>
      <c r="F119" s="244" t="str">
        <f ca="1">Cálculos!AE103</f>
        <v/>
      </c>
      <c r="G119" s="238" t="str">
        <f ca="1">Cálculos!AL103</f>
        <v/>
      </c>
      <c r="H119" s="250" t="str">
        <f t="shared" ca="1" si="3"/>
        <v/>
      </c>
      <c r="I119" s="139" t="str">
        <f ca="1">Cálculos!AF103</f>
        <v/>
      </c>
      <c r="J119" s="250" t="str">
        <f t="shared" ca="1" si="4"/>
        <v/>
      </c>
      <c r="K119" s="250" t="str">
        <f t="shared" ca="1" si="5"/>
        <v/>
      </c>
    </row>
    <row r="120" spans="2:11" x14ac:dyDescent="0.25">
      <c r="B120" s="57" t="str">
        <f ca="1">Cálculos!AA104</f>
        <v/>
      </c>
      <c r="C120" s="57" t="str">
        <f ca="1">Cálculos!AB104</f>
        <v/>
      </c>
      <c r="D120" s="57" t="str">
        <f ca="1">Cálculos!AC104</f>
        <v/>
      </c>
      <c r="E120" s="57" t="str">
        <f ca="1">Cálculos!AD104</f>
        <v/>
      </c>
      <c r="F120" s="244" t="str">
        <f ca="1">Cálculos!AE104</f>
        <v/>
      </c>
      <c r="G120" s="238" t="str">
        <f ca="1">Cálculos!AL104</f>
        <v/>
      </c>
      <c r="H120" s="250" t="str">
        <f t="shared" ca="1" si="3"/>
        <v/>
      </c>
      <c r="I120" s="139" t="str">
        <f ca="1">Cálculos!AF104</f>
        <v/>
      </c>
      <c r="J120" s="250" t="str">
        <f t="shared" ca="1" si="4"/>
        <v/>
      </c>
      <c r="K120" s="250" t="str">
        <f t="shared" ca="1" si="5"/>
        <v/>
      </c>
    </row>
    <row r="121" spans="2:11" x14ac:dyDescent="0.25">
      <c r="B121" s="57" t="str">
        <f ca="1">Cálculos!AA105</f>
        <v/>
      </c>
      <c r="C121" s="57" t="str">
        <f ca="1">Cálculos!AB105</f>
        <v/>
      </c>
      <c r="D121" s="57" t="str">
        <f ca="1">Cálculos!AC105</f>
        <v/>
      </c>
      <c r="E121" s="57" t="str">
        <f ca="1">Cálculos!AD105</f>
        <v/>
      </c>
      <c r="F121" s="244" t="str">
        <f ca="1">Cálculos!AE105</f>
        <v/>
      </c>
      <c r="G121" s="238" t="str">
        <f ca="1">Cálculos!AL105</f>
        <v/>
      </c>
      <c r="H121" s="250" t="str">
        <f t="shared" ca="1" si="3"/>
        <v/>
      </c>
      <c r="I121" s="139" t="str">
        <f ca="1">Cálculos!AF105</f>
        <v/>
      </c>
      <c r="J121" s="250" t="str">
        <f t="shared" ca="1" si="4"/>
        <v/>
      </c>
      <c r="K121" s="250" t="str">
        <f t="shared" ca="1" si="5"/>
        <v/>
      </c>
    </row>
    <row r="122" spans="2:11" x14ac:dyDescent="0.25">
      <c r="B122" s="57" t="str">
        <f ca="1">Cálculos!AA106</f>
        <v/>
      </c>
      <c r="C122" s="57" t="str">
        <f ca="1">Cálculos!AB106</f>
        <v/>
      </c>
      <c r="D122" s="57" t="str">
        <f ca="1">Cálculos!AC106</f>
        <v/>
      </c>
      <c r="E122" s="57" t="str">
        <f ca="1">Cálculos!AD106</f>
        <v/>
      </c>
      <c r="F122" s="244" t="str">
        <f ca="1">Cálculos!AE106</f>
        <v/>
      </c>
      <c r="G122" s="238" t="str">
        <f ca="1">Cálculos!AL106</f>
        <v/>
      </c>
      <c r="H122" s="250" t="str">
        <f t="shared" ca="1" si="3"/>
        <v/>
      </c>
      <c r="I122" s="139" t="str">
        <f ca="1">Cálculos!AF106</f>
        <v/>
      </c>
      <c r="J122" s="250" t="str">
        <f t="shared" ca="1" si="4"/>
        <v/>
      </c>
      <c r="K122" s="250" t="str">
        <f t="shared" ca="1" si="5"/>
        <v/>
      </c>
    </row>
    <row r="123" spans="2:11" x14ac:dyDescent="0.25">
      <c r="B123" s="57" t="str">
        <f ca="1">Cálculos!AA107</f>
        <v/>
      </c>
      <c r="C123" s="57" t="str">
        <f ca="1">Cálculos!AB107</f>
        <v/>
      </c>
      <c r="D123" s="57" t="str">
        <f ca="1">Cálculos!AC107</f>
        <v/>
      </c>
      <c r="E123" s="57" t="str">
        <f ca="1">Cálculos!AD107</f>
        <v/>
      </c>
      <c r="F123" s="244" t="str">
        <f ca="1">Cálculos!AE107</f>
        <v/>
      </c>
      <c r="G123" s="238" t="str">
        <f ca="1">Cálculos!AL107</f>
        <v/>
      </c>
      <c r="H123" s="250" t="str">
        <f t="shared" ca="1" si="3"/>
        <v/>
      </c>
      <c r="I123" s="139" t="str">
        <f ca="1">Cálculos!AF107</f>
        <v/>
      </c>
      <c r="J123" s="250" t="str">
        <f t="shared" ca="1" si="4"/>
        <v/>
      </c>
      <c r="K123" s="250" t="str">
        <f t="shared" ca="1" si="5"/>
        <v/>
      </c>
    </row>
    <row r="124" spans="2:11" x14ac:dyDescent="0.25">
      <c r="B124" s="57" t="str">
        <f ca="1">Cálculos!AA108</f>
        <v/>
      </c>
      <c r="C124" s="57" t="str">
        <f ca="1">Cálculos!AB108</f>
        <v/>
      </c>
      <c r="D124" s="57" t="str">
        <f ca="1">Cálculos!AC108</f>
        <v/>
      </c>
      <c r="E124" s="57" t="str">
        <f ca="1">Cálculos!AD108</f>
        <v/>
      </c>
      <c r="F124" s="244" t="str">
        <f ca="1">Cálculos!AE108</f>
        <v/>
      </c>
      <c r="G124" s="238" t="str">
        <f ca="1">Cálculos!AL108</f>
        <v/>
      </c>
      <c r="H124" s="250" t="str">
        <f t="shared" ca="1" si="3"/>
        <v/>
      </c>
      <c r="I124" s="139" t="str">
        <f ca="1">Cálculos!AF108</f>
        <v/>
      </c>
      <c r="J124" s="250" t="str">
        <f t="shared" ca="1" si="4"/>
        <v/>
      </c>
      <c r="K124" s="250" t="str">
        <f t="shared" ca="1" si="5"/>
        <v/>
      </c>
    </row>
    <row r="125" spans="2:11" x14ac:dyDescent="0.25">
      <c r="B125" s="57" t="str">
        <f ca="1">Cálculos!AA109</f>
        <v/>
      </c>
      <c r="C125" s="57" t="str">
        <f ca="1">Cálculos!AB109</f>
        <v/>
      </c>
      <c r="D125" s="57" t="str">
        <f ca="1">Cálculos!AC109</f>
        <v/>
      </c>
      <c r="E125" s="57" t="str">
        <f ca="1">Cálculos!AD109</f>
        <v/>
      </c>
      <c r="F125" s="244" t="str">
        <f ca="1">Cálculos!AE109</f>
        <v/>
      </c>
      <c r="G125" s="238" t="str">
        <f ca="1">Cálculos!AL109</f>
        <v/>
      </c>
      <c r="H125" s="250" t="str">
        <f t="shared" ca="1" si="3"/>
        <v/>
      </c>
      <c r="I125" s="139" t="str">
        <f ca="1">Cálculos!AF109</f>
        <v/>
      </c>
      <c r="J125" s="250" t="str">
        <f t="shared" ca="1" si="4"/>
        <v/>
      </c>
      <c r="K125" s="250" t="str">
        <f t="shared" ca="1" si="5"/>
        <v/>
      </c>
    </row>
    <row r="126" spans="2:11" x14ac:dyDescent="0.25">
      <c r="B126" s="57" t="str">
        <f ca="1">Cálculos!AA110</f>
        <v/>
      </c>
      <c r="C126" s="57" t="str">
        <f ca="1">Cálculos!AB110</f>
        <v/>
      </c>
      <c r="D126" s="57" t="str">
        <f ca="1">Cálculos!AC110</f>
        <v/>
      </c>
      <c r="E126" s="57" t="str">
        <f ca="1">Cálculos!AD110</f>
        <v/>
      </c>
      <c r="F126" s="244" t="str">
        <f ca="1">Cálculos!AE110</f>
        <v/>
      </c>
      <c r="G126" s="238" t="str">
        <f ca="1">Cálculos!AL110</f>
        <v/>
      </c>
      <c r="H126" s="250" t="str">
        <f t="shared" ca="1" si="3"/>
        <v/>
      </c>
      <c r="I126" s="139" t="str">
        <f ca="1">Cálculos!AF110</f>
        <v/>
      </c>
      <c r="J126" s="250" t="str">
        <f t="shared" ca="1" si="4"/>
        <v/>
      </c>
      <c r="K126" s="250" t="str">
        <f t="shared" ca="1" si="5"/>
        <v/>
      </c>
    </row>
    <row r="127" spans="2:11" x14ac:dyDescent="0.25">
      <c r="B127" s="57" t="str">
        <f ca="1">Cálculos!AA111</f>
        <v/>
      </c>
      <c r="C127" s="57" t="str">
        <f ca="1">Cálculos!AB111</f>
        <v/>
      </c>
      <c r="D127" s="57" t="str">
        <f ca="1">Cálculos!AC111</f>
        <v/>
      </c>
      <c r="E127" s="57" t="str">
        <f ca="1">Cálculos!AD111</f>
        <v/>
      </c>
      <c r="F127" s="244" t="str">
        <f ca="1">Cálculos!AE111</f>
        <v/>
      </c>
      <c r="G127" s="238" t="str">
        <f ca="1">Cálculos!AL111</f>
        <v/>
      </c>
      <c r="H127" s="250" t="str">
        <f t="shared" ca="1" si="3"/>
        <v/>
      </c>
      <c r="I127" s="139" t="str">
        <f ca="1">Cálculos!AF111</f>
        <v/>
      </c>
      <c r="J127" s="250" t="str">
        <f t="shared" ca="1" si="4"/>
        <v/>
      </c>
      <c r="K127" s="250" t="str">
        <f t="shared" ca="1" si="5"/>
        <v/>
      </c>
    </row>
    <row r="128" spans="2:11" x14ac:dyDescent="0.25">
      <c r="B128" s="57" t="str">
        <f ca="1">Cálculos!AA112</f>
        <v/>
      </c>
      <c r="C128" s="57" t="str">
        <f ca="1">Cálculos!AB112</f>
        <v/>
      </c>
      <c r="D128" s="57" t="str">
        <f ca="1">Cálculos!AC112</f>
        <v/>
      </c>
      <c r="E128" s="57" t="str">
        <f ca="1">Cálculos!AD112</f>
        <v/>
      </c>
      <c r="F128" s="244" t="str">
        <f ca="1">Cálculos!AE112</f>
        <v/>
      </c>
      <c r="G128" s="238" t="str">
        <f ca="1">Cálculos!AL112</f>
        <v/>
      </c>
      <c r="H128" s="250" t="str">
        <f t="shared" ca="1" si="3"/>
        <v/>
      </c>
      <c r="I128" s="139" t="str">
        <f ca="1">Cálculos!AF112</f>
        <v/>
      </c>
      <c r="J128" s="250" t="str">
        <f t="shared" ca="1" si="4"/>
        <v/>
      </c>
      <c r="K128" s="250" t="str">
        <f t="shared" ca="1" si="5"/>
        <v/>
      </c>
    </row>
    <row r="129" spans="2:11" x14ac:dyDescent="0.25">
      <c r="B129" s="57" t="str">
        <f ca="1">Cálculos!AA113</f>
        <v/>
      </c>
      <c r="C129" s="57" t="str">
        <f ca="1">Cálculos!AB113</f>
        <v/>
      </c>
      <c r="D129" s="57" t="str">
        <f ca="1">Cálculos!AC113</f>
        <v/>
      </c>
      <c r="E129" s="57" t="str">
        <f ca="1">Cálculos!AD113</f>
        <v/>
      </c>
      <c r="F129" s="244" t="str">
        <f ca="1">Cálculos!AE113</f>
        <v/>
      </c>
      <c r="G129" s="238" t="str">
        <f ca="1">Cálculos!AL113</f>
        <v/>
      </c>
      <c r="H129" s="250" t="str">
        <f t="shared" ca="1" si="3"/>
        <v/>
      </c>
      <c r="I129" s="139" t="str">
        <f ca="1">Cálculos!AF113</f>
        <v/>
      </c>
      <c r="J129" s="250" t="str">
        <f t="shared" ca="1" si="4"/>
        <v/>
      </c>
      <c r="K129" s="250" t="str">
        <f t="shared" ca="1" si="5"/>
        <v/>
      </c>
    </row>
    <row r="130" spans="2:11" x14ac:dyDescent="0.25">
      <c r="B130" s="57" t="str">
        <f ca="1">Cálculos!AA114</f>
        <v/>
      </c>
      <c r="C130" s="57" t="str">
        <f ca="1">Cálculos!AB114</f>
        <v/>
      </c>
      <c r="D130" s="57" t="str">
        <f ca="1">Cálculos!AC114</f>
        <v/>
      </c>
      <c r="E130" s="57" t="str">
        <f ca="1">Cálculos!AD114</f>
        <v/>
      </c>
      <c r="F130" s="244" t="str">
        <f ca="1">Cálculos!AE114</f>
        <v/>
      </c>
      <c r="G130" s="238" t="str">
        <f ca="1">Cálculos!AL114</f>
        <v/>
      </c>
      <c r="H130" s="250" t="str">
        <f t="shared" ca="1" si="3"/>
        <v/>
      </c>
      <c r="I130" s="139" t="str">
        <f ca="1">Cálculos!AF114</f>
        <v/>
      </c>
      <c r="J130" s="250" t="str">
        <f t="shared" ca="1" si="4"/>
        <v/>
      </c>
      <c r="K130" s="250" t="str">
        <f t="shared" ca="1" si="5"/>
        <v/>
      </c>
    </row>
    <row r="131" spans="2:11" x14ac:dyDescent="0.25">
      <c r="B131" s="57" t="str">
        <f ca="1">Cálculos!AA115</f>
        <v/>
      </c>
      <c r="C131" s="57" t="str">
        <f ca="1">Cálculos!AB115</f>
        <v/>
      </c>
      <c r="D131" s="57" t="str">
        <f ca="1">Cálculos!AC115</f>
        <v/>
      </c>
      <c r="E131" s="57" t="str">
        <f ca="1">Cálculos!AD115</f>
        <v/>
      </c>
      <c r="F131" s="244" t="str">
        <f ca="1">Cálculos!AE115</f>
        <v/>
      </c>
      <c r="G131" s="238" t="str">
        <f ca="1">Cálculos!AL115</f>
        <v/>
      </c>
      <c r="H131" s="250" t="str">
        <f t="shared" ca="1" si="3"/>
        <v/>
      </c>
      <c r="I131" s="139" t="str">
        <f ca="1">Cálculos!AF115</f>
        <v/>
      </c>
      <c r="J131" s="250" t="str">
        <f t="shared" ca="1" si="4"/>
        <v/>
      </c>
      <c r="K131" s="250" t="str">
        <f t="shared" ca="1" si="5"/>
        <v/>
      </c>
    </row>
    <row r="132" spans="2:11" x14ac:dyDescent="0.25">
      <c r="B132" s="57" t="str">
        <f ca="1">Cálculos!AA116</f>
        <v/>
      </c>
      <c r="C132" s="57" t="str">
        <f ca="1">Cálculos!AB116</f>
        <v/>
      </c>
      <c r="D132" s="57" t="str">
        <f ca="1">Cálculos!AC116</f>
        <v/>
      </c>
      <c r="E132" s="57" t="str">
        <f ca="1">Cálculos!AD116</f>
        <v/>
      </c>
      <c r="F132" s="244" t="str">
        <f ca="1">Cálculos!AE116</f>
        <v/>
      </c>
      <c r="G132" s="238" t="str">
        <f ca="1">Cálculos!AL116</f>
        <v/>
      </c>
      <c r="H132" s="250" t="str">
        <f t="shared" ca="1" si="3"/>
        <v/>
      </c>
      <c r="I132" s="139" t="str">
        <f ca="1">Cálculos!AF116</f>
        <v/>
      </c>
      <c r="J132" s="250" t="str">
        <f t="shared" ca="1" si="4"/>
        <v/>
      </c>
      <c r="K132" s="250" t="str">
        <f t="shared" ca="1" si="5"/>
        <v/>
      </c>
    </row>
    <row r="133" spans="2:11" x14ac:dyDescent="0.25">
      <c r="B133" s="57" t="str">
        <f ca="1">Cálculos!AA117</f>
        <v/>
      </c>
      <c r="C133" s="57" t="str">
        <f ca="1">Cálculos!AB117</f>
        <v/>
      </c>
      <c r="D133" s="57" t="str">
        <f ca="1">Cálculos!AC117</f>
        <v/>
      </c>
      <c r="E133" s="57" t="str">
        <f ca="1">Cálculos!AD117</f>
        <v/>
      </c>
      <c r="F133" s="244" t="str">
        <f ca="1">Cálculos!AE117</f>
        <v/>
      </c>
      <c r="G133" s="238" t="str">
        <f ca="1">Cálculos!AL117</f>
        <v/>
      </c>
      <c r="H133" s="250" t="str">
        <f t="shared" ca="1" si="3"/>
        <v/>
      </c>
      <c r="I133" s="139" t="str">
        <f ca="1">Cálculos!AF117</f>
        <v/>
      </c>
      <c r="J133" s="250" t="str">
        <f t="shared" ca="1" si="4"/>
        <v/>
      </c>
      <c r="K133" s="250" t="str">
        <f t="shared" ca="1" si="5"/>
        <v/>
      </c>
    </row>
    <row r="134" spans="2:11" x14ac:dyDescent="0.25">
      <c r="B134" s="57" t="str">
        <f ca="1">Cálculos!AA118</f>
        <v/>
      </c>
      <c r="C134" s="57" t="str">
        <f ca="1">Cálculos!AB118</f>
        <v/>
      </c>
      <c r="D134" s="57" t="str">
        <f ca="1">Cálculos!AC118</f>
        <v/>
      </c>
      <c r="E134" s="57" t="str">
        <f ca="1">Cálculos!AD118</f>
        <v/>
      </c>
      <c r="F134" s="244" t="str">
        <f ca="1">Cálculos!AE118</f>
        <v/>
      </c>
      <c r="G134" s="238" t="str">
        <f ca="1">Cálculos!AL118</f>
        <v/>
      </c>
      <c r="H134" s="250" t="str">
        <f t="shared" ca="1" si="3"/>
        <v/>
      </c>
      <c r="I134" s="139" t="str">
        <f ca="1">Cálculos!AF118</f>
        <v/>
      </c>
      <c r="J134" s="250" t="str">
        <f t="shared" ca="1" si="4"/>
        <v/>
      </c>
      <c r="K134" s="250" t="str">
        <f t="shared" ca="1" si="5"/>
        <v/>
      </c>
    </row>
    <row r="135" spans="2:11" x14ac:dyDescent="0.25">
      <c r="B135" s="57" t="str">
        <f ca="1">Cálculos!AA119</f>
        <v/>
      </c>
      <c r="C135" s="57" t="str">
        <f ca="1">Cálculos!AB119</f>
        <v/>
      </c>
      <c r="D135" s="57" t="str">
        <f ca="1">Cálculos!AC119</f>
        <v/>
      </c>
      <c r="E135" s="57" t="str">
        <f ca="1">Cálculos!AD119</f>
        <v/>
      </c>
      <c r="F135" s="244" t="str">
        <f ca="1">Cálculos!AE119</f>
        <v/>
      </c>
      <c r="G135" s="238" t="str">
        <f ca="1">Cálculos!AL119</f>
        <v/>
      </c>
      <c r="H135" s="250" t="str">
        <f t="shared" ca="1" si="3"/>
        <v/>
      </c>
      <c r="I135" s="139" t="str">
        <f ca="1">Cálculos!AF119</f>
        <v/>
      </c>
      <c r="J135" s="250" t="str">
        <f t="shared" ca="1" si="4"/>
        <v/>
      </c>
      <c r="K135" s="250" t="str">
        <f t="shared" ca="1" si="5"/>
        <v/>
      </c>
    </row>
    <row r="138" spans="2:11" ht="20.25" x14ac:dyDescent="0.25">
      <c r="B138" s="468" t="s">
        <v>991</v>
      </c>
      <c r="C138" s="468"/>
      <c r="D138" s="468"/>
      <c r="E138" s="468"/>
      <c r="F138" s="468"/>
      <c r="G138" s="468"/>
      <c r="H138" s="468"/>
      <c r="I138" s="468"/>
      <c r="J138" s="468"/>
      <c r="K138" s="468"/>
    </row>
    <row r="139" spans="2:11" x14ac:dyDescent="0.25">
      <c r="B139" s="21"/>
      <c r="C139" s="21"/>
      <c r="D139" s="21"/>
      <c r="E139" s="21"/>
      <c r="F139" s="29"/>
      <c r="G139" s="21"/>
      <c r="H139" s="247"/>
      <c r="I139" s="21"/>
      <c r="J139" s="252"/>
      <c r="K139" s="247"/>
    </row>
    <row r="140" spans="2:11" x14ac:dyDescent="0.25">
      <c r="B140" s="24" t="s">
        <v>112</v>
      </c>
      <c r="C140" s="467">
        <f>+'Formulario B-"Alta de Proyecto"'!B5</f>
        <v>0</v>
      </c>
      <c r="D140" s="467"/>
      <c r="E140" s="467"/>
      <c r="F140" s="467"/>
      <c r="G140" s="467"/>
      <c r="H140" s="467"/>
      <c r="I140" s="467"/>
      <c r="J140" s="247"/>
      <c r="K140" s="247"/>
    </row>
    <row r="141" spans="2:11" x14ac:dyDescent="0.25">
      <c r="B141" s="25"/>
      <c r="C141" s="26"/>
      <c r="D141" s="26"/>
      <c r="E141" s="26"/>
      <c r="F141" s="242"/>
      <c r="G141" s="26"/>
      <c r="H141" s="248"/>
      <c r="I141" s="26"/>
      <c r="J141" s="247"/>
      <c r="K141" s="247"/>
    </row>
    <row r="142" spans="2:11" x14ac:dyDescent="0.25">
      <c r="B142" s="141" t="s">
        <v>141</v>
      </c>
      <c r="C142" s="246">
        <f ca="1">SUM($J$10:$J$203)</f>
        <v>0</v>
      </c>
      <c r="D142" s="26"/>
      <c r="E142" s="26"/>
      <c r="F142" s="242"/>
      <c r="G142" s="26"/>
      <c r="H142" s="248"/>
      <c r="I142" s="26"/>
      <c r="J142" s="247"/>
      <c r="K142" s="247"/>
    </row>
    <row r="143" spans="2:11" x14ac:dyDescent="0.25">
      <c r="B143" s="291"/>
      <c r="C143" s="293"/>
      <c r="D143" s="26"/>
      <c r="E143" s="26"/>
      <c r="F143" s="242"/>
      <c r="G143" s="26"/>
      <c r="H143" s="248"/>
      <c r="I143" s="26"/>
      <c r="J143" s="247"/>
      <c r="K143" s="247"/>
    </row>
    <row r="144" spans="2:11" x14ac:dyDescent="0.25">
      <c r="B144" s="21"/>
      <c r="C144" s="21"/>
      <c r="D144" s="21"/>
      <c r="E144" s="21"/>
      <c r="F144" s="29"/>
      <c r="G144" s="21"/>
      <c r="H144" s="247"/>
      <c r="I144" s="21"/>
      <c r="J144" s="247"/>
    </row>
    <row r="145" spans="2:11" ht="31.5" x14ac:dyDescent="0.25">
      <c r="B145" s="30" t="s">
        <v>88</v>
      </c>
      <c r="C145" s="30" t="s">
        <v>89</v>
      </c>
      <c r="D145" s="30" t="s">
        <v>52</v>
      </c>
      <c r="E145" s="30" t="s">
        <v>53</v>
      </c>
      <c r="F145" s="243" t="s">
        <v>138</v>
      </c>
      <c r="G145" s="30" t="s">
        <v>449</v>
      </c>
      <c r="H145" s="249" t="s">
        <v>450</v>
      </c>
      <c r="I145" s="30" t="s">
        <v>54</v>
      </c>
      <c r="J145" s="249" t="s">
        <v>140</v>
      </c>
      <c r="K145" s="249" t="s">
        <v>139</v>
      </c>
    </row>
    <row r="146" spans="2:11" x14ac:dyDescent="0.25">
      <c r="B146" s="57" t="str">
        <f ca="1">Cálculos!AA120</f>
        <v/>
      </c>
      <c r="C146" s="57" t="str">
        <f ca="1">Cálculos!AB120</f>
        <v/>
      </c>
      <c r="D146" s="57" t="str">
        <f ca="1">Cálculos!AC120</f>
        <v/>
      </c>
      <c r="E146" s="57" t="str">
        <f ca="1">Cálculos!AD120</f>
        <v/>
      </c>
      <c r="F146" s="244" t="str">
        <f ca="1">Cálculos!AE120</f>
        <v/>
      </c>
      <c r="G146" s="238" t="str">
        <f ca="1">Cálculos!AL120</f>
        <v/>
      </c>
      <c r="H146" s="250" t="str">
        <f ca="1">IF(OR(D146="",F146=""),"",D146*F146*(1+G146))</f>
        <v/>
      </c>
      <c r="I146" s="139" t="str">
        <f ca="1">Cálculos!AF120</f>
        <v/>
      </c>
      <c r="J146" s="250" t="str">
        <f ca="1">IF(OR(H146="",I146=""),"",H146*I146)</f>
        <v/>
      </c>
      <c r="K146" s="250" t="str">
        <f ca="1">IF(OR(H146="",J146=""),"",H146+J146)</f>
        <v/>
      </c>
    </row>
    <row r="147" spans="2:11" x14ac:dyDescent="0.25">
      <c r="B147" s="57" t="str">
        <f ca="1">Cálculos!AA121</f>
        <v/>
      </c>
      <c r="C147" s="57" t="str">
        <f ca="1">Cálculos!AB121</f>
        <v/>
      </c>
      <c r="D147" s="57" t="str">
        <f ca="1">Cálculos!AC121</f>
        <v/>
      </c>
      <c r="E147" s="57" t="str">
        <f ca="1">Cálculos!AD121</f>
        <v/>
      </c>
      <c r="F147" s="244" t="str">
        <f ca="1">Cálculos!AE121</f>
        <v/>
      </c>
      <c r="G147" s="238" t="str">
        <f ca="1">Cálculos!AL121</f>
        <v/>
      </c>
      <c r="H147" s="250" t="str">
        <f t="shared" ref="H147:H203" ca="1" si="6">IF(OR(D147="",F147=""),"",D147*F147*(1+G147))</f>
        <v/>
      </c>
      <c r="I147" s="139" t="str">
        <f ca="1">Cálculos!AF121</f>
        <v/>
      </c>
      <c r="J147" s="250" t="str">
        <f t="shared" ref="J147:J203" ca="1" si="7">IF(OR(H147="",I147=""),"",H147*I147)</f>
        <v/>
      </c>
      <c r="K147" s="250" t="str">
        <f t="shared" ref="K147:K203" ca="1" si="8">IF(OR(H147="",J147=""),"",H147+J147)</f>
        <v/>
      </c>
    </row>
    <row r="148" spans="2:11" x14ac:dyDescent="0.25">
      <c r="B148" s="57" t="str">
        <f ca="1">Cálculos!AA122</f>
        <v/>
      </c>
      <c r="C148" s="57" t="str">
        <f ca="1">Cálculos!AB122</f>
        <v/>
      </c>
      <c r="D148" s="57" t="str">
        <f ca="1">Cálculos!AC122</f>
        <v/>
      </c>
      <c r="E148" s="57" t="str">
        <f ca="1">Cálculos!AD122</f>
        <v/>
      </c>
      <c r="F148" s="244" t="str">
        <f ca="1">Cálculos!AE122</f>
        <v/>
      </c>
      <c r="G148" s="238" t="str">
        <f ca="1">Cálculos!AL122</f>
        <v/>
      </c>
      <c r="H148" s="250" t="str">
        <f t="shared" ca="1" si="6"/>
        <v/>
      </c>
      <c r="I148" s="139" t="str">
        <f ca="1">Cálculos!AF122</f>
        <v/>
      </c>
      <c r="J148" s="250" t="str">
        <f t="shared" ca="1" si="7"/>
        <v/>
      </c>
      <c r="K148" s="250" t="str">
        <f t="shared" ca="1" si="8"/>
        <v/>
      </c>
    </row>
    <row r="149" spans="2:11" x14ac:dyDescent="0.25">
      <c r="B149" s="57" t="str">
        <f ca="1">Cálculos!AA123</f>
        <v/>
      </c>
      <c r="C149" s="57" t="str">
        <f ca="1">Cálculos!AB123</f>
        <v/>
      </c>
      <c r="D149" s="57" t="str">
        <f ca="1">Cálculos!AC123</f>
        <v/>
      </c>
      <c r="E149" s="57" t="str">
        <f ca="1">Cálculos!AD123</f>
        <v/>
      </c>
      <c r="F149" s="244" t="str">
        <f ca="1">Cálculos!AE123</f>
        <v/>
      </c>
      <c r="G149" s="238" t="str">
        <f ca="1">Cálculos!AL123</f>
        <v/>
      </c>
      <c r="H149" s="250" t="str">
        <f t="shared" ca="1" si="6"/>
        <v/>
      </c>
      <c r="I149" s="139" t="str">
        <f ca="1">Cálculos!AF123</f>
        <v/>
      </c>
      <c r="J149" s="250" t="str">
        <f t="shared" ca="1" si="7"/>
        <v/>
      </c>
      <c r="K149" s="250" t="str">
        <f t="shared" ca="1" si="8"/>
        <v/>
      </c>
    </row>
    <row r="150" spans="2:11" x14ac:dyDescent="0.25">
      <c r="B150" s="57" t="str">
        <f ca="1">Cálculos!AA124</f>
        <v/>
      </c>
      <c r="C150" s="57" t="str">
        <f ca="1">Cálculos!AB124</f>
        <v/>
      </c>
      <c r="D150" s="57" t="str">
        <f ca="1">Cálculos!AC124</f>
        <v/>
      </c>
      <c r="E150" s="57" t="str">
        <f ca="1">Cálculos!AD124</f>
        <v/>
      </c>
      <c r="F150" s="244" t="str">
        <f ca="1">Cálculos!AE124</f>
        <v/>
      </c>
      <c r="G150" s="238" t="str">
        <f ca="1">Cálculos!AL124</f>
        <v/>
      </c>
      <c r="H150" s="250" t="str">
        <f t="shared" ca="1" si="6"/>
        <v/>
      </c>
      <c r="I150" s="139" t="str">
        <f ca="1">Cálculos!AF124</f>
        <v/>
      </c>
      <c r="J150" s="250" t="str">
        <f t="shared" ca="1" si="7"/>
        <v/>
      </c>
      <c r="K150" s="250" t="str">
        <f t="shared" ca="1" si="8"/>
        <v/>
      </c>
    </row>
    <row r="151" spans="2:11" x14ac:dyDescent="0.25">
      <c r="B151" s="57" t="str">
        <f ca="1">Cálculos!AA125</f>
        <v/>
      </c>
      <c r="C151" s="57" t="str">
        <f ca="1">Cálculos!AB125</f>
        <v/>
      </c>
      <c r="D151" s="57" t="str">
        <f ca="1">Cálculos!AC125</f>
        <v/>
      </c>
      <c r="E151" s="57" t="str">
        <f ca="1">Cálculos!AD125</f>
        <v/>
      </c>
      <c r="F151" s="244" t="str">
        <f ca="1">Cálculos!AE125</f>
        <v/>
      </c>
      <c r="G151" s="238" t="str">
        <f ca="1">Cálculos!AL125</f>
        <v/>
      </c>
      <c r="H151" s="250" t="str">
        <f t="shared" ca="1" si="6"/>
        <v/>
      </c>
      <c r="I151" s="139" t="str">
        <f ca="1">Cálculos!AF125</f>
        <v/>
      </c>
      <c r="J151" s="250" t="str">
        <f t="shared" ca="1" si="7"/>
        <v/>
      </c>
      <c r="K151" s="250" t="str">
        <f t="shared" ca="1" si="8"/>
        <v/>
      </c>
    </row>
    <row r="152" spans="2:11" x14ac:dyDescent="0.25">
      <c r="B152" s="57" t="str">
        <f ca="1">Cálculos!AA126</f>
        <v/>
      </c>
      <c r="C152" s="57" t="str">
        <f ca="1">Cálculos!AB126</f>
        <v/>
      </c>
      <c r="D152" s="57" t="str">
        <f ca="1">Cálculos!AC126</f>
        <v/>
      </c>
      <c r="E152" s="57" t="str">
        <f ca="1">Cálculos!AD126</f>
        <v/>
      </c>
      <c r="F152" s="244" t="str">
        <f ca="1">Cálculos!AE126</f>
        <v/>
      </c>
      <c r="G152" s="238" t="str">
        <f ca="1">Cálculos!AL126</f>
        <v/>
      </c>
      <c r="H152" s="250" t="str">
        <f t="shared" ca="1" si="6"/>
        <v/>
      </c>
      <c r="I152" s="139" t="str">
        <f ca="1">Cálculos!AF126</f>
        <v/>
      </c>
      <c r="J152" s="250" t="str">
        <f t="shared" ca="1" si="7"/>
        <v/>
      </c>
      <c r="K152" s="250" t="str">
        <f t="shared" ca="1" si="8"/>
        <v/>
      </c>
    </row>
    <row r="153" spans="2:11" x14ac:dyDescent="0.25">
      <c r="B153" s="57" t="str">
        <f ca="1">Cálculos!AA127</f>
        <v/>
      </c>
      <c r="C153" s="57" t="str">
        <f ca="1">Cálculos!AB127</f>
        <v/>
      </c>
      <c r="D153" s="57" t="str">
        <f ca="1">Cálculos!AC127</f>
        <v/>
      </c>
      <c r="E153" s="57" t="str">
        <f ca="1">Cálculos!AD127</f>
        <v/>
      </c>
      <c r="F153" s="244" t="str">
        <f ca="1">Cálculos!AE127</f>
        <v/>
      </c>
      <c r="G153" s="238" t="str">
        <f ca="1">Cálculos!AL127</f>
        <v/>
      </c>
      <c r="H153" s="250" t="str">
        <f t="shared" ca="1" si="6"/>
        <v/>
      </c>
      <c r="I153" s="139" t="str">
        <f ca="1">Cálculos!AF127</f>
        <v/>
      </c>
      <c r="J153" s="250" t="str">
        <f t="shared" ca="1" si="7"/>
        <v/>
      </c>
      <c r="K153" s="250" t="str">
        <f t="shared" ca="1" si="8"/>
        <v/>
      </c>
    </row>
    <row r="154" spans="2:11" x14ac:dyDescent="0.25">
      <c r="B154" s="57" t="str">
        <f ca="1">Cálculos!AA128</f>
        <v/>
      </c>
      <c r="C154" s="57" t="str">
        <f ca="1">Cálculos!AB128</f>
        <v/>
      </c>
      <c r="D154" s="57" t="str">
        <f ca="1">Cálculos!AC128</f>
        <v/>
      </c>
      <c r="E154" s="57" t="str">
        <f ca="1">Cálculos!AD128</f>
        <v/>
      </c>
      <c r="F154" s="244" t="str">
        <f ca="1">Cálculos!AE128</f>
        <v/>
      </c>
      <c r="G154" s="238" t="str">
        <f ca="1">Cálculos!AL128</f>
        <v/>
      </c>
      <c r="H154" s="250" t="str">
        <f t="shared" ca="1" si="6"/>
        <v/>
      </c>
      <c r="I154" s="139" t="str">
        <f ca="1">Cálculos!AF128</f>
        <v/>
      </c>
      <c r="J154" s="250" t="str">
        <f t="shared" ca="1" si="7"/>
        <v/>
      </c>
      <c r="K154" s="250" t="str">
        <f t="shared" ca="1" si="8"/>
        <v/>
      </c>
    </row>
    <row r="155" spans="2:11" x14ac:dyDescent="0.25">
      <c r="B155" s="57" t="str">
        <f ca="1">Cálculos!AA129</f>
        <v/>
      </c>
      <c r="C155" s="57" t="str">
        <f ca="1">Cálculos!AB129</f>
        <v/>
      </c>
      <c r="D155" s="57" t="str">
        <f ca="1">Cálculos!AC129</f>
        <v/>
      </c>
      <c r="E155" s="57" t="str">
        <f ca="1">Cálculos!AD129</f>
        <v/>
      </c>
      <c r="F155" s="244" t="str">
        <f ca="1">Cálculos!AE129</f>
        <v/>
      </c>
      <c r="G155" s="238" t="str">
        <f ca="1">Cálculos!AL129</f>
        <v/>
      </c>
      <c r="H155" s="250" t="str">
        <f t="shared" ca="1" si="6"/>
        <v/>
      </c>
      <c r="I155" s="139" t="str">
        <f ca="1">Cálculos!AF129</f>
        <v/>
      </c>
      <c r="J155" s="250" t="str">
        <f t="shared" ca="1" si="7"/>
        <v/>
      </c>
      <c r="K155" s="250" t="str">
        <f t="shared" ca="1" si="8"/>
        <v/>
      </c>
    </row>
    <row r="156" spans="2:11" x14ac:dyDescent="0.25">
      <c r="B156" s="57" t="str">
        <f ca="1">Cálculos!AA130</f>
        <v/>
      </c>
      <c r="C156" s="57" t="str">
        <f ca="1">Cálculos!AB130</f>
        <v/>
      </c>
      <c r="D156" s="57" t="str">
        <f ca="1">Cálculos!AC130</f>
        <v/>
      </c>
      <c r="E156" s="57" t="str">
        <f ca="1">Cálculos!AD130</f>
        <v/>
      </c>
      <c r="F156" s="244" t="str">
        <f ca="1">Cálculos!AE130</f>
        <v/>
      </c>
      <c r="G156" s="238" t="str">
        <f ca="1">Cálculos!AL130</f>
        <v/>
      </c>
      <c r="H156" s="250" t="str">
        <f t="shared" ca="1" si="6"/>
        <v/>
      </c>
      <c r="I156" s="139" t="str">
        <f ca="1">Cálculos!AF130</f>
        <v/>
      </c>
      <c r="J156" s="250" t="str">
        <f t="shared" ca="1" si="7"/>
        <v/>
      </c>
      <c r="K156" s="250" t="str">
        <f t="shared" ca="1" si="8"/>
        <v/>
      </c>
    </row>
    <row r="157" spans="2:11" x14ac:dyDescent="0.25">
      <c r="B157" s="57" t="str">
        <f ca="1">Cálculos!AA131</f>
        <v/>
      </c>
      <c r="C157" s="57" t="str">
        <f ca="1">Cálculos!AB131</f>
        <v/>
      </c>
      <c r="D157" s="57" t="str">
        <f ca="1">Cálculos!AC131</f>
        <v/>
      </c>
      <c r="E157" s="57" t="str">
        <f ca="1">Cálculos!AD131</f>
        <v/>
      </c>
      <c r="F157" s="244" t="str">
        <f ca="1">Cálculos!AE131</f>
        <v/>
      </c>
      <c r="G157" s="238" t="str">
        <f ca="1">Cálculos!AL131</f>
        <v/>
      </c>
      <c r="H157" s="250" t="str">
        <f t="shared" ca="1" si="6"/>
        <v/>
      </c>
      <c r="I157" s="139" t="str">
        <f ca="1">Cálculos!AF131</f>
        <v/>
      </c>
      <c r="J157" s="250" t="str">
        <f t="shared" ca="1" si="7"/>
        <v/>
      </c>
      <c r="K157" s="250" t="str">
        <f t="shared" ca="1" si="8"/>
        <v/>
      </c>
    </row>
    <row r="158" spans="2:11" x14ac:dyDescent="0.25">
      <c r="B158" s="57" t="str">
        <f ca="1">Cálculos!AA132</f>
        <v/>
      </c>
      <c r="C158" s="57" t="str">
        <f ca="1">Cálculos!AB132</f>
        <v/>
      </c>
      <c r="D158" s="57" t="str">
        <f ca="1">Cálculos!AC132</f>
        <v/>
      </c>
      <c r="E158" s="57" t="str">
        <f ca="1">Cálculos!AD132</f>
        <v/>
      </c>
      <c r="F158" s="244" t="str">
        <f ca="1">Cálculos!AE132</f>
        <v/>
      </c>
      <c r="G158" s="238" t="str">
        <f ca="1">Cálculos!AL132</f>
        <v/>
      </c>
      <c r="H158" s="250" t="str">
        <f t="shared" ca="1" si="6"/>
        <v/>
      </c>
      <c r="I158" s="139" t="str">
        <f ca="1">Cálculos!AF132</f>
        <v/>
      </c>
      <c r="J158" s="250" t="str">
        <f t="shared" ca="1" si="7"/>
        <v/>
      </c>
      <c r="K158" s="250" t="str">
        <f t="shared" ca="1" si="8"/>
        <v/>
      </c>
    </row>
    <row r="159" spans="2:11" x14ac:dyDescent="0.25">
      <c r="B159" s="57" t="str">
        <f ca="1">Cálculos!AA133</f>
        <v/>
      </c>
      <c r="C159" s="57" t="str">
        <f ca="1">Cálculos!AB133</f>
        <v/>
      </c>
      <c r="D159" s="57" t="str">
        <f ca="1">Cálculos!AC133</f>
        <v/>
      </c>
      <c r="E159" s="57" t="str">
        <f ca="1">Cálculos!AD133</f>
        <v/>
      </c>
      <c r="F159" s="244" t="str">
        <f ca="1">Cálculos!AE133</f>
        <v/>
      </c>
      <c r="G159" s="238" t="str">
        <f ca="1">Cálculos!AL133</f>
        <v/>
      </c>
      <c r="H159" s="250" t="str">
        <f t="shared" ca="1" si="6"/>
        <v/>
      </c>
      <c r="I159" s="139" t="str">
        <f ca="1">Cálculos!AF133</f>
        <v/>
      </c>
      <c r="J159" s="250" t="str">
        <f t="shared" ca="1" si="7"/>
        <v/>
      </c>
      <c r="K159" s="250" t="str">
        <f t="shared" ca="1" si="8"/>
        <v/>
      </c>
    </row>
    <row r="160" spans="2:11" x14ac:dyDescent="0.25">
      <c r="B160" s="57" t="str">
        <f ca="1">Cálculos!AA134</f>
        <v/>
      </c>
      <c r="C160" s="57" t="str">
        <f ca="1">Cálculos!AB134</f>
        <v/>
      </c>
      <c r="D160" s="57" t="str">
        <f ca="1">Cálculos!AC134</f>
        <v/>
      </c>
      <c r="E160" s="57" t="str">
        <f ca="1">Cálculos!AD134</f>
        <v/>
      </c>
      <c r="F160" s="244" t="str">
        <f ca="1">Cálculos!AE134</f>
        <v/>
      </c>
      <c r="G160" s="238" t="str">
        <f ca="1">Cálculos!AL134</f>
        <v/>
      </c>
      <c r="H160" s="250" t="str">
        <f t="shared" ca="1" si="6"/>
        <v/>
      </c>
      <c r="I160" s="139" t="str">
        <f ca="1">Cálculos!AF134</f>
        <v/>
      </c>
      <c r="J160" s="250" t="str">
        <f t="shared" ca="1" si="7"/>
        <v/>
      </c>
      <c r="K160" s="250" t="str">
        <f t="shared" ca="1" si="8"/>
        <v/>
      </c>
    </row>
    <row r="161" spans="2:11" x14ac:dyDescent="0.25">
      <c r="B161" s="57" t="str">
        <f ca="1">Cálculos!AA135</f>
        <v/>
      </c>
      <c r="C161" s="57" t="str">
        <f ca="1">Cálculos!AB135</f>
        <v/>
      </c>
      <c r="D161" s="57" t="str">
        <f ca="1">Cálculos!AC135</f>
        <v/>
      </c>
      <c r="E161" s="57" t="str">
        <f ca="1">Cálculos!AD135</f>
        <v/>
      </c>
      <c r="F161" s="244" t="str">
        <f ca="1">Cálculos!AE135</f>
        <v/>
      </c>
      <c r="G161" s="238" t="str">
        <f ca="1">Cálculos!AL135</f>
        <v/>
      </c>
      <c r="H161" s="250" t="str">
        <f t="shared" ca="1" si="6"/>
        <v/>
      </c>
      <c r="I161" s="139" t="str">
        <f ca="1">Cálculos!AF135</f>
        <v/>
      </c>
      <c r="J161" s="250" t="str">
        <f t="shared" ca="1" si="7"/>
        <v/>
      </c>
      <c r="K161" s="250" t="str">
        <f t="shared" ca="1" si="8"/>
        <v/>
      </c>
    </row>
    <row r="162" spans="2:11" x14ac:dyDescent="0.25">
      <c r="B162" s="57" t="str">
        <f ca="1">Cálculos!AA136</f>
        <v/>
      </c>
      <c r="C162" s="57" t="str">
        <f ca="1">Cálculos!AB136</f>
        <v/>
      </c>
      <c r="D162" s="57" t="str">
        <f ca="1">Cálculos!AC136</f>
        <v/>
      </c>
      <c r="E162" s="57" t="str">
        <f ca="1">Cálculos!AD136</f>
        <v/>
      </c>
      <c r="F162" s="244" t="str">
        <f ca="1">Cálculos!AE136</f>
        <v/>
      </c>
      <c r="G162" s="238" t="str">
        <f ca="1">Cálculos!AL136</f>
        <v/>
      </c>
      <c r="H162" s="250" t="str">
        <f t="shared" ca="1" si="6"/>
        <v/>
      </c>
      <c r="I162" s="139" t="str">
        <f ca="1">Cálculos!AF136</f>
        <v/>
      </c>
      <c r="J162" s="250" t="str">
        <f t="shared" ca="1" si="7"/>
        <v/>
      </c>
      <c r="K162" s="250" t="str">
        <f t="shared" ca="1" si="8"/>
        <v/>
      </c>
    </row>
    <row r="163" spans="2:11" x14ac:dyDescent="0.25">
      <c r="B163" s="57" t="str">
        <f ca="1">Cálculos!AA137</f>
        <v/>
      </c>
      <c r="C163" s="57" t="str">
        <f ca="1">Cálculos!AB137</f>
        <v/>
      </c>
      <c r="D163" s="57" t="str">
        <f ca="1">Cálculos!AC137</f>
        <v/>
      </c>
      <c r="E163" s="57" t="str">
        <f ca="1">Cálculos!AD137</f>
        <v/>
      </c>
      <c r="F163" s="244" t="str">
        <f ca="1">Cálculos!AE137</f>
        <v/>
      </c>
      <c r="G163" s="238" t="str">
        <f ca="1">Cálculos!AL137</f>
        <v/>
      </c>
      <c r="H163" s="250" t="str">
        <f t="shared" ca="1" si="6"/>
        <v/>
      </c>
      <c r="I163" s="139" t="str">
        <f ca="1">Cálculos!AF137</f>
        <v/>
      </c>
      <c r="J163" s="250" t="str">
        <f t="shared" ca="1" si="7"/>
        <v/>
      </c>
      <c r="K163" s="250" t="str">
        <f t="shared" ca="1" si="8"/>
        <v/>
      </c>
    </row>
    <row r="164" spans="2:11" x14ac:dyDescent="0.25">
      <c r="B164" s="57" t="str">
        <f ca="1">Cálculos!AA138</f>
        <v/>
      </c>
      <c r="C164" s="57" t="str">
        <f ca="1">Cálculos!AB138</f>
        <v/>
      </c>
      <c r="D164" s="57" t="str">
        <f ca="1">Cálculos!AC138</f>
        <v/>
      </c>
      <c r="E164" s="57" t="str">
        <f ca="1">Cálculos!AD138</f>
        <v/>
      </c>
      <c r="F164" s="244" t="str">
        <f ca="1">Cálculos!AE138</f>
        <v/>
      </c>
      <c r="G164" s="238" t="str">
        <f ca="1">Cálculos!AL138</f>
        <v/>
      </c>
      <c r="H164" s="250" t="str">
        <f t="shared" ca="1" si="6"/>
        <v/>
      </c>
      <c r="I164" s="139" t="str">
        <f ca="1">Cálculos!AF138</f>
        <v/>
      </c>
      <c r="J164" s="250" t="str">
        <f t="shared" ca="1" si="7"/>
        <v/>
      </c>
      <c r="K164" s="250" t="str">
        <f t="shared" ca="1" si="8"/>
        <v/>
      </c>
    </row>
    <row r="165" spans="2:11" x14ac:dyDescent="0.25">
      <c r="B165" s="57" t="str">
        <f ca="1">Cálculos!AA139</f>
        <v/>
      </c>
      <c r="C165" s="57" t="str">
        <f ca="1">Cálculos!AB139</f>
        <v/>
      </c>
      <c r="D165" s="57" t="str">
        <f ca="1">Cálculos!AC139</f>
        <v/>
      </c>
      <c r="E165" s="57" t="str">
        <f ca="1">Cálculos!AD139</f>
        <v/>
      </c>
      <c r="F165" s="244" t="str">
        <f ca="1">Cálculos!AE139</f>
        <v/>
      </c>
      <c r="G165" s="238" t="str">
        <f ca="1">Cálculos!AL139</f>
        <v/>
      </c>
      <c r="H165" s="250" t="str">
        <f t="shared" ca="1" si="6"/>
        <v/>
      </c>
      <c r="I165" s="139" t="str">
        <f ca="1">Cálculos!AF139</f>
        <v/>
      </c>
      <c r="J165" s="250" t="str">
        <f t="shared" ca="1" si="7"/>
        <v/>
      </c>
      <c r="K165" s="250" t="str">
        <f t="shared" ca="1" si="8"/>
        <v/>
      </c>
    </row>
    <row r="166" spans="2:11" x14ac:dyDescent="0.25">
      <c r="B166" s="57" t="str">
        <f ca="1">Cálculos!AA140</f>
        <v/>
      </c>
      <c r="C166" s="57" t="str">
        <f ca="1">Cálculos!AB140</f>
        <v/>
      </c>
      <c r="D166" s="57" t="str">
        <f ca="1">Cálculos!AC140</f>
        <v/>
      </c>
      <c r="E166" s="57" t="str">
        <f ca="1">Cálculos!AD140</f>
        <v/>
      </c>
      <c r="F166" s="244" t="str">
        <f ca="1">Cálculos!AE140</f>
        <v/>
      </c>
      <c r="G166" s="238" t="str">
        <f ca="1">Cálculos!AL140</f>
        <v/>
      </c>
      <c r="H166" s="250" t="str">
        <f t="shared" ca="1" si="6"/>
        <v/>
      </c>
      <c r="I166" s="139" t="str">
        <f ca="1">Cálculos!AF140</f>
        <v/>
      </c>
      <c r="J166" s="250" t="str">
        <f t="shared" ca="1" si="7"/>
        <v/>
      </c>
      <c r="K166" s="250" t="str">
        <f t="shared" ca="1" si="8"/>
        <v/>
      </c>
    </row>
    <row r="167" spans="2:11" x14ac:dyDescent="0.25">
      <c r="B167" s="57" t="str">
        <f ca="1">Cálculos!AA141</f>
        <v/>
      </c>
      <c r="C167" s="57" t="str">
        <f ca="1">Cálculos!AB141</f>
        <v/>
      </c>
      <c r="D167" s="57" t="str">
        <f ca="1">Cálculos!AC141</f>
        <v/>
      </c>
      <c r="E167" s="57" t="str">
        <f ca="1">Cálculos!AD141</f>
        <v/>
      </c>
      <c r="F167" s="244" t="str">
        <f ca="1">Cálculos!AE141</f>
        <v/>
      </c>
      <c r="G167" s="238" t="str">
        <f ca="1">Cálculos!AL141</f>
        <v/>
      </c>
      <c r="H167" s="250" t="str">
        <f t="shared" ca="1" si="6"/>
        <v/>
      </c>
      <c r="I167" s="139" t="str">
        <f ca="1">Cálculos!AF141</f>
        <v/>
      </c>
      <c r="J167" s="250" t="str">
        <f t="shared" ca="1" si="7"/>
        <v/>
      </c>
      <c r="K167" s="250" t="str">
        <f t="shared" ca="1" si="8"/>
        <v/>
      </c>
    </row>
    <row r="168" spans="2:11" x14ac:dyDescent="0.25">
      <c r="B168" s="57" t="str">
        <f ca="1">Cálculos!AA142</f>
        <v/>
      </c>
      <c r="C168" s="57" t="str">
        <f ca="1">Cálculos!AB142</f>
        <v/>
      </c>
      <c r="D168" s="57" t="str">
        <f ca="1">Cálculos!AC142</f>
        <v/>
      </c>
      <c r="E168" s="57" t="str">
        <f ca="1">Cálculos!AD142</f>
        <v/>
      </c>
      <c r="F168" s="244" t="str">
        <f ca="1">Cálculos!AE142</f>
        <v/>
      </c>
      <c r="G168" s="238" t="str">
        <f ca="1">Cálculos!AL142</f>
        <v/>
      </c>
      <c r="H168" s="250" t="str">
        <f t="shared" ca="1" si="6"/>
        <v/>
      </c>
      <c r="I168" s="139" t="str">
        <f ca="1">Cálculos!AF142</f>
        <v/>
      </c>
      <c r="J168" s="250" t="str">
        <f t="shared" ca="1" si="7"/>
        <v/>
      </c>
      <c r="K168" s="250" t="str">
        <f t="shared" ca="1" si="8"/>
        <v/>
      </c>
    </row>
    <row r="169" spans="2:11" x14ac:dyDescent="0.25">
      <c r="B169" s="57" t="str">
        <f ca="1">Cálculos!AA143</f>
        <v/>
      </c>
      <c r="C169" s="57" t="str">
        <f ca="1">Cálculos!AB143</f>
        <v/>
      </c>
      <c r="D169" s="57" t="str">
        <f ca="1">Cálculos!AC143</f>
        <v/>
      </c>
      <c r="E169" s="57" t="str">
        <f ca="1">Cálculos!AD143</f>
        <v/>
      </c>
      <c r="F169" s="244" t="str">
        <f ca="1">Cálculos!AE143</f>
        <v/>
      </c>
      <c r="G169" s="238" t="str">
        <f ca="1">Cálculos!AL143</f>
        <v/>
      </c>
      <c r="H169" s="250" t="str">
        <f t="shared" ca="1" si="6"/>
        <v/>
      </c>
      <c r="I169" s="139" t="str">
        <f ca="1">Cálculos!AF143</f>
        <v/>
      </c>
      <c r="J169" s="250" t="str">
        <f t="shared" ca="1" si="7"/>
        <v/>
      </c>
      <c r="K169" s="250" t="str">
        <f t="shared" ca="1" si="8"/>
        <v/>
      </c>
    </row>
    <row r="170" spans="2:11" x14ac:dyDescent="0.25">
      <c r="B170" s="57" t="str">
        <f ca="1">Cálculos!AA144</f>
        <v/>
      </c>
      <c r="C170" s="57" t="str">
        <f ca="1">Cálculos!AB144</f>
        <v/>
      </c>
      <c r="D170" s="57" t="str">
        <f ca="1">Cálculos!AC144</f>
        <v/>
      </c>
      <c r="E170" s="57" t="str">
        <f ca="1">Cálculos!AD144</f>
        <v/>
      </c>
      <c r="F170" s="244" t="str">
        <f ca="1">Cálculos!AE144</f>
        <v/>
      </c>
      <c r="G170" s="238" t="str">
        <f ca="1">Cálculos!AL144</f>
        <v/>
      </c>
      <c r="H170" s="250" t="str">
        <f t="shared" ca="1" si="6"/>
        <v/>
      </c>
      <c r="I170" s="139" t="str">
        <f ca="1">Cálculos!AF144</f>
        <v/>
      </c>
      <c r="J170" s="250" t="str">
        <f t="shared" ca="1" si="7"/>
        <v/>
      </c>
      <c r="K170" s="250" t="str">
        <f t="shared" ca="1" si="8"/>
        <v/>
      </c>
    </row>
    <row r="171" spans="2:11" x14ac:dyDescent="0.25">
      <c r="B171" s="57" t="str">
        <f ca="1">Cálculos!AA145</f>
        <v/>
      </c>
      <c r="C171" s="57" t="str">
        <f ca="1">Cálculos!AB145</f>
        <v/>
      </c>
      <c r="D171" s="57" t="str">
        <f ca="1">Cálculos!AC145</f>
        <v/>
      </c>
      <c r="E171" s="57" t="str">
        <f ca="1">Cálculos!AD145</f>
        <v/>
      </c>
      <c r="F171" s="244" t="str">
        <f ca="1">Cálculos!AE145</f>
        <v/>
      </c>
      <c r="G171" s="238" t="str">
        <f ca="1">Cálculos!AL145</f>
        <v/>
      </c>
      <c r="H171" s="250" t="str">
        <f t="shared" ca="1" si="6"/>
        <v/>
      </c>
      <c r="I171" s="139" t="str">
        <f ca="1">Cálculos!AF145</f>
        <v/>
      </c>
      <c r="J171" s="250" t="str">
        <f t="shared" ca="1" si="7"/>
        <v/>
      </c>
      <c r="K171" s="250" t="str">
        <f t="shared" ca="1" si="8"/>
        <v/>
      </c>
    </row>
    <row r="172" spans="2:11" x14ac:dyDescent="0.25">
      <c r="B172" s="57" t="str">
        <f ca="1">Cálculos!AA146</f>
        <v/>
      </c>
      <c r="C172" s="57" t="str">
        <f ca="1">Cálculos!AB146</f>
        <v/>
      </c>
      <c r="D172" s="57" t="str">
        <f ca="1">Cálculos!AC146</f>
        <v/>
      </c>
      <c r="E172" s="57" t="str">
        <f ca="1">Cálculos!AD146</f>
        <v/>
      </c>
      <c r="F172" s="244" t="str">
        <f ca="1">Cálculos!AE146</f>
        <v/>
      </c>
      <c r="G172" s="238" t="str">
        <f ca="1">Cálculos!AL146</f>
        <v/>
      </c>
      <c r="H172" s="250" t="str">
        <f t="shared" ca="1" si="6"/>
        <v/>
      </c>
      <c r="I172" s="139" t="str">
        <f ca="1">Cálculos!AF146</f>
        <v/>
      </c>
      <c r="J172" s="250" t="str">
        <f t="shared" ca="1" si="7"/>
        <v/>
      </c>
      <c r="K172" s="250" t="str">
        <f t="shared" ca="1" si="8"/>
        <v/>
      </c>
    </row>
    <row r="173" spans="2:11" x14ac:dyDescent="0.25">
      <c r="B173" s="57" t="str">
        <f ca="1">Cálculos!AA147</f>
        <v/>
      </c>
      <c r="C173" s="57" t="str">
        <f ca="1">Cálculos!AB147</f>
        <v/>
      </c>
      <c r="D173" s="57" t="str">
        <f ca="1">Cálculos!AC147</f>
        <v/>
      </c>
      <c r="E173" s="57" t="str">
        <f ca="1">Cálculos!AD147</f>
        <v/>
      </c>
      <c r="F173" s="244" t="str">
        <f ca="1">Cálculos!AE147</f>
        <v/>
      </c>
      <c r="G173" s="238" t="str">
        <f ca="1">Cálculos!AL147</f>
        <v/>
      </c>
      <c r="H173" s="250" t="str">
        <f t="shared" ca="1" si="6"/>
        <v/>
      </c>
      <c r="I173" s="139" t="str">
        <f ca="1">Cálculos!AF147</f>
        <v/>
      </c>
      <c r="J173" s="250" t="str">
        <f t="shared" ca="1" si="7"/>
        <v/>
      </c>
      <c r="K173" s="250" t="str">
        <f t="shared" ca="1" si="8"/>
        <v/>
      </c>
    </row>
    <row r="174" spans="2:11" x14ac:dyDescent="0.25">
      <c r="B174" s="57" t="str">
        <f ca="1">Cálculos!AA148</f>
        <v/>
      </c>
      <c r="C174" s="57" t="str">
        <f ca="1">Cálculos!AB148</f>
        <v/>
      </c>
      <c r="D174" s="57" t="str">
        <f ca="1">Cálculos!AC148</f>
        <v/>
      </c>
      <c r="E174" s="57" t="str">
        <f ca="1">Cálculos!AD148</f>
        <v/>
      </c>
      <c r="F174" s="244" t="str">
        <f ca="1">Cálculos!AE148</f>
        <v/>
      </c>
      <c r="G174" s="238" t="str">
        <f ca="1">Cálculos!AL148</f>
        <v/>
      </c>
      <c r="H174" s="250" t="str">
        <f t="shared" ca="1" si="6"/>
        <v/>
      </c>
      <c r="I174" s="139" t="str">
        <f ca="1">Cálculos!AF148</f>
        <v/>
      </c>
      <c r="J174" s="250" t="str">
        <f t="shared" ca="1" si="7"/>
        <v/>
      </c>
      <c r="K174" s="250" t="str">
        <f t="shared" ca="1" si="8"/>
        <v/>
      </c>
    </row>
    <row r="175" spans="2:11" x14ac:dyDescent="0.25">
      <c r="B175" s="57" t="str">
        <f ca="1">Cálculos!AA149</f>
        <v/>
      </c>
      <c r="C175" s="57" t="str">
        <f ca="1">Cálculos!AB149</f>
        <v/>
      </c>
      <c r="D175" s="57" t="str">
        <f ca="1">Cálculos!AC149</f>
        <v/>
      </c>
      <c r="E175" s="57" t="str">
        <f ca="1">Cálculos!AD149</f>
        <v/>
      </c>
      <c r="F175" s="244" t="str">
        <f ca="1">Cálculos!AE149</f>
        <v/>
      </c>
      <c r="G175" s="238" t="str">
        <f ca="1">Cálculos!AL149</f>
        <v/>
      </c>
      <c r="H175" s="250" t="str">
        <f t="shared" ca="1" si="6"/>
        <v/>
      </c>
      <c r="I175" s="139" t="str">
        <f ca="1">Cálculos!AF149</f>
        <v/>
      </c>
      <c r="J175" s="250" t="str">
        <f t="shared" ca="1" si="7"/>
        <v/>
      </c>
      <c r="K175" s="250" t="str">
        <f t="shared" ca="1" si="8"/>
        <v/>
      </c>
    </row>
    <row r="176" spans="2:11" x14ac:dyDescent="0.25">
      <c r="B176" s="57" t="str">
        <f ca="1">Cálculos!AA150</f>
        <v/>
      </c>
      <c r="C176" s="57" t="str">
        <f ca="1">Cálculos!AB150</f>
        <v/>
      </c>
      <c r="D176" s="57" t="str">
        <f ca="1">Cálculos!AC150</f>
        <v/>
      </c>
      <c r="E176" s="57" t="str">
        <f ca="1">Cálculos!AD150</f>
        <v/>
      </c>
      <c r="F176" s="244" t="str">
        <f ca="1">Cálculos!AE150</f>
        <v/>
      </c>
      <c r="G176" s="238" t="str">
        <f ca="1">Cálculos!AL150</f>
        <v/>
      </c>
      <c r="H176" s="250" t="str">
        <f t="shared" ca="1" si="6"/>
        <v/>
      </c>
      <c r="I176" s="139" t="str">
        <f ca="1">Cálculos!AF150</f>
        <v/>
      </c>
      <c r="J176" s="250" t="str">
        <f t="shared" ca="1" si="7"/>
        <v/>
      </c>
      <c r="K176" s="250" t="str">
        <f t="shared" ca="1" si="8"/>
        <v/>
      </c>
    </row>
    <row r="177" spans="2:11" x14ac:dyDescent="0.25">
      <c r="B177" s="57" t="str">
        <f ca="1">Cálculos!AA151</f>
        <v/>
      </c>
      <c r="C177" s="57" t="str">
        <f ca="1">Cálculos!AB151</f>
        <v/>
      </c>
      <c r="D177" s="57" t="str">
        <f ca="1">Cálculos!AC151</f>
        <v/>
      </c>
      <c r="E177" s="57" t="str">
        <f ca="1">Cálculos!AD151</f>
        <v/>
      </c>
      <c r="F177" s="244" t="str">
        <f ca="1">Cálculos!AE151</f>
        <v/>
      </c>
      <c r="G177" s="238" t="str">
        <f ca="1">Cálculos!AL151</f>
        <v/>
      </c>
      <c r="H177" s="250" t="str">
        <f t="shared" ca="1" si="6"/>
        <v/>
      </c>
      <c r="I177" s="139" t="str">
        <f ca="1">Cálculos!AF151</f>
        <v/>
      </c>
      <c r="J177" s="250" t="str">
        <f t="shared" ca="1" si="7"/>
        <v/>
      </c>
      <c r="K177" s="250" t="str">
        <f t="shared" ca="1" si="8"/>
        <v/>
      </c>
    </row>
    <row r="178" spans="2:11" x14ac:dyDescent="0.25">
      <c r="B178" s="57" t="str">
        <f ca="1">Cálculos!AA152</f>
        <v/>
      </c>
      <c r="C178" s="57" t="str">
        <f ca="1">Cálculos!AB152</f>
        <v/>
      </c>
      <c r="D178" s="57" t="str">
        <f ca="1">Cálculos!AC152</f>
        <v/>
      </c>
      <c r="E178" s="57" t="str">
        <f ca="1">Cálculos!AD152</f>
        <v/>
      </c>
      <c r="F178" s="244" t="str">
        <f ca="1">Cálculos!AE152</f>
        <v/>
      </c>
      <c r="G178" s="238" t="str">
        <f ca="1">Cálculos!AL152</f>
        <v/>
      </c>
      <c r="H178" s="250" t="str">
        <f t="shared" ca="1" si="6"/>
        <v/>
      </c>
      <c r="I178" s="139" t="str">
        <f ca="1">Cálculos!AF152</f>
        <v/>
      </c>
      <c r="J178" s="250" t="str">
        <f t="shared" ca="1" si="7"/>
        <v/>
      </c>
      <c r="K178" s="250" t="str">
        <f t="shared" ca="1" si="8"/>
        <v/>
      </c>
    </row>
    <row r="179" spans="2:11" x14ac:dyDescent="0.25">
      <c r="B179" s="57" t="str">
        <f ca="1">Cálculos!AA153</f>
        <v/>
      </c>
      <c r="C179" s="57" t="str">
        <f ca="1">Cálculos!AB153</f>
        <v/>
      </c>
      <c r="D179" s="57" t="str">
        <f ca="1">Cálculos!AC153</f>
        <v/>
      </c>
      <c r="E179" s="57" t="str">
        <f ca="1">Cálculos!AD153</f>
        <v/>
      </c>
      <c r="F179" s="244" t="str">
        <f ca="1">Cálculos!AE153</f>
        <v/>
      </c>
      <c r="G179" s="238" t="str">
        <f ca="1">Cálculos!AL153</f>
        <v/>
      </c>
      <c r="H179" s="250" t="str">
        <f t="shared" ca="1" si="6"/>
        <v/>
      </c>
      <c r="I179" s="139" t="str">
        <f ca="1">Cálculos!AF153</f>
        <v/>
      </c>
      <c r="J179" s="250" t="str">
        <f t="shared" ca="1" si="7"/>
        <v/>
      </c>
      <c r="K179" s="250" t="str">
        <f t="shared" ca="1" si="8"/>
        <v/>
      </c>
    </row>
    <row r="180" spans="2:11" x14ac:dyDescent="0.25">
      <c r="B180" s="57" t="str">
        <f ca="1">Cálculos!AA154</f>
        <v/>
      </c>
      <c r="C180" s="57" t="str">
        <f ca="1">Cálculos!AB154</f>
        <v/>
      </c>
      <c r="D180" s="57" t="str">
        <f ca="1">Cálculos!AC154</f>
        <v/>
      </c>
      <c r="E180" s="57" t="str">
        <f ca="1">Cálculos!AD154</f>
        <v/>
      </c>
      <c r="F180" s="244" t="str">
        <f ca="1">Cálculos!AE154</f>
        <v/>
      </c>
      <c r="G180" s="238" t="str">
        <f ca="1">Cálculos!AL154</f>
        <v/>
      </c>
      <c r="H180" s="250" t="str">
        <f t="shared" ca="1" si="6"/>
        <v/>
      </c>
      <c r="I180" s="139" t="str">
        <f ca="1">Cálculos!AF154</f>
        <v/>
      </c>
      <c r="J180" s="250" t="str">
        <f t="shared" ca="1" si="7"/>
        <v/>
      </c>
      <c r="K180" s="250" t="str">
        <f t="shared" ca="1" si="8"/>
        <v/>
      </c>
    </row>
    <row r="181" spans="2:11" x14ac:dyDescent="0.25">
      <c r="B181" s="57" t="str">
        <f ca="1">Cálculos!AA155</f>
        <v/>
      </c>
      <c r="C181" s="57" t="str">
        <f ca="1">Cálculos!AB155</f>
        <v/>
      </c>
      <c r="D181" s="57" t="str">
        <f ca="1">Cálculos!AC155</f>
        <v/>
      </c>
      <c r="E181" s="57" t="str">
        <f ca="1">Cálculos!AD155</f>
        <v/>
      </c>
      <c r="F181" s="244" t="str">
        <f ca="1">Cálculos!AE155</f>
        <v/>
      </c>
      <c r="G181" s="238" t="str">
        <f ca="1">Cálculos!AL155</f>
        <v/>
      </c>
      <c r="H181" s="250" t="str">
        <f t="shared" ca="1" si="6"/>
        <v/>
      </c>
      <c r="I181" s="139" t="str">
        <f ca="1">Cálculos!AF155</f>
        <v/>
      </c>
      <c r="J181" s="250" t="str">
        <f t="shared" ca="1" si="7"/>
        <v/>
      </c>
      <c r="K181" s="250" t="str">
        <f t="shared" ca="1" si="8"/>
        <v/>
      </c>
    </row>
    <row r="182" spans="2:11" x14ac:dyDescent="0.25">
      <c r="B182" s="57" t="str">
        <f ca="1">Cálculos!AA156</f>
        <v/>
      </c>
      <c r="C182" s="57" t="str">
        <f ca="1">Cálculos!AB156</f>
        <v/>
      </c>
      <c r="D182" s="57" t="str">
        <f ca="1">Cálculos!AC156</f>
        <v/>
      </c>
      <c r="E182" s="57" t="str">
        <f ca="1">Cálculos!AD156</f>
        <v/>
      </c>
      <c r="F182" s="244" t="str">
        <f ca="1">Cálculos!AE156</f>
        <v/>
      </c>
      <c r="G182" s="238" t="str">
        <f ca="1">Cálculos!AL156</f>
        <v/>
      </c>
      <c r="H182" s="250" t="str">
        <f t="shared" ca="1" si="6"/>
        <v/>
      </c>
      <c r="I182" s="139" t="str">
        <f ca="1">Cálculos!AF156</f>
        <v/>
      </c>
      <c r="J182" s="250" t="str">
        <f t="shared" ca="1" si="7"/>
        <v/>
      </c>
      <c r="K182" s="250" t="str">
        <f t="shared" ca="1" si="8"/>
        <v/>
      </c>
    </row>
    <row r="183" spans="2:11" x14ac:dyDescent="0.25">
      <c r="B183" s="57" t="str">
        <f ca="1">Cálculos!AA157</f>
        <v/>
      </c>
      <c r="C183" s="57" t="str">
        <f ca="1">Cálculos!AB157</f>
        <v/>
      </c>
      <c r="D183" s="57" t="str">
        <f ca="1">Cálculos!AC157</f>
        <v/>
      </c>
      <c r="E183" s="57" t="str">
        <f ca="1">Cálculos!AD157</f>
        <v/>
      </c>
      <c r="F183" s="244" t="str">
        <f ca="1">Cálculos!AE157</f>
        <v/>
      </c>
      <c r="G183" s="238" t="str">
        <f ca="1">Cálculos!AL157</f>
        <v/>
      </c>
      <c r="H183" s="250" t="str">
        <f t="shared" ca="1" si="6"/>
        <v/>
      </c>
      <c r="I183" s="139" t="str">
        <f ca="1">Cálculos!AF157</f>
        <v/>
      </c>
      <c r="J183" s="250" t="str">
        <f t="shared" ca="1" si="7"/>
        <v/>
      </c>
      <c r="K183" s="250" t="str">
        <f t="shared" ca="1" si="8"/>
        <v/>
      </c>
    </row>
    <row r="184" spans="2:11" x14ac:dyDescent="0.25">
      <c r="B184" s="57" t="str">
        <f ca="1">Cálculos!AA158</f>
        <v/>
      </c>
      <c r="C184" s="57" t="str">
        <f ca="1">Cálculos!AB158</f>
        <v/>
      </c>
      <c r="D184" s="57" t="str">
        <f ca="1">Cálculos!AC158</f>
        <v/>
      </c>
      <c r="E184" s="57" t="str">
        <f ca="1">Cálculos!AD158</f>
        <v/>
      </c>
      <c r="F184" s="244" t="str">
        <f ca="1">Cálculos!AE158</f>
        <v/>
      </c>
      <c r="G184" s="238" t="str">
        <f ca="1">Cálculos!AL158</f>
        <v/>
      </c>
      <c r="H184" s="250" t="str">
        <f t="shared" ca="1" si="6"/>
        <v/>
      </c>
      <c r="I184" s="139" t="str">
        <f ca="1">Cálculos!AF158</f>
        <v/>
      </c>
      <c r="J184" s="250" t="str">
        <f t="shared" ca="1" si="7"/>
        <v/>
      </c>
      <c r="K184" s="250" t="str">
        <f t="shared" ca="1" si="8"/>
        <v/>
      </c>
    </row>
    <row r="185" spans="2:11" x14ac:dyDescent="0.25">
      <c r="B185" s="57" t="str">
        <f ca="1">Cálculos!AA159</f>
        <v/>
      </c>
      <c r="C185" s="57" t="str">
        <f ca="1">Cálculos!AB159</f>
        <v/>
      </c>
      <c r="D185" s="57" t="str">
        <f ca="1">Cálculos!AC159</f>
        <v/>
      </c>
      <c r="E185" s="57" t="str">
        <f ca="1">Cálculos!AD159</f>
        <v/>
      </c>
      <c r="F185" s="244" t="str">
        <f ca="1">Cálculos!AE159</f>
        <v/>
      </c>
      <c r="G185" s="238" t="str">
        <f ca="1">Cálculos!AL159</f>
        <v/>
      </c>
      <c r="H185" s="250" t="str">
        <f t="shared" ca="1" si="6"/>
        <v/>
      </c>
      <c r="I185" s="139" t="str">
        <f ca="1">Cálculos!AF159</f>
        <v/>
      </c>
      <c r="J185" s="250" t="str">
        <f t="shared" ca="1" si="7"/>
        <v/>
      </c>
      <c r="K185" s="250" t="str">
        <f t="shared" ca="1" si="8"/>
        <v/>
      </c>
    </row>
    <row r="186" spans="2:11" x14ac:dyDescent="0.25">
      <c r="B186" s="57" t="str">
        <f ca="1">Cálculos!AA160</f>
        <v/>
      </c>
      <c r="C186" s="57" t="str">
        <f ca="1">Cálculos!AB160</f>
        <v/>
      </c>
      <c r="D186" s="57" t="str">
        <f ca="1">Cálculos!AC160</f>
        <v/>
      </c>
      <c r="E186" s="57" t="str">
        <f ca="1">Cálculos!AD160</f>
        <v/>
      </c>
      <c r="F186" s="244" t="str">
        <f ca="1">Cálculos!AE160</f>
        <v/>
      </c>
      <c r="G186" s="238" t="str">
        <f ca="1">Cálculos!AL160</f>
        <v/>
      </c>
      <c r="H186" s="250" t="str">
        <f t="shared" ca="1" si="6"/>
        <v/>
      </c>
      <c r="I186" s="139" t="str">
        <f ca="1">Cálculos!AF160</f>
        <v/>
      </c>
      <c r="J186" s="250" t="str">
        <f t="shared" ca="1" si="7"/>
        <v/>
      </c>
      <c r="K186" s="250" t="str">
        <f t="shared" ca="1" si="8"/>
        <v/>
      </c>
    </row>
    <row r="187" spans="2:11" x14ac:dyDescent="0.25">
      <c r="B187" s="57" t="str">
        <f ca="1">Cálculos!AA161</f>
        <v/>
      </c>
      <c r="C187" s="57" t="str">
        <f ca="1">Cálculos!AB161</f>
        <v/>
      </c>
      <c r="D187" s="57" t="str">
        <f ca="1">Cálculos!AC161</f>
        <v/>
      </c>
      <c r="E187" s="57" t="str">
        <f ca="1">Cálculos!AD161</f>
        <v/>
      </c>
      <c r="F187" s="244" t="str">
        <f ca="1">Cálculos!AE161</f>
        <v/>
      </c>
      <c r="G187" s="238" t="str">
        <f ca="1">Cálculos!AL161</f>
        <v/>
      </c>
      <c r="H187" s="250" t="str">
        <f t="shared" ca="1" si="6"/>
        <v/>
      </c>
      <c r="I187" s="139" t="str">
        <f ca="1">Cálculos!AF161</f>
        <v/>
      </c>
      <c r="J187" s="250" t="str">
        <f t="shared" ca="1" si="7"/>
        <v/>
      </c>
      <c r="K187" s="250" t="str">
        <f t="shared" ca="1" si="8"/>
        <v/>
      </c>
    </row>
    <row r="188" spans="2:11" x14ac:dyDescent="0.25">
      <c r="B188" s="57" t="str">
        <f ca="1">Cálculos!AA162</f>
        <v/>
      </c>
      <c r="C188" s="57" t="str">
        <f ca="1">Cálculos!AB162</f>
        <v/>
      </c>
      <c r="D188" s="57" t="str">
        <f ca="1">Cálculos!AC162</f>
        <v/>
      </c>
      <c r="E188" s="57" t="str">
        <f ca="1">Cálculos!AD162</f>
        <v/>
      </c>
      <c r="F188" s="244" t="str">
        <f ca="1">Cálculos!AE162</f>
        <v/>
      </c>
      <c r="G188" s="238" t="str">
        <f ca="1">Cálculos!AL162</f>
        <v/>
      </c>
      <c r="H188" s="250" t="str">
        <f t="shared" ca="1" si="6"/>
        <v/>
      </c>
      <c r="I188" s="139" t="str">
        <f ca="1">Cálculos!AF162</f>
        <v/>
      </c>
      <c r="J188" s="250" t="str">
        <f t="shared" ca="1" si="7"/>
        <v/>
      </c>
      <c r="K188" s="250" t="str">
        <f t="shared" ca="1" si="8"/>
        <v/>
      </c>
    </row>
    <row r="189" spans="2:11" x14ac:dyDescent="0.25">
      <c r="B189" s="57" t="str">
        <f ca="1">Cálculos!AA163</f>
        <v/>
      </c>
      <c r="C189" s="57" t="str">
        <f ca="1">Cálculos!AB163</f>
        <v/>
      </c>
      <c r="D189" s="57" t="str">
        <f ca="1">Cálculos!AC163</f>
        <v/>
      </c>
      <c r="E189" s="57" t="str">
        <f ca="1">Cálculos!AD163</f>
        <v/>
      </c>
      <c r="F189" s="244" t="str">
        <f ca="1">Cálculos!AE163</f>
        <v/>
      </c>
      <c r="G189" s="238" t="str">
        <f ca="1">Cálculos!AL163</f>
        <v/>
      </c>
      <c r="H189" s="250" t="str">
        <f t="shared" ca="1" si="6"/>
        <v/>
      </c>
      <c r="I189" s="139" t="str">
        <f ca="1">Cálculos!AF163</f>
        <v/>
      </c>
      <c r="J189" s="250" t="str">
        <f t="shared" ca="1" si="7"/>
        <v/>
      </c>
      <c r="K189" s="250" t="str">
        <f t="shared" ca="1" si="8"/>
        <v/>
      </c>
    </row>
    <row r="190" spans="2:11" x14ac:dyDescent="0.25">
      <c r="B190" s="57" t="str">
        <f ca="1">Cálculos!AA164</f>
        <v/>
      </c>
      <c r="C190" s="57" t="str">
        <f ca="1">Cálculos!AB164</f>
        <v/>
      </c>
      <c r="D190" s="57" t="str">
        <f ca="1">Cálculos!AC164</f>
        <v/>
      </c>
      <c r="E190" s="57" t="str">
        <f ca="1">Cálculos!AD164</f>
        <v/>
      </c>
      <c r="F190" s="244" t="str">
        <f ca="1">Cálculos!AE164</f>
        <v/>
      </c>
      <c r="G190" s="238" t="str">
        <f ca="1">Cálculos!AL164</f>
        <v/>
      </c>
      <c r="H190" s="250" t="str">
        <f t="shared" ca="1" si="6"/>
        <v/>
      </c>
      <c r="I190" s="139" t="str">
        <f ca="1">Cálculos!AF164</f>
        <v/>
      </c>
      <c r="J190" s="250" t="str">
        <f t="shared" ca="1" si="7"/>
        <v/>
      </c>
      <c r="K190" s="250" t="str">
        <f t="shared" ca="1" si="8"/>
        <v/>
      </c>
    </row>
    <row r="191" spans="2:11" x14ac:dyDescent="0.25">
      <c r="B191" s="57" t="str">
        <f ca="1">Cálculos!AA165</f>
        <v/>
      </c>
      <c r="C191" s="57" t="str">
        <f ca="1">Cálculos!AB165</f>
        <v/>
      </c>
      <c r="D191" s="57" t="str">
        <f ca="1">Cálculos!AC165</f>
        <v/>
      </c>
      <c r="E191" s="57" t="str">
        <f ca="1">Cálculos!AD165</f>
        <v/>
      </c>
      <c r="F191" s="244" t="str">
        <f ca="1">Cálculos!AE165</f>
        <v/>
      </c>
      <c r="G191" s="238" t="str">
        <f ca="1">Cálculos!AL165</f>
        <v/>
      </c>
      <c r="H191" s="250" t="str">
        <f t="shared" ca="1" si="6"/>
        <v/>
      </c>
      <c r="I191" s="139" t="str">
        <f ca="1">Cálculos!AF165</f>
        <v/>
      </c>
      <c r="J191" s="250" t="str">
        <f t="shared" ca="1" si="7"/>
        <v/>
      </c>
      <c r="K191" s="250" t="str">
        <f t="shared" ca="1" si="8"/>
        <v/>
      </c>
    </row>
    <row r="192" spans="2:11" x14ac:dyDescent="0.25">
      <c r="B192" s="57" t="str">
        <f ca="1">Cálculos!AA166</f>
        <v/>
      </c>
      <c r="C192" s="57" t="str">
        <f ca="1">Cálculos!AB166</f>
        <v/>
      </c>
      <c r="D192" s="57" t="str">
        <f ca="1">Cálculos!AC166</f>
        <v/>
      </c>
      <c r="E192" s="57" t="str">
        <f ca="1">Cálculos!AD166</f>
        <v/>
      </c>
      <c r="F192" s="244" t="str">
        <f ca="1">Cálculos!AE166</f>
        <v/>
      </c>
      <c r="G192" s="238" t="str">
        <f ca="1">Cálculos!AL166</f>
        <v/>
      </c>
      <c r="H192" s="250" t="str">
        <f t="shared" ca="1" si="6"/>
        <v/>
      </c>
      <c r="I192" s="139" t="str">
        <f ca="1">Cálculos!AF166</f>
        <v/>
      </c>
      <c r="J192" s="250" t="str">
        <f t="shared" ca="1" si="7"/>
        <v/>
      </c>
      <c r="K192" s="250" t="str">
        <f t="shared" ca="1" si="8"/>
        <v/>
      </c>
    </row>
    <row r="193" spans="2:11" x14ac:dyDescent="0.25">
      <c r="B193" s="57" t="str">
        <f ca="1">Cálculos!AA167</f>
        <v/>
      </c>
      <c r="C193" s="57" t="str">
        <f ca="1">Cálculos!AB167</f>
        <v/>
      </c>
      <c r="D193" s="57" t="str">
        <f ca="1">Cálculos!AC167</f>
        <v/>
      </c>
      <c r="E193" s="57" t="str">
        <f ca="1">Cálculos!AD167</f>
        <v/>
      </c>
      <c r="F193" s="244" t="str">
        <f ca="1">Cálculos!AE167</f>
        <v/>
      </c>
      <c r="G193" s="238" t="str">
        <f ca="1">Cálculos!AL167</f>
        <v/>
      </c>
      <c r="H193" s="250" t="str">
        <f t="shared" ca="1" si="6"/>
        <v/>
      </c>
      <c r="I193" s="139" t="str">
        <f ca="1">Cálculos!AF167</f>
        <v/>
      </c>
      <c r="J193" s="250" t="str">
        <f t="shared" ca="1" si="7"/>
        <v/>
      </c>
      <c r="K193" s="250" t="str">
        <f t="shared" ca="1" si="8"/>
        <v/>
      </c>
    </row>
    <row r="194" spans="2:11" x14ac:dyDescent="0.25">
      <c r="B194" s="57" t="str">
        <f ca="1">Cálculos!AA168</f>
        <v/>
      </c>
      <c r="C194" s="57" t="str">
        <f ca="1">Cálculos!AB168</f>
        <v/>
      </c>
      <c r="D194" s="57" t="str">
        <f ca="1">Cálculos!AC168</f>
        <v/>
      </c>
      <c r="E194" s="57" t="str">
        <f ca="1">Cálculos!AD168</f>
        <v/>
      </c>
      <c r="F194" s="244" t="str">
        <f ca="1">Cálculos!AE168</f>
        <v/>
      </c>
      <c r="G194" s="238" t="str">
        <f ca="1">Cálculos!AL168</f>
        <v/>
      </c>
      <c r="H194" s="250" t="str">
        <f t="shared" ca="1" si="6"/>
        <v/>
      </c>
      <c r="I194" s="139" t="str">
        <f ca="1">Cálculos!AF168</f>
        <v/>
      </c>
      <c r="J194" s="250" t="str">
        <f t="shared" ca="1" si="7"/>
        <v/>
      </c>
      <c r="K194" s="250" t="str">
        <f t="shared" ca="1" si="8"/>
        <v/>
      </c>
    </row>
    <row r="195" spans="2:11" x14ac:dyDescent="0.25">
      <c r="B195" s="57" t="str">
        <f ca="1">Cálculos!AA169</f>
        <v/>
      </c>
      <c r="C195" s="57" t="str">
        <f ca="1">Cálculos!AB169</f>
        <v/>
      </c>
      <c r="D195" s="57" t="str">
        <f ca="1">Cálculos!AC169</f>
        <v/>
      </c>
      <c r="E195" s="57" t="str">
        <f ca="1">Cálculos!AD169</f>
        <v/>
      </c>
      <c r="F195" s="244" t="str">
        <f ca="1">Cálculos!AE169</f>
        <v/>
      </c>
      <c r="G195" s="238" t="str">
        <f ca="1">Cálculos!AL169</f>
        <v/>
      </c>
      <c r="H195" s="250" t="str">
        <f t="shared" ca="1" si="6"/>
        <v/>
      </c>
      <c r="I195" s="139" t="str">
        <f ca="1">Cálculos!AF169</f>
        <v/>
      </c>
      <c r="J195" s="250" t="str">
        <f t="shared" ca="1" si="7"/>
        <v/>
      </c>
      <c r="K195" s="250" t="str">
        <f t="shared" ca="1" si="8"/>
        <v/>
      </c>
    </row>
    <row r="196" spans="2:11" x14ac:dyDescent="0.25">
      <c r="B196" s="57" t="str">
        <f ca="1">Cálculos!AA170</f>
        <v/>
      </c>
      <c r="C196" s="57" t="str">
        <f ca="1">Cálculos!AB170</f>
        <v/>
      </c>
      <c r="D196" s="57" t="str">
        <f ca="1">Cálculos!AC170</f>
        <v/>
      </c>
      <c r="E196" s="57" t="str">
        <f ca="1">Cálculos!AD170</f>
        <v/>
      </c>
      <c r="F196" s="244" t="str">
        <f ca="1">Cálculos!AE170</f>
        <v/>
      </c>
      <c r="G196" s="238" t="str">
        <f ca="1">Cálculos!AL170</f>
        <v/>
      </c>
      <c r="H196" s="250" t="str">
        <f t="shared" ca="1" si="6"/>
        <v/>
      </c>
      <c r="I196" s="139" t="str">
        <f ca="1">Cálculos!AF170</f>
        <v/>
      </c>
      <c r="J196" s="250" t="str">
        <f t="shared" ca="1" si="7"/>
        <v/>
      </c>
      <c r="K196" s="250" t="str">
        <f t="shared" ca="1" si="8"/>
        <v/>
      </c>
    </row>
    <row r="197" spans="2:11" x14ac:dyDescent="0.25">
      <c r="B197" s="57" t="str">
        <f ca="1">Cálculos!AA171</f>
        <v/>
      </c>
      <c r="C197" s="57" t="str">
        <f ca="1">Cálculos!AB171</f>
        <v/>
      </c>
      <c r="D197" s="57" t="str">
        <f ca="1">Cálculos!AC171</f>
        <v/>
      </c>
      <c r="E197" s="57" t="str">
        <f ca="1">Cálculos!AD171</f>
        <v/>
      </c>
      <c r="F197" s="244" t="str">
        <f ca="1">Cálculos!AE171</f>
        <v/>
      </c>
      <c r="G197" s="238" t="str">
        <f ca="1">Cálculos!AL171</f>
        <v/>
      </c>
      <c r="H197" s="250" t="str">
        <f t="shared" ca="1" si="6"/>
        <v/>
      </c>
      <c r="I197" s="139" t="str">
        <f ca="1">Cálculos!AF171</f>
        <v/>
      </c>
      <c r="J197" s="250" t="str">
        <f t="shared" ca="1" si="7"/>
        <v/>
      </c>
      <c r="K197" s="250" t="str">
        <f t="shared" ca="1" si="8"/>
        <v/>
      </c>
    </row>
    <row r="198" spans="2:11" x14ac:dyDescent="0.25">
      <c r="B198" s="57" t="str">
        <f ca="1">Cálculos!AA172</f>
        <v/>
      </c>
      <c r="C198" s="57" t="str">
        <f ca="1">Cálculos!AB172</f>
        <v/>
      </c>
      <c r="D198" s="57" t="str">
        <f ca="1">Cálculos!AC172</f>
        <v/>
      </c>
      <c r="E198" s="57" t="str">
        <f ca="1">Cálculos!AD172</f>
        <v/>
      </c>
      <c r="F198" s="244" t="str">
        <f ca="1">Cálculos!AE172</f>
        <v/>
      </c>
      <c r="G198" s="238" t="str">
        <f ca="1">Cálculos!AL172</f>
        <v/>
      </c>
      <c r="H198" s="250" t="str">
        <f t="shared" ca="1" si="6"/>
        <v/>
      </c>
      <c r="I198" s="139" t="str">
        <f ca="1">Cálculos!AF172</f>
        <v/>
      </c>
      <c r="J198" s="250" t="str">
        <f t="shared" ca="1" si="7"/>
        <v/>
      </c>
      <c r="K198" s="250" t="str">
        <f t="shared" ca="1" si="8"/>
        <v/>
      </c>
    </row>
    <row r="199" spans="2:11" x14ac:dyDescent="0.25">
      <c r="B199" s="57" t="str">
        <f ca="1">Cálculos!AA173</f>
        <v/>
      </c>
      <c r="C199" s="57" t="str">
        <f ca="1">Cálculos!AB173</f>
        <v/>
      </c>
      <c r="D199" s="57" t="str">
        <f ca="1">Cálculos!AC173</f>
        <v/>
      </c>
      <c r="E199" s="57" t="str">
        <f ca="1">Cálculos!AD173</f>
        <v/>
      </c>
      <c r="F199" s="244" t="str">
        <f ca="1">Cálculos!AE173</f>
        <v/>
      </c>
      <c r="G199" s="238" t="str">
        <f ca="1">Cálculos!AL173</f>
        <v/>
      </c>
      <c r="H199" s="250" t="str">
        <f t="shared" ca="1" si="6"/>
        <v/>
      </c>
      <c r="I199" s="139" t="str">
        <f ca="1">Cálculos!AF173</f>
        <v/>
      </c>
      <c r="J199" s="250" t="str">
        <f t="shared" ca="1" si="7"/>
        <v/>
      </c>
      <c r="K199" s="250" t="str">
        <f t="shared" ca="1" si="8"/>
        <v/>
      </c>
    </row>
    <row r="200" spans="2:11" x14ac:dyDescent="0.25">
      <c r="B200" s="57" t="str">
        <f ca="1">Cálculos!AA174</f>
        <v/>
      </c>
      <c r="C200" s="57" t="str">
        <f ca="1">Cálculos!AB174</f>
        <v/>
      </c>
      <c r="D200" s="57" t="str">
        <f ca="1">Cálculos!AC174</f>
        <v/>
      </c>
      <c r="E200" s="57" t="str">
        <f ca="1">Cálculos!AD174</f>
        <v/>
      </c>
      <c r="F200" s="244" t="str">
        <f ca="1">Cálculos!AE174</f>
        <v/>
      </c>
      <c r="G200" s="238" t="str">
        <f ca="1">Cálculos!AL174</f>
        <v/>
      </c>
      <c r="H200" s="250" t="str">
        <f t="shared" ca="1" si="6"/>
        <v/>
      </c>
      <c r="I200" s="139" t="str">
        <f ca="1">Cálculos!AF174</f>
        <v/>
      </c>
      <c r="J200" s="250" t="str">
        <f t="shared" ca="1" si="7"/>
        <v/>
      </c>
      <c r="K200" s="250" t="str">
        <f t="shared" ca="1" si="8"/>
        <v/>
      </c>
    </row>
    <row r="201" spans="2:11" x14ac:dyDescent="0.25">
      <c r="B201" s="57" t="str">
        <f ca="1">Cálculos!AA175</f>
        <v/>
      </c>
      <c r="C201" s="57" t="str">
        <f ca="1">Cálculos!AB175</f>
        <v/>
      </c>
      <c r="D201" s="57" t="str">
        <f ca="1">Cálculos!AC175</f>
        <v/>
      </c>
      <c r="E201" s="57" t="str">
        <f ca="1">Cálculos!AD175</f>
        <v/>
      </c>
      <c r="F201" s="244" t="str">
        <f ca="1">Cálculos!AE175</f>
        <v/>
      </c>
      <c r="G201" s="238" t="str">
        <f ca="1">Cálculos!AL175</f>
        <v/>
      </c>
      <c r="H201" s="250" t="str">
        <f t="shared" ca="1" si="6"/>
        <v/>
      </c>
      <c r="I201" s="139" t="str">
        <f ca="1">Cálculos!AF175</f>
        <v/>
      </c>
      <c r="J201" s="250" t="str">
        <f t="shared" ca="1" si="7"/>
        <v/>
      </c>
      <c r="K201" s="250" t="str">
        <f t="shared" ca="1" si="8"/>
        <v/>
      </c>
    </row>
    <row r="202" spans="2:11" x14ac:dyDescent="0.25">
      <c r="B202" s="57" t="str">
        <f ca="1">Cálculos!AA176</f>
        <v/>
      </c>
      <c r="C202" s="57" t="str">
        <f ca="1">Cálculos!AB176</f>
        <v/>
      </c>
      <c r="D202" s="57" t="str">
        <f ca="1">Cálculos!AC176</f>
        <v/>
      </c>
      <c r="E202" s="57" t="str">
        <f ca="1">Cálculos!AD176</f>
        <v/>
      </c>
      <c r="F202" s="244" t="str">
        <f ca="1">Cálculos!AE176</f>
        <v/>
      </c>
      <c r="G202" s="238" t="str">
        <f ca="1">Cálculos!AL176</f>
        <v/>
      </c>
      <c r="H202" s="250" t="str">
        <f t="shared" ca="1" si="6"/>
        <v/>
      </c>
      <c r="I202" s="139" t="str">
        <f ca="1">Cálculos!AF176</f>
        <v/>
      </c>
      <c r="J202" s="250" t="str">
        <f t="shared" ca="1" si="7"/>
        <v/>
      </c>
      <c r="K202" s="250" t="str">
        <f t="shared" ca="1" si="8"/>
        <v/>
      </c>
    </row>
    <row r="203" spans="2:11" x14ac:dyDescent="0.25">
      <c r="B203" s="57" t="str">
        <f ca="1">Cálculos!AA177</f>
        <v/>
      </c>
      <c r="C203" s="57" t="str">
        <f ca="1">Cálculos!AB177</f>
        <v/>
      </c>
      <c r="D203" s="57" t="str">
        <f ca="1">Cálculos!AC177</f>
        <v/>
      </c>
      <c r="E203" s="57" t="str">
        <f ca="1">Cálculos!AD177</f>
        <v/>
      </c>
      <c r="F203" s="244" t="str">
        <f ca="1">Cálculos!AE177</f>
        <v/>
      </c>
      <c r="G203" s="238" t="str">
        <f ca="1">Cálculos!AL177</f>
        <v/>
      </c>
      <c r="H203" s="250" t="str">
        <f t="shared" ca="1" si="6"/>
        <v/>
      </c>
      <c r="I203" s="139" t="str">
        <f ca="1">Cálculos!AF177</f>
        <v/>
      </c>
      <c r="J203" s="250" t="str">
        <f t="shared" ca="1" si="7"/>
        <v/>
      </c>
      <c r="K203" s="250" t="str">
        <f t="shared" ca="1" si="8"/>
        <v/>
      </c>
    </row>
  </sheetData>
  <sheetProtection algorithmName="SHA-512" hashValue="9ujCmw8F6smiN0evIOdxogEGUljRBzZbvOHl6wbG8U1s2ZlxemlaqpKV3yNoF4ArFTZvbaGPr6DkWHqjAR1dfA==" saltValue="JObGDg84lPP/aRGn87yWxQ==" spinCount="100000" sheet="1" objects="1" scenarios="1" selectLockedCells="1"/>
  <mergeCells count="6">
    <mergeCell ref="C140:I140"/>
    <mergeCell ref="C4:I4"/>
    <mergeCell ref="B2:K2"/>
    <mergeCell ref="B70:K70"/>
    <mergeCell ref="C72:I72"/>
    <mergeCell ref="B138:K138"/>
  </mergeCells>
  <dataValidations count="1">
    <dataValidation type="decimal" operator="greaterThanOrEqual" allowBlank="1" showInputMessage="1" showErrorMessage="1" error="Colocar valores numéricos con hasta 2 decimales" sqref="H10:H67 H78:H135 H146:H20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50" orientation="landscape" r:id="rId1"/>
  <headerFooter>
    <oddHeader>&amp;RVersión 01/03/2018</oddHeader>
    <oddFooter>&amp;LFirma:&amp;CSello:&amp;RFoja:</oddFooter>
  </headerFooter>
  <rowBreaks count="2" manualBreakCount="2">
    <brk id="68" max="11" man="1"/>
    <brk id="136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A1:P203"/>
  <sheetViews>
    <sheetView showGridLines="0" view="pageBreakPreview" zoomScale="60" zoomScaleNormal="80" workbookViewId="0">
      <selection activeCell="C141" sqref="C141"/>
    </sheetView>
  </sheetViews>
  <sheetFormatPr baseColWidth="10" defaultColWidth="10.85546875" defaultRowHeight="15" x14ac:dyDescent="0.25"/>
  <cols>
    <col min="1" max="1" width="4.5703125" style="68" customWidth="1"/>
    <col min="2" max="2" width="12.85546875" style="60" customWidth="1"/>
    <col min="3" max="3" width="43.7109375" style="71" customWidth="1"/>
    <col min="4" max="4" width="47.28515625" style="60" customWidth="1"/>
    <col min="5" max="5" width="24.7109375" style="256" customWidth="1"/>
    <col min="6" max="6" width="13.7109375" style="60" customWidth="1"/>
    <col min="7" max="7" width="17.7109375" style="60" customWidth="1"/>
    <col min="8" max="9" width="11.7109375" style="60" customWidth="1"/>
    <col min="10" max="14" width="24.7109375" style="256" customWidth="1"/>
    <col min="15" max="15" width="4" style="60" customWidth="1"/>
    <col min="16" max="16" width="10.85546875" style="61"/>
    <col min="17" max="16384" width="10.85546875" style="68"/>
  </cols>
  <sheetData>
    <row r="1" spans="2:16" s="21" customFormat="1" ht="22.5" customHeight="1" x14ac:dyDescent="0.25">
      <c r="E1" s="247"/>
      <c r="H1" s="58"/>
      <c r="I1" s="58"/>
      <c r="J1" s="247"/>
      <c r="K1" s="247"/>
      <c r="L1" s="247"/>
      <c r="M1" s="247"/>
      <c r="N1" s="247"/>
    </row>
    <row r="2" spans="2:16" s="21" customFormat="1" ht="22.5" customHeight="1" x14ac:dyDescent="0.25">
      <c r="B2" s="468" t="s">
        <v>992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2:16" s="21" customFormat="1" ht="22.5" customHeight="1" x14ac:dyDescent="0.25">
      <c r="E3" s="247"/>
      <c r="H3" s="58"/>
      <c r="I3" s="58"/>
      <c r="J3" s="247"/>
      <c r="K3" s="247"/>
      <c r="L3" s="247"/>
      <c r="M3" s="247"/>
      <c r="N3" s="247"/>
    </row>
    <row r="4" spans="2:16" s="21" customFormat="1" ht="18.75" x14ac:dyDescent="0.25">
      <c r="B4" s="24" t="s">
        <v>112</v>
      </c>
      <c r="C4" s="467">
        <f>+'Formulario B-"Alta de Proyecto"'!B5</f>
        <v>0</v>
      </c>
      <c r="D4" s="467"/>
      <c r="E4" s="467"/>
      <c r="F4" s="467"/>
      <c r="G4" s="467"/>
      <c r="H4" s="467"/>
      <c r="I4" s="467"/>
      <c r="J4" s="257"/>
      <c r="K4" s="247"/>
      <c r="L4" s="247"/>
      <c r="M4" s="247"/>
      <c r="N4" s="247"/>
    </row>
    <row r="5" spans="2:16" s="21" customFormat="1" ht="15.75" x14ac:dyDescent="0.25">
      <c r="E5" s="247"/>
      <c r="J5" s="247"/>
      <c r="K5" s="247"/>
      <c r="L5" s="247"/>
      <c r="M5" s="247"/>
      <c r="N5" s="247"/>
    </row>
    <row r="6" spans="2:16" s="21" customFormat="1" ht="27" customHeight="1" x14ac:dyDescent="0.25">
      <c r="B6" s="469" t="s">
        <v>115</v>
      </c>
      <c r="C6" s="470"/>
      <c r="D6" s="260">
        <f ca="1">SUMIF($N$10:$N$203,"&gt;=0")</f>
        <v>0</v>
      </c>
      <c r="E6" s="247"/>
      <c r="F6" s="59"/>
      <c r="G6" s="59"/>
      <c r="H6" s="59"/>
      <c r="I6" s="59"/>
      <c r="J6" s="253"/>
      <c r="K6" s="247"/>
      <c r="L6" s="247"/>
      <c r="M6" s="253"/>
      <c r="N6" s="247"/>
    </row>
    <row r="7" spans="2:16" s="21" customFormat="1" ht="15.75" x14ac:dyDescent="0.25">
      <c r="C7" s="59"/>
      <c r="D7" s="59"/>
      <c r="E7" s="253"/>
      <c r="F7" s="59"/>
      <c r="G7" s="59"/>
      <c r="H7" s="59"/>
      <c r="I7" s="59"/>
      <c r="J7" s="253"/>
      <c r="K7" s="253"/>
      <c r="L7" s="253"/>
      <c r="M7" s="253"/>
      <c r="N7" s="247"/>
    </row>
    <row r="8" spans="2:16" s="60" customFormat="1" ht="50.25" customHeight="1" x14ac:dyDescent="0.25">
      <c r="B8" s="471"/>
      <c r="C8" s="471"/>
      <c r="D8" s="471"/>
      <c r="E8" s="471"/>
      <c r="F8" s="471" t="s">
        <v>116</v>
      </c>
      <c r="G8" s="471"/>
      <c r="H8" s="472" t="s">
        <v>117</v>
      </c>
      <c r="I8" s="472"/>
      <c r="J8" s="473" t="s">
        <v>154</v>
      </c>
      <c r="K8" s="473"/>
      <c r="L8" s="259"/>
      <c r="M8" s="259"/>
      <c r="N8" s="259"/>
      <c r="P8" s="61"/>
    </row>
    <row r="9" spans="2:16" s="60" customFormat="1" ht="95.25" customHeight="1" x14ac:dyDescent="0.25">
      <c r="B9" s="63" t="s">
        <v>382</v>
      </c>
      <c r="C9" s="30" t="s">
        <v>88</v>
      </c>
      <c r="D9" s="30" t="s">
        <v>89</v>
      </c>
      <c r="E9" s="254" t="s">
        <v>452</v>
      </c>
      <c r="F9" s="63" t="s">
        <v>119</v>
      </c>
      <c r="G9" s="63" t="str">
        <f ca="1">"Años de Amortización por aplicación del Beneficio (Reducción vida útil al "&amp;Cálculos!$BA$4*100&amp;"%) = H"</f>
        <v>Años de Amortización por aplicación del Beneficio (Reducción vida útil al 70%) = H</v>
      </c>
      <c r="H9" s="63" t="s">
        <v>121</v>
      </c>
      <c r="I9" s="63" t="s">
        <v>120</v>
      </c>
      <c r="J9" s="254" t="s">
        <v>149</v>
      </c>
      <c r="K9" s="254" t="s">
        <v>150</v>
      </c>
      <c r="L9" s="254" t="s">
        <v>151</v>
      </c>
      <c r="M9" s="254" t="s">
        <v>122</v>
      </c>
      <c r="N9" s="254" t="s">
        <v>123</v>
      </c>
      <c r="P9" s="61"/>
    </row>
    <row r="10" spans="2:16" s="60" customFormat="1" x14ac:dyDescent="0.25">
      <c r="B10" s="474">
        <f ca="1">Cálculos!$AZ$4</f>
        <v>44561</v>
      </c>
      <c r="C10" s="64" t="str">
        <f ca="1">Cálculos!BJ4</f>
        <v/>
      </c>
      <c r="D10" s="64" t="str">
        <f ca="1">Cálculos!BK4</f>
        <v/>
      </c>
      <c r="E10" s="255" t="str">
        <f ca="1">Cálculos!BU4</f>
        <v/>
      </c>
      <c r="F10" s="49" t="str">
        <f ca="1">Cálculos!BN4</f>
        <v/>
      </c>
      <c r="G10" s="49" t="str">
        <f ca="1">IF(F10="","",F10*Cálculos!$BA$4)</f>
        <v/>
      </c>
      <c r="H10" s="66" t="str">
        <f ca="1">IF(OR(F10="",F10=0),"",1/F10)</f>
        <v/>
      </c>
      <c r="I10" s="66" t="str">
        <f ca="1">IF(OR(G10="",G10=0),"",1/G10)</f>
        <v/>
      </c>
      <c r="J10" s="258" t="str">
        <f ca="1">IF(OR($E10="",H10=""),"",$E10*H10)</f>
        <v/>
      </c>
      <c r="K10" s="258" t="str">
        <f ca="1">IF(OR($E10="",I10=""),"",$E10*I10)</f>
        <v/>
      </c>
      <c r="L10" s="258" t="str">
        <f ca="1">IF(OR(J10="",K10=""),"",K10-J10)</f>
        <v/>
      </c>
      <c r="M10" s="255" t="str">
        <f ca="1">IF(L10="","",L10*0.35)</f>
        <v/>
      </c>
      <c r="N10" s="255" t="str">
        <f ca="1">IF(OR(M10="",G10=""),"",M10*G10)</f>
        <v/>
      </c>
      <c r="P10" s="61"/>
    </row>
    <row r="11" spans="2:16" s="60" customFormat="1" x14ac:dyDescent="0.25">
      <c r="B11" s="475"/>
      <c r="C11" s="64" t="str">
        <f ca="1">Cálculos!BJ5</f>
        <v/>
      </c>
      <c r="D11" s="64" t="str">
        <f ca="1">Cálculos!BK5</f>
        <v/>
      </c>
      <c r="E11" s="255" t="str">
        <f ca="1">Cálculos!BU5</f>
        <v/>
      </c>
      <c r="F11" s="49" t="str">
        <f ca="1">Cálculos!BN5</f>
        <v/>
      </c>
      <c r="G11" s="49" t="str">
        <f ca="1">IF(F11="","",F11*Cálculos!$BA$4)</f>
        <v/>
      </c>
      <c r="H11" s="66" t="str">
        <f t="shared" ref="H11:H67" ca="1" si="0">IF(OR(F11="",F11=0),"",1/F11)</f>
        <v/>
      </c>
      <c r="I11" s="66" t="str">
        <f t="shared" ref="I11:I67" ca="1" si="1">IF(OR(G11="",G11=0),"",1/G11)</f>
        <v/>
      </c>
      <c r="J11" s="258" t="str">
        <f t="shared" ref="J11:J67" ca="1" si="2">IF(OR($E11="",H11=""),"",$E11*H11)</f>
        <v/>
      </c>
      <c r="K11" s="258" t="str">
        <f t="shared" ref="K11:K67" ca="1" si="3">IF(OR($E11="",I11=""),"",$E11*I11)</f>
        <v/>
      </c>
      <c r="L11" s="258" t="str">
        <f t="shared" ref="L11:L67" ca="1" si="4">IF(OR(J11="",K11=""),"",K11-J11)</f>
        <v/>
      </c>
      <c r="M11" s="255" t="str">
        <f t="shared" ref="M11:M67" ca="1" si="5">IF(L11="","",L11*0.35)</f>
        <v/>
      </c>
      <c r="N11" s="255" t="str">
        <f t="shared" ref="N11:N67" ca="1" si="6">IF(OR(M11="",G11=""),"",M11*G11)</f>
        <v/>
      </c>
      <c r="P11" s="61"/>
    </row>
    <row r="12" spans="2:16" s="60" customFormat="1" x14ac:dyDescent="0.25">
      <c r="B12" s="475"/>
      <c r="C12" s="64" t="str">
        <f ca="1">Cálculos!BJ6</f>
        <v/>
      </c>
      <c r="D12" s="64" t="str">
        <f ca="1">Cálculos!BK6</f>
        <v/>
      </c>
      <c r="E12" s="255" t="str">
        <f ca="1">Cálculos!BU6</f>
        <v/>
      </c>
      <c r="F12" s="49" t="str">
        <f ca="1">Cálculos!BN6</f>
        <v/>
      </c>
      <c r="G12" s="49" t="str">
        <f ca="1">IF(F12="","",F12*Cálculos!$BA$4)</f>
        <v/>
      </c>
      <c r="H12" s="66" t="str">
        <f t="shared" ca="1" si="0"/>
        <v/>
      </c>
      <c r="I12" s="66" t="str">
        <f t="shared" ca="1" si="1"/>
        <v/>
      </c>
      <c r="J12" s="258" t="str">
        <f t="shared" ca="1" si="2"/>
        <v/>
      </c>
      <c r="K12" s="258" t="str">
        <f t="shared" ca="1" si="3"/>
        <v/>
      </c>
      <c r="L12" s="258" t="str">
        <f t="shared" ca="1" si="4"/>
        <v/>
      </c>
      <c r="M12" s="255" t="str">
        <f t="shared" ca="1" si="5"/>
        <v/>
      </c>
      <c r="N12" s="255" t="str">
        <f t="shared" ca="1" si="6"/>
        <v/>
      </c>
      <c r="P12" s="61"/>
    </row>
    <row r="13" spans="2:16" s="60" customFormat="1" x14ac:dyDescent="0.25">
      <c r="B13" s="475"/>
      <c r="C13" s="64" t="str">
        <f ca="1">Cálculos!BJ7</f>
        <v/>
      </c>
      <c r="D13" s="64" t="str">
        <f ca="1">Cálculos!BK7</f>
        <v/>
      </c>
      <c r="E13" s="255" t="str">
        <f ca="1">Cálculos!BU7</f>
        <v/>
      </c>
      <c r="F13" s="49" t="str">
        <f ca="1">Cálculos!BN7</f>
        <v/>
      </c>
      <c r="G13" s="49" t="str">
        <f ca="1">IF(F13="","",F13*Cálculos!$BA$4)</f>
        <v/>
      </c>
      <c r="H13" s="66" t="str">
        <f t="shared" ca="1" si="0"/>
        <v/>
      </c>
      <c r="I13" s="66" t="str">
        <f t="shared" ca="1" si="1"/>
        <v/>
      </c>
      <c r="J13" s="258" t="str">
        <f t="shared" ca="1" si="2"/>
        <v/>
      </c>
      <c r="K13" s="258" t="str">
        <f t="shared" ca="1" si="3"/>
        <v/>
      </c>
      <c r="L13" s="258" t="str">
        <f t="shared" ca="1" si="4"/>
        <v/>
      </c>
      <c r="M13" s="255" t="str">
        <f t="shared" ca="1" si="5"/>
        <v/>
      </c>
      <c r="N13" s="255" t="str">
        <f t="shared" ca="1" si="6"/>
        <v/>
      </c>
      <c r="P13" s="61"/>
    </row>
    <row r="14" spans="2:16" s="60" customFormat="1" x14ac:dyDescent="0.25">
      <c r="B14" s="475"/>
      <c r="C14" s="64" t="str">
        <f ca="1">Cálculos!BJ8</f>
        <v/>
      </c>
      <c r="D14" s="64" t="str">
        <f ca="1">Cálculos!BK8</f>
        <v/>
      </c>
      <c r="E14" s="255" t="str">
        <f ca="1">Cálculos!BU8</f>
        <v/>
      </c>
      <c r="F14" s="49" t="str">
        <f ca="1">Cálculos!BN8</f>
        <v/>
      </c>
      <c r="G14" s="49" t="str">
        <f ca="1">IF(F14="","",F14*Cálculos!$BA$4)</f>
        <v/>
      </c>
      <c r="H14" s="66" t="str">
        <f t="shared" ca="1" si="0"/>
        <v/>
      </c>
      <c r="I14" s="66" t="str">
        <f t="shared" ca="1" si="1"/>
        <v/>
      </c>
      <c r="J14" s="258" t="str">
        <f t="shared" ca="1" si="2"/>
        <v/>
      </c>
      <c r="K14" s="258" t="str">
        <f t="shared" ca="1" si="3"/>
        <v/>
      </c>
      <c r="L14" s="258" t="str">
        <f t="shared" ca="1" si="4"/>
        <v/>
      </c>
      <c r="M14" s="255" t="str">
        <f t="shared" ca="1" si="5"/>
        <v/>
      </c>
      <c r="N14" s="255" t="str">
        <f t="shared" ca="1" si="6"/>
        <v/>
      </c>
      <c r="P14" s="61"/>
    </row>
    <row r="15" spans="2:16" s="60" customFormat="1" x14ac:dyDescent="0.25">
      <c r="B15" s="475"/>
      <c r="C15" s="64" t="str">
        <f ca="1">Cálculos!BJ9</f>
        <v/>
      </c>
      <c r="D15" s="64" t="str">
        <f ca="1">Cálculos!BK9</f>
        <v/>
      </c>
      <c r="E15" s="255" t="str">
        <f ca="1">Cálculos!BU9</f>
        <v/>
      </c>
      <c r="F15" s="49" t="str">
        <f ca="1">Cálculos!BN9</f>
        <v/>
      </c>
      <c r="G15" s="49" t="str">
        <f ca="1">IF(F15="","",F15*Cálculos!$BA$4)</f>
        <v/>
      </c>
      <c r="H15" s="66" t="str">
        <f t="shared" ca="1" si="0"/>
        <v/>
      </c>
      <c r="I15" s="66" t="str">
        <f t="shared" ca="1" si="1"/>
        <v/>
      </c>
      <c r="J15" s="258" t="str">
        <f t="shared" ca="1" si="2"/>
        <v/>
      </c>
      <c r="K15" s="258" t="str">
        <f t="shared" ca="1" si="3"/>
        <v/>
      </c>
      <c r="L15" s="258" t="str">
        <f t="shared" ca="1" si="4"/>
        <v/>
      </c>
      <c r="M15" s="255" t="str">
        <f t="shared" ca="1" si="5"/>
        <v/>
      </c>
      <c r="N15" s="255" t="str">
        <f t="shared" ca="1" si="6"/>
        <v/>
      </c>
      <c r="P15" s="61"/>
    </row>
    <row r="16" spans="2:16" s="60" customFormat="1" x14ac:dyDescent="0.25">
      <c r="B16" s="475"/>
      <c r="C16" s="64" t="str">
        <f ca="1">Cálculos!BJ10</f>
        <v/>
      </c>
      <c r="D16" s="64" t="str">
        <f ca="1">Cálculos!BK10</f>
        <v/>
      </c>
      <c r="E16" s="255" t="str">
        <f ca="1">Cálculos!BU10</f>
        <v/>
      </c>
      <c r="F16" s="49" t="str">
        <f ca="1">Cálculos!BN10</f>
        <v/>
      </c>
      <c r="G16" s="49" t="str">
        <f ca="1">IF(F16="","",F16*Cálculos!$BA$4)</f>
        <v/>
      </c>
      <c r="H16" s="66" t="str">
        <f t="shared" ca="1" si="0"/>
        <v/>
      </c>
      <c r="I16" s="66" t="str">
        <f t="shared" ca="1" si="1"/>
        <v/>
      </c>
      <c r="J16" s="258" t="str">
        <f t="shared" ca="1" si="2"/>
        <v/>
      </c>
      <c r="K16" s="258" t="str">
        <f t="shared" ca="1" si="3"/>
        <v/>
      </c>
      <c r="L16" s="258" t="str">
        <f t="shared" ca="1" si="4"/>
        <v/>
      </c>
      <c r="M16" s="255" t="str">
        <f t="shared" ca="1" si="5"/>
        <v/>
      </c>
      <c r="N16" s="255" t="str">
        <f t="shared" ca="1" si="6"/>
        <v/>
      </c>
      <c r="P16" s="61"/>
    </row>
    <row r="17" spans="2:16" s="60" customFormat="1" x14ac:dyDescent="0.25">
      <c r="B17" s="475"/>
      <c r="C17" s="64" t="str">
        <f ca="1">Cálculos!BJ11</f>
        <v/>
      </c>
      <c r="D17" s="64" t="str">
        <f ca="1">Cálculos!BK11</f>
        <v/>
      </c>
      <c r="E17" s="255" t="str">
        <f ca="1">Cálculos!BU11</f>
        <v/>
      </c>
      <c r="F17" s="49" t="str">
        <f ca="1">Cálculos!BN11</f>
        <v/>
      </c>
      <c r="G17" s="49" t="str">
        <f ca="1">IF(F17="","",F17*Cálculos!$BA$4)</f>
        <v/>
      </c>
      <c r="H17" s="66" t="str">
        <f t="shared" ca="1" si="0"/>
        <v/>
      </c>
      <c r="I17" s="66" t="str">
        <f t="shared" ca="1" si="1"/>
        <v/>
      </c>
      <c r="J17" s="258" t="str">
        <f t="shared" ca="1" si="2"/>
        <v/>
      </c>
      <c r="K17" s="258" t="str">
        <f t="shared" ca="1" si="3"/>
        <v/>
      </c>
      <c r="L17" s="258" t="str">
        <f t="shared" ca="1" si="4"/>
        <v/>
      </c>
      <c r="M17" s="255" t="str">
        <f t="shared" ca="1" si="5"/>
        <v/>
      </c>
      <c r="N17" s="255" t="str">
        <f t="shared" ca="1" si="6"/>
        <v/>
      </c>
      <c r="P17" s="61"/>
    </row>
    <row r="18" spans="2:16" s="60" customFormat="1" x14ac:dyDescent="0.25">
      <c r="B18" s="475"/>
      <c r="C18" s="64" t="str">
        <f ca="1">Cálculos!BJ12</f>
        <v/>
      </c>
      <c r="D18" s="64" t="str">
        <f ca="1">Cálculos!BK12</f>
        <v/>
      </c>
      <c r="E18" s="255" t="str">
        <f ca="1">Cálculos!BU12</f>
        <v/>
      </c>
      <c r="F18" s="49" t="str">
        <f ca="1">Cálculos!BN12</f>
        <v/>
      </c>
      <c r="G18" s="49" t="str">
        <f ca="1">IF(F18="","",F18*Cálculos!$BA$4)</f>
        <v/>
      </c>
      <c r="H18" s="66" t="str">
        <f t="shared" ca="1" si="0"/>
        <v/>
      </c>
      <c r="I18" s="66" t="str">
        <f t="shared" ca="1" si="1"/>
        <v/>
      </c>
      <c r="J18" s="258" t="str">
        <f t="shared" ca="1" si="2"/>
        <v/>
      </c>
      <c r="K18" s="258" t="str">
        <f t="shared" ca="1" si="3"/>
        <v/>
      </c>
      <c r="L18" s="258" t="str">
        <f t="shared" ca="1" si="4"/>
        <v/>
      </c>
      <c r="M18" s="255" t="str">
        <f t="shared" ca="1" si="5"/>
        <v/>
      </c>
      <c r="N18" s="255" t="str">
        <f t="shared" ca="1" si="6"/>
        <v/>
      </c>
      <c r="P18" s="61"/>
    </row>
    <row r="19" spans="2:16" s="60" customFormat="1" x14ac:dyDescent="0.25">
      <c r="B19" s="475"/>
      <c r="C19" s="64" t="str">
        <f ca="1">Cálculos!BJ13</f>
        <v/>
      </c>
      <c r="D19" s="64" t="str">
        <f ca="1">Cálculos!BK13</f>
        <v/>
      </c>
      <c r="E19" s="255" t="str">
        <f ca="1">Cálculos!BU13</f>
        <v/>
      </c>
      <c r="F19" s="49" t="str">
        <f ca="1">Cálculos!BN13</f>
        <v/>
      </c>
      <c r="G19" s="49" t="str">
        <f ca="1">IF(F19="","",F19*Cálculos!$BA$4)</f>
        <v/>
      </c>
      <c r="H19" s="66" t="str">
        <f t="shared" ca="1" si="0"/>
        <v/>
      </c>
      <c r="I19" s="66" t="str">
        <f t="shared" ca="1" si="1"/>
        <v/>
      </c>
      <c r="J19" s="258" t="str">
        <f t="shared" ca="1" si="2"/>
        <v/>
      </c>
      <c r="K19" s="258" t="str">
        <f t="shared" ca="1" si="3"/>
        <v/>
      </c>
      <c r="L19" s="258" t="str">
        <f t="shared" ca="1" si="4"/>
        <v/>
      </c>
      <c r="M19" s="255" t="str">
        <f t="shared" ca="1" si="5"/>
        <v/>
      </c>
      <c r="N19" s="255" t="str">
        <f t="shared" ca="1" si="6"/>
        <v/>
      </c>
      <c r="P19" s="61"/>
    </row>
    <row r="20" spans="2:16" s="60" customFormat="1" x14ac:dyDescent="0.25">
      <c r="B20" s="475"/>
      <c r="C20" s="64" t="str">
        <f ca="1">Cálculos!BJ14</f>
        <v/>
      </c>
      <c r="D20" s="64" t="str">
        <f ca="1">Cálculos!BK14</f>
        <v/>
      </c>
      <c r="E20" s="255" t="str">
        <f ca="1">Cálculos!BU14</f>
        <v/>
      </c>
      <c r="F20" s="49" t="str">
        <f ca="1">Cálculos!BN14</f>
        <v/>
      </c>
      <c r="G20" s="49" t="str">
        <f ca="1">IF(F20="","",F20*Cálculos!$BA$4)</f>
        <v/>
      </c>
      <c r="H20" s="66" t="str">
        <f t="shared" ca="1" si="0"/>
        <v/>
      </c>
      <c r="I20" s="66" t="str">
        <f t="shared" ca="1" si="1"/>
        <v/>
      </c>
      <c r="J20" s="258" t="str">
        <f t="shared" ca="1" si="2"/>
        <v/>
      </c>
      <c r="K20" s="258" t="str">
        <f t="shared" ca="1" si="3"/>
        <v/>
      </c>
      <c r="L20" s="258" t="str">
        <f t="shared" ca="1" si="4"/>
        <v/>
      </c>
      <c r="M20" s="255" t="str">
        <f t="shared" ca="1" si="5"/>
        <v/>
      </c>
      <c r="N20" s="255" t="str">
        <f t="shared" ca="1" si="6"/>
        <v/>
      </c>
      <c r="P20" s="61"/>
    </row>
    <row r="21" spans="2:16" s="60" customFormat="1" x14ac:dyDescent="0.25">
      <c r="B21" s="475"/>
      <c r="C21" s="64" t="str">
        <f ca="1">Cálculos!BJ15</f>
        <v/>
      </c>
      <c r="D21" s="64" t="str">
        <f ca="1">Cálculos!BK15</f>
        <v/>
      </c>
      <c r="E21" s="255" t="str">
        <f ca="1">Cálculos!BU15</f>
        <v/>
      </c>
      <c r="F21" s="49" t="str">
        <f ca="1">Cálculos!BN15</f>
        <v/>
      </c>
      <c r="G21" s="49" t="str">
        <f ca="1">IF(F21="","",F21*Cálculos!$BA$4)</f>
        <v/>
      </c>
      <c r="H21" s="66" t="str">
        <f t="shared" ca="1" si="0"/>
        <v/>
      </c>
      <c r="I21" s="66" t="str">
        <f t="shared" ca="1" si="1"/>
        <v/>
      </c>
      <c r="J21" s="258" t="str">
        <f t="shared" ca="1" si="2"/>
        <v/>
      </c>
      <c r="K21" s="258" t="str">
        <f t="shared" ca="1" si="3"/>
        <v/>
      </c>
      <c r="L21" s="258" t="str">
        <f t="shared" ca="1" si="4"/>
        <v/>
      </c>
      <c r="M21" s="255" t="str">
        <f t="shared" ca="1" si="5"/>
        <v/>
      </c>
      <c r="N21" s="255" t="str">
        <f t="shared" ca="1" si="6"/>
        <v/>
      </c>
      <c r="P21" s="61"/>
    </row>
    <row r="22" spans="2:16" s="60" customFormat="1" x14ac:dyDescent="0.25">
      <c r="B22" s="475"/>
      <c r="C22" s="64" t="str">
        <f ca="1">Cálculos!BJ16</f>
        <v/>
      </c>
      <c r="D22" s="64" t="str">
        <f ca="1">Cálculos!BK16</f>
        <v/>
      </c>
      <c r="E22" s="255" t="str">
        <f ca="1">Cálculos!BU16</f>
        <v/>
      </c>
      <c r="F22" s="49" t="str">
        <f ca="1">Cálculos!BN16</f>
        <v/>
      </c>
      <c r="G22" s="49" t="str">
        <f ca="1">IF(F22="","",F22*Cálculos!$BA$4)</f>
        <v/>
      </c>
      <c r="H22" s="66" t="str">
        <f t="shared" ca="1" si="0"/>
        <v/>
      </c>
      <c r="I22" s="66" t="str">
        <f t="shared" ca="1" si="1"/>
        <v/>
      </c>
      <c r="J22" s="258" t="str">
        <f t="shared" ca="1" si="2"/>
        <v/>
      </c>
      <c r="K22" s="258" t="str">
        <f t="shared" ca="1" si="3"/>
        <v/>
      </c>
      <c r="L22" s="258" t="str">
        <f t="shared" ca="1" si="4"/>
        <v/>
      </c>
      <c r="M22" s="255" t="str">
        <f t="shared" ca="1" si="5"/>
        <v/>
      </c>
      <c r="N22" s="255" t="str">
        <f t="shared" ca="1" si="6"/>
        <v/>
      </c>
      <c r="P22" s="61"/>
    </row>
    <row r="23" spans="2:16" x14ac:dyDescent="0.25">
      <c r="B23" s="475"/>
      <c r="C23" s="64" t="str">
        <f ca="1">Cálculos!BJ17</f>
        <v/>
      </c>
      <c r="D23" s="64" t="str">
        <f ca="1">Cálculos!BK17</f>
        <v/>
      </c>
      <c r="E23" s="255" t="str">
        <f ca="1">Cálculos!BU17</f>
        <v/>
      </c>
      <c r="F23" s="49" t="str">
        <f ca="1">Cálculos!BN17</f>
        <v/>
      </c>
      <c r="G23" s="49" t="str">
        <f ca="1">IF(F23="","",F23*Cálculos!$BA$4)</f>
        <v/>
      </c>
      <c r="H23" s="66" t="str">
        <f t="shared" ca="1" si="0"/>
        <v/>
      </c>
      <c r="I23" s="66" t="str">
        <f t="shared" ca="1" si="1"/>
        <v/>
      </c>
      <c r="J23" s="258" t="str">
        <f t="shared" ca="1" si="2"/>
        <v/>
      </c>
      <c r="K23" s="258" t="str">
        <f t="shared" ca="1" si="3"/>
        <v/>
      </c>
      <c r="L23" s="258" t="str">
        <f t="shared" ca="1" si="4"/>
        <v/>
      </c>
      <c r="M23" s="255" t="str">
        <f t="shared" ca="1" si="5"/>
        <v/>
      </c>
      <c r="N23" s="255" t="str">
        <f t="shared" ca="1" si="6"/>
        <v/>
      </c>
    </row>
    <row r="24" spans="2:16" x14ac:dyDescent="0.25">
      <c r="B24" s="475"/>
      <c r="C24" s="64" t="str">
        <f ca="1">Cálculos!BJ18</f>
        <v/>
      </c>
      <c r="D24" s="64" t="str">
        <f ca="1">Cálculos!BK18</f>
        <v/>
      </c>
      <c r="E24" s="255" t="str">
        <f ca="1">Cálculos!BU18</f>
        <v/>
      </c>
      <c r="F24" s="49" t="str">
        <f ca="1">Cálculos!BN18</f>
        <v/>
      </c>
      <c r="G24" s="49" t="str">
        <f ca="1">IF(F24="","",F24*Cálculos!$BA$4)</f>
        <v/>
      </c>
      <c r="H24" s="66" t="str">
        <f t="shared" ca="1" si="0"/>
        <v/>
      </c>
      <c r="I24" s="66" t="str">
        <f t="shared" ca="1" si="1"/>
        <v/>
      </c>
      <c r="J24" s="258" t="str">
        <f t="shared" ca="1" si="2"/>
        <v/>
      </c>
      <c r="K24" s="258" t="str">
        <f t="shared" ca="1" si="3"/>
        <v/>
      </c>
      <c r="L24" s="258" t="str">
        <f t="shared" ca="1" si="4"/>
        <v/>
      </c>
      <c r="M24" s="255" t="str">
        <f t="shared" ca="1" si="5"/>
        <v/>
      </c>
      <c r="N24" s="255" t="str">
        <f t="shared" ca="1" si="6"/>
        <v/>
      </c>
    </row>
    <row r="25" spans="2:16" x14ac:dyDescent="0.25">
      <c r="B25" s="475"/>
      <c r="C25" s="64" t="str">
        <f ca="1">Cálculos!BJ19</f>
        <v/>
      </c>
      <c r="D25" s="64" t="str">
        <f ca="1">Cálculos!BK19</f>
        <v/>
      </c>
      <c r="E25" s="255" t="str">
        <f ca="1">Cálculos!BU19</f>
        <v/>
      </c>
      <c r="F25" s="49" t="str">
        <f ca="1">Cálculos!BN19</f>
        <v/>
      </c>
      <c r="G25" s="49" t="str">
        <f ca="1">IF(F25="","",F25*Cálculos!$BA$4)</f>
        <v/>
      </c>
      <c r="H25" s="66" t="str">
        <f t="shared" ca="1" si="0"/>
        <v/>
      </c>
      <c r="I25" s="66" t="str">
        <f t="shared" ca="1" si="1"/>
        <v/>
      </c>
      <c r="J25" s="258" t="str">
        <f t="shared" ca="1" si="2"/>
        <v/>
      </c>
      <c r="K25" s="258" t="str">
        <f t="shared" ca="1" si="3"/>
        <v/>
      </c>
      <c r="L25" s="258" t="str">
        <f t="shared" ca="1" si="4"/>
        <v/>
      </c>
      <c r="M25" s="255" t="str">
        <f t="shared" ca="1" si="5"/>
        <v/>
      </c>
      <c r="N25" s="255" t="str">
        <f t="shared" ca="1" si="6"/>
        <v/>
      </c>
    </row>
    <row r="26" spans="2:16" x14ac:dyDescent="0.25">
      <c r="B26" s="475"/>
      <c r="C26" s="64" t="str">
        <f ca="1">Cálculos!BJ20</f>
        <v/>
      </c>
      <c r="D26" s="64" t="str">
        <f ca="1">Cálculos!BK20</f>
        <v/>
      </c>
      <c r="E26" s="255" t="str">
        <f ca="1">Cálculos!BU20</f>
        <v/>
      </c>
      <c r="F26" s="49" t="str">
        <f ca="1">Cálculos!BN20</f>
        <v/>
      </c>
      <c r="G26" s="49" t="str">
        <f ca="1">IF(F26="","",F26*Cálculos!$BA$4)</f>
        <v/>
      </c>
      <c r="H26" s="66" t="str">
        <f t="shared" ca="1" si="0"/>
        <v/>
      </c>
      <c r="I26" s="66" t="str">
        <f t="shared" ca="1" si="1"/>
        <v/>
      </c>
      <c r="J26" s="258" t="str">
        <f t="shared" ca="1" si="2"/>
        <v/>
      </c>
      <c r="K26" s="258" t="str">
        <f t="shared" ca="1" si="3"/>
        <v/>
      </c>
      <c r="L26" s="258" t="str">
        <f t="shared" ca="1" si="4"/>
        <v/>
      </c>
      <c r="M26" s="255" t="str">
        <f t="shared" ca="1" si="5"/>
        <v/>
      </c>
      <c r="N26" s="255" t="str">
        <f t="shared" ca="1" si="6"/>
        <v/>
      </c>
    </row>
    <row r="27" spans="2:16" x14ac:dyDescent="0.25">
      <c r="B27" s="475"/>
      <c r="C27" s="64" t="str">
        <f ca="1">Cálculos!BJ21</f>
        <v/>
      </c>
      <c r="D27" s="64" t="str">
        <f ca="1">Cálculos!BK21</f>
        <v/>
      </c>
      <c r="E27" s="255" t="str">
        <f ca="1">Cálculos!BU21</f>
        <v/>
      </c>
      <c r="F27" s="49" t="str">
        <f ca="1">Cálculos!BN21</f>
        <v/>
      </c>
      <c r="G27" s="49" t="str">
        <f ca="1">IF(F27="","",F27*Cálculos!$BA$4)</f>
        <v/>
      </c>
      <c r="H27" s="66" t="str">
        <f t="shared" ca="1" si="0"/>
        <v/>
      </c>
      <c r="I27" s="66" t="str">
        <f t="shared" ca="1" si="1"/>
        <v/>
      </c>
      <c r="J27" s="258" t="str">
        <f t="shared" ca="1" si="2"/>
        <v/>
      </c>
      <c r="K27" s="258" t="str">
        <f t="shared" ca="1" si="3"/>
        <v/>
      </c>
      <c r="L27" s="258" t="str">
        <f t="shared" ca="1" si="4"/>
        <v/>
      </c>
      <c r="M27" s="255" t="str">
        <f t="shared" ca="1" si="5"/>
        <v/>
      </c>
      <c r="N27" s="255" t="str">
        <f t="shared" ca="1" si="6"/>
        <v/>
      </c>
    </row>
    <row r="28" spans="2:16" x14ac:dyDescent="0.25">
      <c r="B28" s="475"/>
      <c r="C28" s="64" t="str">
        <f ca="1">Cálculos!BJ22</f>
        <v/>
      </c>
      <c r="D28" s="64" t="str">
        <f ca="1">Cálculos!BK22</f>
        <v/>
      </c>
      <c r="E28" s="255" t="str">
        <f ca="1">Cálculos!BU22</f>
        <v/>
      </c>
      <c r="F28" s="49" t="str">
        <f ca="1">Cálculos!BN22</f>
        <v/>
      </c>
      <c r="G28" s="49" t="str">
        <f ca="1">IF(F28="","",F28*Cálculos!$BA$4)</f>
        <v/>
      </c>
      <c r="H28" s="66" t="str">
        <f t="shared" ca="1" si="0"/>
        <v/>
      </c>
      <c r="I28" s="66" t="str">
        <f t="shared" ca="1" si="1"/>
        <v/>
      </c>
      <c r="J28" s="258" t="str">
        <f t="shared" ca="1" si="2"/>
        <v/>
      </c>
      <c r="K28" s="258" t="str">
        <f t="shared" ca="1" si="3"/>
        <v/>
      </c>
      <c r="L28" s="258" t="str">
        <f t="shared" ca="1" si="4"/>
        <v/>
      </c>
      <c r="M28" s="255" t="str">
        <f t="shared" ca="1" si="5"/>
        <v/>
      </c>
      <c r="N28" s="255" t="str">
        <f t="shared" ca="1" si="6"/>
        <v/>
      </c>
    </row>
    <row r="29" spans="2:16" x14ac:dyDescent="0.25">
      <c r="B29" s="475"/>
      <c r="C29" s="64" t="str">
        <f ca="1">Cálculos!BJ23</f>
        <v/>
      </c>
      <c r="D29" s="64" t="str">
        <f ca="1">Cálculos!BK23</f>
        <v/>
      </c>
      <c r="E29" s="255" t="str">
        <f ca="1">Cálculos!BU23</f>
        <v/>
      </c>
      <c r="F29" s="49" t="str">
        <f ca="1">Cálculos!BN23</f>
        <v/>
      </c>
      <c r="G29" s="49" t="str">
        <f ca="1">IF(F29="","",F29*Cálculos!$BA$4)</f>
        <v/>
      </c>
      <c r="H29" s="66" t="str">
        <f t="shared" ca="1" si="0"/>
        <v/>
      </c>
      <c r="I29" s="66" t="str">
        <f t="shared" ca="1" si="1"/>
        <v/>
      </c>
      <c r="J29" s="258" t="str">
        <f t="shared" ca="1" si="2"/>
        <v/>
      </c>
      <c r="K29" s="258" t="str">
        <f t="shared" ca="1" si="3"/>
        <v/>
      </c>
      <c r="L29" s="258" t="str">
        <f t="shared" ca="1" si="4"/>
        <v/>
      </c>
      <c r="M29" s="255" t="str">
        <f t="shared" ca="1" si="5"/>
        <v/>
      </c>
      <c r="N29" s="255" t="str">
        <f t="shared" ca="1" si="6"/>
        <v/>
      </c>
    </row>
    <row r="30" spans="2:16" x14ac:dyDescent="0.25">
      <c r="B30" s="475"/>
      <c r="C30" s="64" t="str">
        <f ca="1">Cálculos!BJ24</f>
        <v/>
      </c>
      <c r="D30" s="64" t="str">
        <f ca="1">Cálculos!BK24</f>
        <v/>
      </c>
      <c r="E30" s="255" t="str">
        <f ca="1">Cálculos!BU24</f>
        <v/>
      </c>
      <c r="F30" s="49" t="str">
        <f ca="1">Cálculos!BN24</f>
        <v/>
      </c>
      <c r="G30" s="49" t="str">
        <f ca="1">IF(F30="","",F30*Cálculos!$BA$4)</f>
        <v/>
      </c>
      <c r="H30" s="66" t="str">
        <f t="shared" ca="1" si="0"/>
        <v/>
      </c>
      <c r="I30" s="66" t="str">
        <f t="shared" ca="1" si="1"/>
        <v/>
      </c>
      <c r="J30" s="258" t="str">
        <f t="shared" ca="1" si="2"/>
        <v/>
      </c>
      <c r="K30" s="258" t="str">
        <f t="shared" ca="1" si="3"/>
        <v/>
      </c>
      <c r="L30" s="258" t="str">
        <f t="shared" ca="1" si="4"/>
        <v/>
      </c>
      <c r="M30" s="255" t="str">
        <f t="shared" ca="1" si="5"/>
        <v/>
      </c>
      <c r="N30" s="255" t="str">
        <f t="shared" ca="1" si="6"/>
        <v/>
      </c>
    </row>
    <row r="31" spans="2:16" x14ac:dyDescent="0.25">
      <c r="B31" s="475"/>
      <c r="C31" s="64" t="str">
        <f ca="1">Cálculos!BJ25</f>
        <v/>
      </c>
      <c r="D31" s="64" t="str">
        <f ca="1">Cálculos!BK25</f>
        <v/>
      </c>
      <c r="E31" s="255" t="str">
        <f ca="1">Cálculos!BU25</f>
        <v/>
      </c>
      <c r="F31" s="49" t="str">
        <f ca="1">Cálculos!BN25</f>
        <v/>
      </c>
      <c r="G31" s="49" t="str">
        <f ca="1">IF(F31="","",F31*Cálculos!$BA$4)</f>
        <v/>
      </c>
      <c r="H31" s="66" t="str">
        <f t="shared" ca="1" si="0"/>
        <v/>
      </c>
      <c r="I31" s="66" t="str">
        <f t="shared" ca="1" si="1"/>
        <v/>
      </c>
      <c r="J31" s="258" t="str">
        <f t="shared" ca="1" si="2"/>
        <v/>
      </c>
      <c r="K31" s="258" t="str">
        <f t="shared" ca="1" si="3"/>
        <v/>
      </c>
      <c r="L31" s="258" t="str">
        <f t="shared" ca="1" si="4"/>
        <v/>
      </c>
      <c r="M31" s="255" t="str">
        <f t="shared" ca="1" si="5"/>
        <v/>
      </c>
      <c r="N31" s="255" t="str">
        <f t="shared" ca="1" si="6"/>
        <v/>
      </c>
    </row>
    <row r="32" spans="2:16" s="70" customFormat="1" x14ac:dyDescent="0.25">
      <c r="B32" s="475"/>
      <c r="C32" s="64" t="str">
        <f ca="1">Cálculos!BJ26</f>
        <v/>
      </c>
      <c r="D32" s="64" t="str">
        <f ca="1">Cálculos!BK26</f>
        <v/>
      </c>
      <c r="E32" s="255" t="str">
        <f ca="1">Cálculos!BU26</f>
        <v/>
      </c>
      <c r="F32" s="49" t="str">
        <f ca="1">Cálculos!BN26</f>
        <v/>
      </c>
      <c r="G32" s="49" t="str">
        <f ca="1">IF(F32="","",F32*Cálculos!$BA$4)</f>
        <v/>
      </c>
      <c r="H32" s="66" t="str">
        <f t="shared" ca="1" si="0"/>
        <v/>
      </c>
      <c r="I32" s="66" t="str">
        <f t="shared" ca="1" si="1"/>
        <v/>
      </c>
      <c r="J32" s="258" t="str">
        <f t="shared" ca="1" si="2"/>
        <v/>
      </c>
      <c r="K32" s="258" t="str">
        <f t="shared" ca="1" si="3"/>
        <v/>
      </c>
      <c r="L32" s="258" t="str">
        <f t="shared" ca="1" si="4"/>
        <v/>
      </c>
      <c r="M32" s="255" t="str">
        <f t="shared" ca="1" si="5"/>
        <v/>
      </c>
      <c r="N32" s="255" t="str">
        <f t="shared" ca="1" si="6"/>
        <v/>
      </c>
      <c r="O32" s="69"/>
      <c r="P32" s="61"/>
    </row>
    <row r="33" spans="2:16" x14ac:dyDescent="0.25">
      <c r="B33" s="475"/>
      <c r="C33" s="64" t="str">
        <f ca="1">Cálculos!BJ27</f>
        <v/>
      </c>
      <c r="D33" s="64" t="str">
        <f ca="1">Cálculos!BK27</f>
        <v/>
      </c>
      <c r="E33" s="255" t="str">
        <f ca="1">Cálculos!BU27</f>
        <v/>
      </c>
      <c r="F33" s="49" t="str">
        <f ca="1">Cálculos!BN27</f>
        <v/>
      </c>
      <c r="G33" s="49" t="str">
        <f ca="1">IF(F33="","",F33*Cálculos!$BA$4)</f>
        <v/>
      </c>
      <c r="H33" s="66" t="str">
        <f t="shared" ca="1" si="0"/>
        <v/>
      </c>
      <c r="I33" s="66" t="str">
        <f t="shared" ca="1" si="1"/>
        <v/>
      </c>
      <c r="J33" s="258" t="str">
        <f t="shared" ca="1" si="2"/>
        <v/>
      </c>
      <c r="K33" s="258" t="str">
        <f t="shared" ca="1" si="3"/>
        <v/>
      </c>
      <c r="L33" s="258" t="str">
        <f t="shared" ca="1" si="4"/>
        <v/>
      </c>
      <c r="M33" s="255" t="str">
        <f t="shared" ca="1" si="5"/>
        <v/>
      </c>
      <c r="N33" s="255" t="str">
        <f t="shared" ca="1" si="6"/>
        <v/>
      </c>
      <c r="O33" s="69"/>
    </row>
    <row r="34" spans="2:16" x14ac:dyDescent="0.25">
      <c r="B34" s="475"/>
      <c r="C34" s="64" t="str">
        <f ca="1">Cálculos!BJ28</f>
        <v/>
      </c>
      <c r="D34" s="64" t="str">
        <f ca="1">Cálculos!BK28</f>
        <v/>
      </c>
      <c r="E34" s="255" t="str">
        <f ca="1">Cálculos!BU28</f>
        <v/>
      </c>
      <c r="F34" s="49" t="str">
        <f ca="1">Cálculos!BN28</f>
        <v/>
      </c>
      <c r="G34" s="49" t="str">
        <f ca="1">IF(F34="","",F34*Cálculos!$BA$4)</f>
        <v/>
      </c>
      <c r="H34" s="66" t="str">
        <f t="shared" ca="1" si="0"/>
        <v/>
      </c>
      <c r="I34" s="66" t="str">
        <f t="shared" ca="1" si="1"/>
        <v/>
      </c>
      <c r="J34" s="258" t="str">
        <f t="shared" ca="1" si="2"/>
        <v/>
      </c>
      <c r="K34" s="258" t="str">
        <f t="shared" ca="1" si="3"/>
        <v/>
      </c>
      <c r="L34" s="258" t="str">
        <f t="shared" ca="1" si="4"/>
        <v/>
      </c>
      <c r="M34" s="255" t="str">
        <f t="shared" ca="1" si="5"/>
        <v/>
      </c>
      <c r="N34" s="255" t="str">
        <f t="shared" ca="1" si="6"/>
        <v/>
      </c>
      <c r="O34" s="69"/>
    </row>
    <row r="35" spans="2:16" x14ac:dyDescent="0.25">
      <c r="B35" s="475"/>
      <c r="C35" s="64" t="str">
        <f ca="1">Cálculos!BJ29</f>
        <v/>
      </c>
      <c r="D35" s="64" t="str">
        <f ca="1">Cálculos!BK29</f>
        <v/>
      </c>
      <c r="E35" s="255" t="str">
        <f ca="1">Cálculos!BU29</f>
        <v/>
      </c>
      <c r="F35" s="49" t="str">
        <f ca="1">Cálculos!BN29</f>
        <v/>
      </c>
      <c r="G35" s="49" t="str">
        <f ca="1">IF(F35="","",F35*Cálculos!$BA$4)</f>
        <v/>
      </c>
      <c r="H35" s="66" t="str">
        <f t="shared" ca="1" si="0"/>
        <v/>
      </c>
      <c r="I35" s="66" t="str">
        <f t="shared" ca="1" si="1"/>
        <v/>
      </c>
      <c r="J35" s="258" t="str">
        <f t="shared" ca="1" si="2"/>
        <v/>
      </c>
      <c r="K35" s="258" t="str">
        <f t="shared" ca="1" si="3"/>
        <v/>
      </c>
      <c r="L35" s="258" t="str">
        <f t="shared" ca="1" si="4"/>
        <v/>
      </c>
      <c r="M35" s="255" t="str">
        <f t="shared" ca="1" si="5"/>
        <v/>
      </c>
      <c r="N35" s="255" t="str">
        <f t="shared" ca="1" si="6"/>
        <v/>
      </c>
      <c r="O35" s="69"/>
    </row>
    <row r="36" spans="2:16" x14ac:dyDescent="0.25">
      <c r="B36" s="475"/>
      <c r="C36" s="64" t="str">
        <f ca="1">Cálculos!BJ30</f>
        <v/>
      </c>
      <c r="D36" s="64" t="str">
        <f ca="1">Cálculos!BK30</f>
        <v/>
      </c>
      <c r="E36" s="255" t="str">
        <f ca="1">Cálculos!BU30</f>
        <v/>
      </c>
      <c r="F36" s="49" t="str">
        <f ca="1">Cálculos!BN30</f>
        <v/>
      </c>
      <c r="G36" s="49" t="str">
        <f ca="1">IF(F36="","",F36*Cálculos!$BA$4)</f>
        <v/>
      </c>
      <c r="H36" s="66" t="str">
        <f t="shared" ca="1" si="0"/>
        <v/>
      </c>
      <c r="I36" s="66" t="str">
        <f t="shared" ca="1" si="1"/>
        <v/>
      </c>
      <c r="J36" s="258" t="str">
        <f t="shared" ca="1" si="2"/>
        <v/>
      </c>
      <c r="K36" s="258" t="str">
        <f t="shared" ca="1" si="3"/>
        <v/>
      </c>
      <c r="L36" s="258" t="str">
        <f t="shared" ca="1" si="4"/>
        <v/>
      </c>
      <c r="M36" s="255" t="str">
        <f t="shared" ca="1" si="5"/>
        <v/>
      </c>
      <c r="N36" s="255" t="str">
        <f t="shared" ca="1" si="6"/>
        <v/>
      </c>
      <c r="O36" s="69"/>
    </row>
    <row r="37" spans="2:16" x14ac:dyDescent="0.25">
      <c r="B37" s="475"/>
      <c r="C37" s="64" t="str">
        <f ca="1">Cálculos!BJ31</f>
        <v/>
      </c>
      <c r="D37" s="64" t="str">
        <f ca="1">Cálculos!BK31</f>
        <v/>
      </c>
      <c r="E37" s="255" t="str">
        <f ca="1">Cálculos!BU31</f>
        <v/>
      </c>
      <c r="F37" s="49" t="str">
        <f ca="1">Cálculos!BN31</f>
        <v/>
      </c>
      <c r="G37" s="49" t="str">
        <f ca="1">IF(F37="","",F37*Cálculos!$BA$4)</f>
        <v/>
      </c>
      <c r="H37" s="66" t="str">
        <f t="shared" ca="1" si="0"/>
        <v/>
      </c>
      <c r="I37" s="66" t="str">
        <f t="shared" ca="1" si="1"/>
        <v/>
      </c>
      <c r="J37" s="258" t="str">
        <f t="shared" ca="1" si="2"/>
        <v/>
      </c>
      <c r="K37" s="258" t="str">
        <f t="shared" ca="1" si="3"/>
        <v/>
      </c>
      <c r="L37" s="258" t="str">
        <f t="shared" ca="1" si="4"/>
        <v/>
      </c>
      <c r="M37" s="255" t="str">
        <f t="shared" ca="1" si="5"/>
        <v/>
      </c>
      <c r="N37" s="255" t="str">
        <f t="shared" ca="1" si="6"/>
        <v/>
      </c>
      <c r="O37" s="69"/>
    </row>
    <row r="38" spans="2:16" x14ac:dyDescent="0.25">
      <c r="B38" s="475"/>
      <c r="C38" s="64" t="str">
        <f ca="1">Cálculos!BJ32</f>
        <v/>
      </c>
      <c r="D38" s="64" t="str">
        <f ca="1">Cálculos!BK32</f>
        <v/>
      </c>
      <c r="E38" s="255" t="str">
        <f ca="1">Cálculos!BU32</f>
        <v/>
      </c>
      <c r="F38" s="49" t="str">
        <f ca="1">Cálculos!BN32</f>
        <v/>
      </c>
      <c r="G38" s="49" t="str">
        <f ca="1">IF(F38="","",F38*Cálculos!$BA$4)</f>
        <v/>
      </c>
      <c r="H38" s="66" t="str">
        <f t="shared" ca="1" si="0"/>
        <v/>
      </c>
      <c r="I38" s="66" t="str">
        <f t="shared" ca="1" si="1"/>
        <v/>
      </c>
      <c r="J38" s="258" t="str">
        <f t="shared" ca="1" si="2"/>
        <v/>
      </c>
      <c r="K38" s="258" t="str">
        <f t="shared" ca="1" si="3"/>
        <v/>
      </c>
      <c r="L38" s="258" t="str">
        <f t="shared" ca="1" si="4"/>
        <v/>
      </c>
      <c r="M38" s="255" t="str">
        <f t="shared" ca="1" si="5"/>
        <v/>
      </c>
      <c r="N38" s="255" t="str">
        <f t="shared" ca="1" si="6"/>
        <v/>
      </c>
      <c r="O38" s="69"/>
    </row>
    <row r="39" spans="2:16" s="60" customFormat="1" x14ac:dyDescent="0.25">
      <c r="B39" s="475"/>
      <c r="C39" s="64" t="str">
        <f ca="1">Cálculos!BJ33</f>
        <v/>
      </c>
      <c r="D39" s="64" t="str">
        <f ca="1">Cálculos!BK33</f>
        <v/>
      </c>
      <c r="E39" s="255" t="str">
        <f ca="1">Cálculos!BU33</f>
        <v/>
      </c>
      <c r="F39" s="49" t="str">
        <f ca="1">Cálculos!BN33</f>
        <v/>
      </c>
      <c r="G39" s="49" t="str">
        <f ca="1">IF(F39="","",F39*Cálculos!$BA$4)</f>
        <v/>
      </c>
      <c r="H39" s="66" t="str">
        <f t="shared" ca="1" si="0"/>
        <v/>
      </c>
      <c r="I39" s="66" t="str">
        <f t="shared" ca="1" si="1"/>
        <v/>
      </c>
      <c r="J39" s="258" t="str">
        <f t="shared" ca="1" si="2"/>
        <v/>
      </c>
      <c r="K39" s="258" t="str">
        <f t="shared" ca="1" si="3"/>
        <v/>
      </c>
      <c r="L39" s="258" t="str">
        <f t="shared" ca="1" si="4"/>
        <v/>
      </c>
      <c r="M39" s="255" t="str">
        <f t="shared" ca="1" si="5"/>
        <v/>
      </c>
      <c r="N39" s="255" t="str">
        <f t="shared" ca="1" si="6"/>
        <v/>
      </c>
      <c r="P39" s="61"/>
    </row>
    <row r="40" spans="2:16" s="60" customFormat="1" x14ac:dyDescent="0.25">
      <c r="B40" s="475"/>
      <c r="C40" s="64" t="str">
        <f ca="1">Cálculos!BJ34</f>
        <v/>
      </c>
      <c r="D40" s="64" t="str">
        <f ca="1">Cálculos!BK34</f>
        <v/>
      </c>
      <c r="E40" s="255" t="str">
        <f ca="1">Cálculos!BU34</f>
        <v/>
      </c>
      <c r="F40" s="49" t="str">
        <f ca="1">Cálculos!BN34</f>
        <v/>
      </c>
      <c r="G40" s="49" t="str">
        <f ca="1">IF(F40="","",F40*Cálculos!$BA$4)</f>
        <v/>
      </c>
      <c r="H40" s="66" t="str">
        <f t="shared" ca="1" si="0"/>
        <v/>
      </c>
      <c r="I40" s="66" t="str">
        <f t="shared" ca="1" si="1"/>
        <v/>
      </c>
      <c r="J40" s="258" t="str">
        <f t="shared" ca="1" si="2"/>
        <v/>
      </c>
      <c r="K40" s="258" t="str">
        <f t="shared" ca="1" si="3"/>
        <v/>
      </c>
      <c r="L40" s="258" t="str">
        <f t="shared" ca="1" si="4"/>
        <v/>
      </c>
      <c r="M40" s="255" t="str">
        <f t="shared" ca="1" si="5"/>
        <v/>
      </c>
      <c r="N40" s="255" t="str">
        <f t="shared" ca="1" si="6"/>
        <v/>
      </c>
      <c r="P40" s="61"/>
    </row>
    <row r="41" spans="2:16" s="60" customFormat="1" x14ac:dyDescent="0.25">
      <c r="B41" s="475"/>
      <c r="C41" s="64" t="str">
        <f ca="1">Cálculos!BJ35</f>
        <v/>
      </c>
      <c r="D41" s="64" t="str">
        <f ca="1">Cálculos!BK35</f>
        <v/>
      </c>
      <c r="E41" s="255" t="str">
        <f ca="1">Cálculos!BU35</f>
        <v/>
      </c>
      <c r="F41" s="49" t="str">
        <f ca="1">Cálculos!BN35</f>
        <v/>
      </c>
      <c r="G41" s="49" t="str">
        <f ca="1">IF(F41="","",F41*Cálculos!$BA$4)</f>
        <v/>
      </c>
      <c r="H41" s="66" t="str">
        <f t="shared" ca="1" si="0"/>
        <v/>
      </c>
      <c r="I41" s="66" t="str">
        <f t="shared" ca="1" si="1"/>
        <v/>
      </c>
      <c r="J41" s="258" t="str">
        <f t="shared" ca="1" si="2"/>
        <v/>
      </c>
      <c r="K41" s="258" t="str">
        <f t="shared" ca="1" si="3"/>
        <v/>
      </c>
      <c r="L41" s="258" t="str">
        <f t="shared" ca="1" si="4"/>
        <v/>
      </c>
      <c r="M41" s="255" t="str">
        <f t="shared" ca="1" si="5"/>
        <v/>
      </c>
      <c r="N41" s="255" t="str">
        <f t="shared" ca="1" si="6"/>
        <v/>
      </c>
      <c r="P41" s="61"/>
    </row>
    <row r="42" spans="2:16" s="60" customFormat="1" x14ac:dyDescent="0.25">
      <c r="B42" s="475"/>
      <c r="C42" s="64" t="str">
        <f ca="1">Cálculos!BJ36</f>
        <v/>
      </c>
      <c r="D42" s="64" t="str">
        <f ca="1">Cálculos!BK36</f>
        <v/>
      </c>
      <c r="E42" s="255" t="str">
        <f ca="1">Cálculos!BU36</f>
        <v/>
      </c>
      <c r="F42" s="49" t="str">
        <f ca="1">Cálculos!BN36</f>
        <v/>
      </c>
      <c r="G42" s="49" t="str">
        <f ca="1">IF(F42="","",F42*Cálculos!$BA$4)</f>
        <v/>
      </c>
      <c r="H42" s="66" t="str">
        <f t="shared" ca="1" si="0"/>
        <v/>
      </c>
      <c r="I42" s="66" t="str">
        <f t="shared" ca="1" si="1"/>
        <v/>
      </c>
      <c r="J42" s="258" t="str">
        <f t="shared" ca="1" si="2"/>
        <v/>
      </c>
      <c r="K42" s="258" t="str">
        <f t="shared" ca="1" si="3"/>
        <v/>
      </c>
      <c r="L42" s="258" t="str">
        <f t="shared" ca="1" si="4"/>
        <v/>
      </c>
      <c r="M42" s="255" t="str">
        <f t="shared" ca="1" si="5"/>
        <v/>
      </c>
      <c r="N42" s="255" t="str">
        <f t="shared" ca="1" si="6"/>
        <v/>
      </c>
      <c r="P42" s="61"/>
    </row>
    <row r="43" spans="2:16" s="60" customFormat="1" x14ac:dyDescent="0.25">
      <c r="B43" s="475"/>
      <c r="C43" s="64" t="str">
        <f ca="1">Cálculos!BJ37</f>
        <v/>
      </c>
      <c r="D43" s="64" t="str">
        <f ca="1">Cálculos!BK37</f>
        <v/>
      </c>
      <c r="E43" s="255" t="str">
        <f ca="1">Cálculos!BU37</f>
        <v/>
      </c>
      <c r="F43" s="49" t="str">
        <f ca="1">Cálculos!BN37</f>
        <v/>
      </c>
      <c r="G43" s="49" t="str">
        <f ca="1">IF(F43="","",F43*Cálculos!$BA$4)</f>
        <v/>
      </c>
      <c r="H43" s="66" t="str">
        <f t="shared" ca="1" si="0"/>
        <v/>
      </c>
      <c r="I43" s="66" t="str">
        <f t="shared" ca="1" si="1"/>
        <v/>
      </c>
      <c r="J43" s="258" t="str">
        <f t="shared" ca="1" si="2"/>
        <v/>
      </c>
      <c r="K43" s="258" t="str">
        <f t="shared" ca="1" si="3"/>
        <v/>
      </c>
      <c r="L43" s="258" t="str">
        <f t="shared" ca="1" si="4"/>
        <v/>
      </c>
      <c r="M43" s="255" t="str">
        <f t="shared" ca="1" si="5"/>
        <v/>
      </c>
      <c r="N43" s="255" t="str">
        <f t="shared" ca="1" si="6"/>
        <v/>
      </c>
      <c r="P43" s="61"/>
    </row>
    <row r="44" spans="2:16" s="60" customFormat="1" x14ac:dyDescent="0.25">
      <c r="B44" s="475"/>
      <c r="C44" s="64" t="str">
        <f ca="1">Cálculos!BJ38</f>
        <v/>
      </c>
      <c r="D44" s="64" t="str">
        <f ca="1">Cálculos!BK38</f>
        <v/>
      </c>
      <c r="E44" s="255" t="str">
        <f ca="1">Cálculos!BU38</f>
        <v/>
      </c>
      <c r="F44" s="49" t="str">
        <f ca="1">Cálculos!BN38</f>
        <v/>
      </c>
      <c r="G44" s="49" t="str">
        <f ca="1">IF(F44="","",F44*Cálculos!$BA$4)</f>
        <v/>
      </c>
      <c r="H44" s="66" t="str">
        <f t="shared" ca="1" si="0"/>
        <v/>
      </c>
      <c r="I44" s="66" t="str">
        <f t="shared" ca="1" si="1"/>
        <v/>
      </c>
      <c r="J44" s="258" t="str">
        <f t="shared" ca="1" si="2"/>
        <v/>
      </c>
      <c r="K44" s="258" t="str">
        <f t="shared" ca="1" si="3"/>
        <v/>
      </c>
      <c r="L44" s="258" t="str">
        <f t="shared" ca="1" si="4"/>
        <v/>
      </c>
      <c r="M44" s="255" t="str">
        <f t="shared" ca="1" si="5"/>
        <v/>
      </c>
      <c r="N44" s="255" t="str">
        <f t="shared" ca="1" si="6"/>
        <v/>
      </c>
      <c r="P44" s="61"/>
    </row>
    <row r="45" spans="2:16" s="60" customFormat="1" x14ac:dyDescent="0.25">
      <c r="B45" s="475"/>
      <c r="C45" s="64" t="str">
        <f ca="1">Cálculos!BJ39</f>
        <v/>
      </c>
      <c r="D45" s="64" t="str">
        <f ca="1">Cálculos!BK39</f>
        <v/>
      </c>
      <c r="E45" s="255" t="str">
        <f ca="1">Cálculos!BU39</f>
        <v/>
      </c>
      <c r="F45" s="49" t="str">
        <f ca="1">Cálculos!BN39</f>
        <v/>
      </c>
      <c r="G45" s="49" t="str">
        <f ca="1">IF(F45="","",F45*Cálculos!$BA$4)</f>
        <v/>
      </c>
      <c r="H45" s="66" t="str">
        <f t="shared" ca="1" si="0"/>
        <v/>
      </c>
      <c r="I45" s="66" t="str">
        <f t="shared" ca="1" si="1"/>
        <v/>
      </c>
      <c r="J45" s="258" t="str">
        <f t="shared" ca="1" si="2"/>
        <v/>
      </c>
      <c r="K45" s="258" t="str">
        <f t="shared" ca="1" si="3"/>
        <v/>
      </c>
      <c r="L45" s="258" t="str">
        <f t="shared" ca="1" si="4"/>
        <v/>
      </c>
      <c r="M45" s="255" t="str">
        <f t="shared" ca="1" si="5"/>
        <v/>
      </c>
      <c r="N45" s="255" t="str">
        <f t="shared" ca="1" si="6"/>
        <v/>
      </c>
      <c r="P45" s="61"/>
    </row>
    <row r="46" spans="2:16" s="60" customFormat="1" x14ac:dyDescent="0.25">
      <c r="B46" s="475"/>
      <c r="C46" s="64" t="str">
        <f ca="1">Cálculos!BJ40</f>
        <v/>
      </c>
      <c r="D46" s="64" t="str">
        <f ca="1">Cálculos!BK40</f>
        <v/>
      </c>
      <c r="E46" s="255" t="str">
        <f ca="1">Cálculos!BU40</f>
        <v/>
      </c>
      <c r="F46" s="49" t="str">
        <f ca="1">Cálculos!BN40</f>
        <v/>
      </c>
      <c r="G46" s="49" t="str">
        <f ca="1">IF(F46="","",F46*Cálculos!$BA$4)</f>
        <v/>
      </c>
      <c r="H46" s="66" t="str">
        <f t="shared" ca="1" si="0"/>
        <v/>
      </c>
      <c r="I46" s="66" t="str">
        <f t="shared" ca="1" si="1"/>
        <v/>
      </c>
      <c r="J46" s="258" t="str">
        <f t="shared" ca="1" si="2"/>
        <v/>
      </c>
      <c r="K46" s="258" t="str">
        <f t="shared" ca="1" si="3"/>
        <v/>
      </c>
      <c r="L46" s="258" t="str">
        <f t="shared" ca="1" si="4"/>
        <v/>
      </c>
      <c r="M46" s="255" t="str">
        <f t="shared" ca="1" si="5"/>
        <v/>
      </c>
      <c r="N46" s="255" t="str">
        <f t="shared" ca="1" si="6"/>
        <v/>
      </c>
      <c r="P46" s="61"/>
    </row>
    <row r="47" spans="2:16" s="60" customFormat="1" x14ac:dyDescent="0.25">
      <c r="B47" s="475"/>
      <c r="C47" s="64" t="str">
        <f ca="1">Cálculos!BJ41</f>
        <v/>
      </c>
      <c r="D47" s="64" t="str">
        <f ca="1">Cálculos!BK41</f>
        <v/>
      </c>
      <c r="E47" s="255" t="str">
        <f ca="1">Cálculos!BU41</f>
        <v/>
      </c>
      <c r="F47" s="49" t="str">
        <f ca="1">Cálculos!BN41</f>
        <v/>
      </c>
      <c r="G47" s="49" t="str">
        <f ca="1">IF(F47="","",F47*Cálculos!$BA$4)</f>
        <v/>
      </c>
      <c r="H47" s="66" t="str">
        <f t="shared" ca="1" si="0"/>
        <v/>
      </c>
      <c r="I47" s="66" t="str">
        <f t="shared" ca="1" si="1"/>
        <v/>
      </c>
      <c r="J47" s="258" t="str">
        <f t="shared" ca="1" si="2"/>
        <v/>
      </c>
      <c r="K47" s="258" t="str">
        <f t="shared" ca="1" si="3"/>
        <v/>
      </c>
      <c r="L47" s="258" t="str">
        <f t="shared" ca="1" si="4"/>
        <v/>
      </c>
      <c r="M47" s="255" t="str">
        <f t="shared" ca="1" si="5"/>
        <v/>
      </c>
      <c r="N47" s="255" t="str">
        <f t="shared" ca="1" si="6"/>
        <v/>
      </c>
      <c r="P47" s="61"/>
    </row>
    <row r="48" spans="2:16" s="60" customFormat="1" x14ac:dyDescent="0.25">
      <c r="B48" s="475"/>
      <c r="C48" s="64" t="str">
        <f ca="1">Cálculos!BJ42</f>
        <v/>
      </c>
      <c r="D48" s="64" t="str">
        <f ca="1">Cálculos!BK42</f>
        <v/>
      </c>
      <c r="E48" s="255" t="str">
        <f ca="1">Cálculos!BU42</f>
        <v/>
      </c>
      <c r="F48" s="49" t="str">
        <f ca="1">Cálculos!BN42</f>
        <v/>
      </c>
      <c r="G48" s="49" t="str">
        <f ca="1">IF(F48="","",F48*Cálculos!$BA$4)</f>
        <v/>
      </c>
      <c r="H48" s="66" t="str">
        <f t="shared" ca="1" si="0"/>
        <v/>
      </c>
      <c r="I48" s="66" t="str">
        <f t="shared" ca="1" si="1"/>
        <v/>
      </c>
      <c r="J48" s="258" t="str">
        <f t="shared" ca="1" si="2"/>
        <v/>
      </c>
      <c r="K48" s="258" t="str">
        <f t="shared" ca="1" si="3"/>
        <v/>
      </c>
      <c r="L48" s="258" t="str">
        <f t="shared" ca="1" si="4"/>
        <v/>
      </c>
      <c r="M48" s="255" t="str">
        <f t="shared" ca="1" si="5"/>
        <v/>
      </c>
      <c r="N48" s="255" t="str">
        <f t="shared" ca="1" si="6"/>
        <v/>
      </c>
      <c r="P48" s="61"/>
    </row>
    <row r="49" spans="2:16" s="60" customFormat="1" x14ac:dyDescent="0.25">
      <c r="B49" s="475"/>
      <c r="C49" s="64" t="str">
        <f ca="1">Cálculos!BJ43</f>
        <v/>
      </c>
      <c r="D49" s="64" t="str">
        <f ca="1">Cálculos!BK43</f>
        <v/>
      </c>
      <c r="E49" s="255" t="str">
        <f ca="1">Cálculos!BU43</f>
        <v/>
      </c>
      <c r="F49" s="49" t="str">
        <f ca="1">Cálculos!BN43</f>
        <v/>
      </c>
      <c r="G49" s="49" t="str">
        <f ca="1">IF(F49="","",F49*Cálculos!$BA$4)</f>
        <v/>
      </c>
      <c r="H49" s="66" t="str">
        <f t="shared" ca="1" si="0"/>
        <v/>
      </c>
      <c r="I49" s="66" t="str">
        <f t="shared" ca="1" si="1"/>
        <v/>
      </c>
      <c r="J49" s="258" t="str">
        <f t="shared" ca="1" si="2"/>
        <v/>
      </c>
      <c r="K49" s="258" t="str">
        <f t="shared" ca="1" si="3"/>
        <v/>
      </c>
      <c r="L49" s="258" t="str">
        <f t="shared" ca="1" si="4"/>
        <v/>
      </c>
      <c r="M49" s="255" t="str">
        <f t="shared" ca="1" si="5"/>
        <v/>
      </c>
      <c r="N49" s="255" t="str">
        <f t="shared" ca="1" si="6"/>
        <v/>
      </c>
      <c r="P49" s="61"/>
    </row>
    <row r="50" spans="2:16" s="60" customFormat="1" x14ac:dyDescent="0.25">
      <c r="B50" s="475"/>
      <c r="C50" s="64" t="str">
        <f ca="1">Cálculos!BJ44</f>
        <v/>
      </c>
      <c r="D50" s="64" t="str">
        <f ca="1">Cálculos!BK44</f>
        <v/>
      </c>
      <c r="E50" s="255" t="str">
        <f ca="1">Cálculos!BU44</f>
        <v/>
      </c>
      <c r="F50" s="49" t="str">
        <f ca="1">Cálculos!BN44</f>
        <v/>
      </c>
      <c r="G50" s="49" t="str">
        <f ca="1">IF(F50="","",F50*Cálculos!$BA$4)</f>
        <v/>
      </c>
      <c r="H50" s="66" t="str">
        <f t="shared" ca="1" si="0"/>
        <v/>
      </c>
      <c r="I50" s="66" t="str">
        <f t="shared" ca="1" si="1"/>
        <v/>
      </c>
      <c r="J50" s="258" t="str">
        <f t="shared" ca="1" si="2"/>
        <v/>
      </c>
      <c r="K50" s="258" t="str">
        <f t="shared" ca="1" si="3"/>
        <v/>
      </c>
      <c r="L50" s="258" t="str">
        <f t="shared" ca="1" si="4"/>
        <v/>
      </c>
      <c r="M50" s="255" t="str">
        <f t="shared" ca="1" si="5"/>
        <v/>
      </c>
      <c r="N50" s="255" t="str">
        <f t="shared" ca="1" si="6"/>
        <v/>
      </c>
      <c r="P50" s="61"/>
    </row>
    <row r="51" spans="2:16" s="60" customFormat="1" x14ac:dyDescent="0.25">
      <c r="B51" s="475"/>
      <c r="C51" s="64" t="str">
        <f ca="1">Cálculos!BJ45</f>
        <v/>
      </c>
      <c r="D51" s="64" t="str">
        <f ca="1">Cálculos!BK45</f>
        <v/>
      </c>
      <c r="E51" s="255" t="str">
        <f ca="1">Cálculos!BU45</f>
        <v/>
      </c>
      <c r="F51" s="49" t="str">
        <f ca="1">Cálculos!BN45</f>
        <v/>
      </c>
      <c r="G51" s="49" t="str">
        <f ca="1">IF(F51="","",F51*Cálculos!$BA$4)</f>
        <v/>
      </c>
      <c r="H51" s="66" t="str">
        <f t="shared" ca="1" si="0"/>
        <v/>
      </c>
      <c r="I51" s="66" t="str">
        <f t="shared" ca="1" si="1"/>
        <v/>
      </c>
      <c r="J51" s="258" t="str">
        <f t="shared" ca="1" si="2"/>
        <v/>
      </c>
      <c r="K51" s="258" t="str">
        <f t="shared" ca="1" si="3"/>
        <v/>
      </c>
      <c r="L51" s="258" t="str">
        <f t="shared" ca="1" si="4"/>
        <v/>
      </c>
      <c r="M51" s="255" t="str">
        <f t="shared" ca="1" si="5"/>
        <v/>
      </c>
      <c r="N51" s="255" t="str">
        <f t="shared" ca="1" si="6"/>
        <v/>
      </c>
      <c r="P51" s="61"/>
    </row>
    <row r="52" spans="2:16" s="60" customFormat="1" x14ac:dyDescent="0.25">
      <c r="B52" s="475"/>
      <c r="C52" s="64" t="str">
        <f ca="1">Cálculos!BJ46</f>
        <v/>
      </c>
      <c r="D52" s="64" t="str">
        <f ca="1">Cálculos!BK46</f>
        <v/>
      </c>
      <c r="E52" s="255" t="str">
        <f ca="1">Cálculos!BU46</f>
        <v/>
      </c>
      <c r="F52" s="49" t="str">
        <f ca="1">Cálculos!BN46</f>
        <v/>
      </c>
      <c r="G52" s="49" t="str">
        <f ca="1">IF(F52="","",F52*Cálculos!$BA$4)</f>
        <v/>
      </c>
      <c r="H52" s="66" t="str">
        <f t="shared" ca="1" si="0"/>
        <v/>
      </c>
      <c r="I52" s="66" t="str">
        <f t="shared" ca="1" si="1"/>
        <v/>
      </c>
      <c r="J52" s="258" t="str">
        <f t="shared" ca="1" si="2"/>
        <v/>
      </c>
      <c r="K52" s="258" t="str">
        <f t="shared" ca="1" si="3"/>
        <v/>
      </c>
      <c r="L52" s="258" t="str">
        <f t="shared" ca="1" si="4"/>
        <v/>
      </c>
      <c r="M52" s="255" t="str">
        <f t="shared" ca="1" si="5"/>
        <v/>
      </c>
      <c r="N52" s="255" t="str">
        <f t="shared" ca="1" si="6"/>
        <v/>
      </c>
      <c r="P52" s="61"/>
    </row>
    <row r="53" spans="2:16" s="60" customFormat="1" x14ac:dyDescent="0.25">
      <c r="B53" s="475"/>
      <c r="C53" s="64" t="str">
        <f ca="1">Cálculos!BJ47</f>
        <v/>
      </c>
      <c r="D53" s="64" t="str">
        <f ca="1">Cálculos!BK47</f>
        <v/>
      </c>
      <c r="E53" s="255" t="str">
        <f ca="1">Cálculos!BU47</f>
        <v/>
      </c>
      <c r="F53" s="49" t="str">
        <f ca="1">Cálculos!BN47</f>
        <v/>
      </c>
      <c r="G53" s="49" t="str">
        <f ca="1">IF(F53="","",F53*Cálculos!$BA$4)</f>
        <v/>
      </c>
      <c r="H53" s="66" t="str">
        <f t="shared" ca="1" si="0"/>
        <v/>
      </c>
      <c r="I53" s="66" t="str">
        <f t="shared" ca="1" si="1"/>
        <v/>
      </c>
      <c r="J53" s="258" t="str">
        <f t="shared" ca="1" si="2"/>
        <v/>
      </c>
      <c r="K53" s="258" t="str">
        <f t="shared" ca="1" si="3"/>
        <v/>
      </c>
      <c r="L53" s="258" t="str">
        <f t="shared" ca="1" si="4"/>
        <v/>
      </c>
      <c r="M53" s="255" t="str">
        <f t="shared" ca="1" si="5"/>
        <v/>
      </c>
      <c r="N53" s="255" t="str">
        <f t="shared" ca="1" si="6"/>
        <v/>
      </c>
      <c r="P53" s="61"/>
    </row>
    <row r="54" spans="2:16" s="60" customFormat="1" x14ac:dyDescent="0.25">
      <c r="B54" s="475"/>
      <c r="C54" s="64" t="str">
        <f ca="1">Cálculos!BJ48</f>
        <v/>
      </c>
      <c r="D54" s="64" t="str">
        <f ca="1">Cálculos!BK48</f>
        <v/>
      </c>
      <c r="E54" s="255" t="str">
        <f ca="1">Cálculos!BU48</f>
        <v/>
      </c>
      <c r="F54" s="49" t="str">
        <f ca="1">Cálculos!BN48</f>
        <v/>
      </c>
      <c r="G54" s="49" t="str">
        <f ca="1">IF(F54="","",F54*Cálculos!$BA$4)</f>
        <v/>
      </c>
      <c r="H54" s="66" t="str">
        <f t="shared" ca="1" si="0"/>
        <v/>
      </c>
      <c r="I54" s="66" t="str">
        <f t="shared" ca="1" si="1"/>
        <v/>
      </c>
      <c r="J54" s="258" t="str">
        <f t="shared" ca="1" si="2"/>
        <v/>
      </c>
      <c r="K54" s="258" t="str">
        <f t="shared" ca="1" si="3"/>
        <v/>
      </c>
      <c r="L54" s="258" t="str">
        <f t="shared" ca="1" si="4"/>
        <v/>
      </c>
      <c r="M54" s="255" t="str">
        <f t="shared" ca="1" si="5"/>
        <v/>
      </c>
      <c r="N54" s="255" t="str">
        <f t="shared" ca="1" si="6"/>
        <v/>
      </c>
      <c r="P54" s="61"/>
    </row>
    <row r="55" spans="2:16" s="60" customFormat="1" x14ac:dyDescent="0.25">
      <c r="B55" s="475"/>
      <c r="C55" s="64" t="str">
        <f ca="1">Cálculos!BJ49</f>
        <v/>
      </c>
      <c r="D55" s="64" t="str">
        <f ca="1">Cálculos!BK49</f>
        <v/>
      </c>
      <c r="E55" s="255" t="str">
        <f ca="1">Cálculos!BU49</f>
        <v/>
      </c>
      <c r="F55" s="49" t="str">
        <f ca="1">Cálculos!BN49</f>
        <v/>
      </c>
      <c r="G55" s="49" t="str">
        <f ca="1">IF(F55="","",F55*Cálculos!$BA$4)</f>
        <v/>
      </c>
      <c r="H55" s="66" t="str">
        <f t="shared" ca="1" si="0"/>
        <v/>
      </c>
      <c r="I55" s="66" t="str">
        <f t="shared" ca="1" si="1"/>
        <v/>
      </c>
      <c r="J55" s="258" t="str">
        <f t="shared" ca="1" si="2"/>
        <v/>
      </c>
      <c r="K55" s="258" t="str">
        <f t="shared" ca="1" si="3"/>
        <v/>
      </c>
      <c r="L55" s="258" t="str">
        <f t="shared" ca="1" si="4"/>
        <v/>
      </c>
      <c r="M55" s="255" t="str">
        <f t="shared" ca="1" si="5"/>
        <v/>
      </c>
      <c r="N55" s="255" t="str">
        <f t="shared" ca="1" si="6"/>
        <v/>
      </c>
      <c r="P55" s="61"/>
    </row>
    <row r="56" spans="2:16" s="60" customFormat="1" x14ac:dyDescent="0.25">
      <c r="B56" s="475"/>
      <c r="C56" s="64" t="str">
        <f ca="1">Cálculos!BJ50</f>
        <v/>
      </c>
      <c r="D56" s="64" t="str">
        <f ca="1">Cálculos!BK50</f>
        <v/>
      </c>
      <c r="E56" s="255" t="str">
        <f ca="1">Cálculos!BU50</f>
        <v/>
      </c>
      <c r="F56" s="49" t="str">
        <f ca="1">Cálculos!BN50</f>
        <v/>
      </c>
      <c r="G56" s="49" t="str">
        <f ca="1">IF(F56="","",F56*Cálculos!$BA$4)</f>
        <v/>
      </c>
      <c r="H56" s="66" t="str">
        <f t="shared" ca="1" si="0"/>
        <v/>
      </c>
      <c r="I56" s="66" t="str">
        <f t="shared" ca="1" si="1"/>
        <v/>
      </c>
      <c r="J56" s="258" t="str">
        <f t="shared" ca="1" si="2"/>
        <v/>
      </c>
      <c r="K56" s="258" t="str">
        <f t="shared" ca="1" si="3"/>
        <v/>
      </c>
      <c r="L56" s="258" t="str">
        <f t="shared" ca="1" si="4"/>
        <v/>
      </c>
      <c r="M56" s="255" t="str">
        <f t="shared" ca="1" si="5"/>
        <v/>
      </c>
      <c r="N56" s="255" t="str">
        <f t="shared" ca="1" si="6"/>
        <v/>
      </c>
      <c r="P56" s="61"/>
    </row>
    <row r="57" spans="2:16" s="60" customFormat="1" x14ac:dyDescent="0.25">
      <c r="B57" s="475"/>
      <c r="C57" s="64" t="str">
        <f ca="1">Cálculos!BJ51</f>
        <v/>
      </c>
      <c r="D57" s="64" t="str">
        <f ca="1">Cálculos!BK51</f>
        <v/>
      </c>
      <c r="E57" s="255" t="str">
        <f ca="1">Cálculos!BU51</f>
        <v/>
      </c>
      <c r="F57" s="49" t="str">
        <f ca="1">Cálculos!BN51</f>
        <v/>
      </c>
      <c r="G57" s="49" t="str">
        <f ca="1">IF(F57="","",F57*Cálculos!$BA$4)</f>
        <v/>
      </c>
      <c r="H57" s="66" t="str">
        <f t="shared" ca="1" si="0"/>
        <v/>
      </c>
      <c r="I57" s="66" t="str">
        <f t="shared" ca="1" si="1"/>
        <v/>
      </c>
      <c r="J57" s="258" t="str">
        <f t="shared" ca="1" si="2"/>
        <v/>
      </c>
      <c r="K57" s="258" t="str">
        <f t="shared" ca="1" si="3"/>
        <v/>
      </c>
      <c r="L57" s="258" t="str">
        <f t="shared" ca="1" si="4"/>
        <v/>
      </c>
      <c r="M57" s="255" t="str">
        <f t="shared" ca="1" si="5"/>
        <v/>
      </c>
      <c r="N57" s="255" t="str">
        <f t="shared" ca="1" si="6"/>
        <v/>
      </c>
      <c r="P57" s="61"/>
    </row>
    <row r="58" spans="2:16" s="60" customFormat="1" x14ac:dyDescent="0.25">
      <c r="B58" s="475"/>
      <c r="C58" s="64" t="str">
        <f ca="1">Cálculos!BJ52</f>
        <v/>
      </c>
      <c r="D58" s="64" t="str">
        <f ca="1">Cálculos!BK52</f>
        <v/>
      </c>
      <c r="E58" s="255" t="str">
        <f ca="1">Cálculos!BU52</f>
        <v/>
      </c>
      <c r="F58" s="49" t="str">
        <f ca="1">Cálculos!BN52</f>
        <v/>
      </c>
      <c r="G58" s="49" t="str">
        <f ca="1">IF(F58="","",F58*Cálculos!$BA$4)</f>
        <v/>
      </c>
      <c r="H58" s="66" t="str">
        <f t="shared" ca="1" si="0"/>
        <v/>
      </c>
      <c r="I58" s="66" t="str">
        <f t="shared" ca="1" si="1"/>
        <v/>
      </c>
      <c r="J58" s="258" t="str">
        <f t="shared" ca="1" si="2"/>
        <v/>
      </c>
      <c r="K58" s="258" t="str">
        <f t="shared" ca="1" si="3"/>
        <v/>
      </c>
      <c r="L58" s="258" t="str">
        <f t="shared" ca="1" si="4"/>
        <v/>
      </c>
      <c r="M58" s="255" t="str">
        <f t="shared" ca="1" si="5"/>
        <v/>
      </c>
      <c r="N58" s="255" t="str">
        <f t="shared" ca="1" si="6"/>
        <v/>
      </c>
      <c r="P58" s="61"/>
    </row>
    <row r="59" spans="2:16" s="60" customFormat="1" x14ac:dyDescent="0.25">
      <c r="B59" s="475"/>
      <c r="C59" s="64" t="str">
        <f ca="1">Cálculos!BJ53</f>
        <v/>
      </c>
      <c r="D59" s="64" t="str">
        <f ca="1">Cálculos!BK53</f>
        <v/>
      </c>
      <c r="E59" s="255" t="str">
        <f ca="1">Cálculos!BU53</f>
        <v/>
      </c>
      <c r="F59" s="49" t="str">
        <f ca="1">Cálculos!BN53</f>
        <v/>
      </c>
      <c r="G59" s="49" t="str">
        <f ca="1">IF(F59="","",F59*Cálculos!$BA$4)</f>
        <v/>
      </c>
      <c r="H59" s="66" t="str">
        <f t="shared" ca="1" si="0"/>
        <v/>
      </c>
      <c r="I59" s="66" t="str">
        <f t="shared" ca="1" si="1"/>
        <v/>
      </c>
      <c r="J59" s="258" t="str">
        <f t="shared" ca="1" si="2"/>
        <v/>
      </c>
      <c r="K59" s="258" t="str">
        <f t="shared" ca="1" si="3"/>
        <v/>
      </c>
      <c r="L59" s="258" t="str">
        <f t="shared" ca="1" si="4"/>
        <v/>
      </c>
      <c r="M59" s="255" t="str">
        <f t="shared" ca="1" si="5"/>
        <v/>
      </c>
      <c r="N59" s="255" t="str">
        <f t="shared" ca="1" si="6"/>
        <v/>
      </c>
      <c r="P59" s="61"/>
    </row>
    <row r="60" spans="2:16" s="60" customFormat="1" x14ac:dyDescent="0.25">
      <c r="B60" s="475"/>
      <c r="C60" s="64" t="str">
        <f ca="1">Cálculos!BJ54</f>
        <v/>
      </c>
      <c r="D60" s="64" t="str">
        <f ca="1">Cálculos!BK54</f>
        <v/>
      </c>
      <c r="E60" s="255" t="str">
        <f ca="1">Cálculos!BU54</f>
        <v/>
      </c>
      <c r="F60" s="49" t="str">
        <f ca="1">Cálculos!BN54</f>
        <v/>
      </c>
      <c r="G60" s="49" t="str">
        <f ca="1">IF(F60="","",F60*Cálculos!$BA$4)</f>
        <v/>
      </c>
      <c r="H60" s="66" t="str">
        <f t="shared" ca="1" si="0"/>
        <v/>
      </c>
      <c r="I60" s="66" t="str">
        <f t="shared" ca="1" si="1"/>
        <v/>
      </c>
      <c r="J60" s="258" t="str">
        <f t="shared" ca="1" si="2"/>
        <v/>
      </c>
      <c r="K60" s="258" t="str">
        <f t="shared" ca="1" si="3"/>
        <v/>
      </c>
      <c r="L60" s="258" t="str">
        <f t="shared" ca="1" si="4"/>
        <v/>
      </c>
      <c r="M60" s="255" t="str">
        <f t="shared" ca="1" si="5"/>
        <v/>
      </c>
      <c r="N60" s="255" t="str">
        <f t="shared" ca="1" si="6"/>
        <v/>
      </c>
      <c r="P60" s="61"/>
    </row>
    <row r="61" spans="2:16" s="60" customFormat="1" x14ac:dyDescent="0.25">
      <c r="B61" s="475"/>
      <c r="C61" s="64" t="str">
        <f ca="1">Cálculos!BJ55</f>
        <v/>
      </c>
      <c r="D61" s="64" t="str">
        <f ca="1">Cálculos!BK55</f>
        <v/>
      </c>
      <c r="E61" s="255" t="str">
        <f ca="1">Cálculos!BU55</f>
        <v/>
      </c>
      <c r="F61" s="49" t="str">
        <f ca="1">Cálculos!BN55</f>
        <v/>
      </c>
      <c r="G61" s="49" t="str">
        <f ca="1">IF(F61="","",F61*Cálculos!$BA$4)</f>
        <v/>
      </c>
      <c r="H61" s="66" t="str">
        <f t="shared" ca="1" si="0"/>
        <v/>
      </c>
      <c r="I61" s="66" t="str">
        <f t="shared" ca="1" si="1"/>
        <v/>
      </c>
      <c r="J61" s="258" t="str">
        <f t="shared" ca="1" si="2"/>
        <v/>
      </c>
      <c r="K61" s="258" t="str">
        <f t="shared" ca="1" si="3"/>
        <v/>
      </c>
      <c r="L61" s="258" t="str">
        <f t="shared" ca="1" si="4"/>
        <v/>
      </c>
      <c r="M61" s="255" t="str">
        <f t="shared" ca="1" si="5"/>
        <v/>
      </c>
      <c r="N61" s="255" t="str">
        <f t="shared" ca="1" si="6"/>
        <v/>
      </c>
      <c r="P61" s="61"/>
    </row>
    <row r="62" spans="2:16" s="60" customFormat="1" x14ac:dyDescent="0.25">
      <c r="B62" s="475"/>
      <c r="C62" s="64" t="str">
        <f ca="1">Cálculos!BJ56</f>
        <v/>
      </c>
      <c r="D62" s="64" t="str">
        <f ca="1">Cálculos!BK56</f>
        <v/>
      </c>
      <c r="E62" s="255" t="str">
        <f ca="1">Cálculos!BU56</f>
        <v/>
      </c>
      <c r="F62" s="49" t="str">
        <f ca="1">Cálculos!BN56</f>
        <v/>
      </c>
      <c r="G62" s="49" t="str">
        <f ca="1">IF(F62="","",F62*Cálculos!$BA$4)</f>
        <v/>
      </c>
      <c r="H62" s="66" t="str">
        <f t="shared" ca="1" si="0"/>
        <v/>
      </c>
      <c r="I62" s="66" t="str">
        <f t="shared" ca="1" si="1"/>
        <v/>
      </c>
      <c r="J62" s="258" t="str">
        <f t="shared" ca="1" si="2"/>
        <v/>
      </c>
      <c r="K62" s="258" t="str">
        <f t="shared" ca="1" si="3"/>
        <v/>
      </c>
      <c r="L62" s="258" t="str">
        <f t="shared" ca="1" si="4"/>
        <v/>
      </c>
      <c r="M62" s="255" t="str">
        <f t="shared" ca="1" si="5"/>
        <v/>
      </c>
      <c r="N62" s="255" t="str">
        <f t="shared" ca="1" si="6"/>
        <v/>
      </c>
      <c r="P62" s="61"/>
    </row>
    <row r="63" spans="2:16" s="60" customFormat="1" x14ac:dyDescent="0.25">
      <c r="B63" s="475"/>
      <c r="C63" s="64" t="str">
        <f ca="1">Cálculos!BJ57</f>
        <v/>
      </c>
      <c r="D63" s="64" t="str">
        <f ca="1">Cálculos!BK57</f>
        <v/>
      </c>
      <c r="E63" s="255" t="str">
        <f ca="1">Cálculos!BU57</f>
        <v/>
      </c>
      <c r="F63" s="49" t="str">
        <f ca="1">Cálculos!BN57</f>
        <v/>
      </c>
      <c r="G63" s="49" t="str">
        <f ca="1">IF(F63="","",F63*Cálculos!$BA$4)</f>
        <v/>
      </c>
      <c r="H63" s="66" t="str">
        <f t="shared" ca="1" si="0"/>
        <v/>
      </c>
      <c r="I63" s="66" t="str">
        <f t="shared" ca="1" si="1"/>
        <v/>
      </c>
      <c r="J63" s="258" t="str">
        <f t="shared" ca="1" si="2"/>
        <v/>
      </c>
      <c r="K63" s="258" t="str">
        <f t="shared" ca="1" si="3"/>
        <v/>
      </c>
      <c r="L63" s="258" t="str">
        <f t="shared" ca="1" si="4"/>
        <v/>
      </c>
      <c r="M63" s="255" t="str">
        <f t="shared" ca="1" si="5"/>
        <v/>
      </c>
      <c r="N63" s="255" t="str">
        <f t="shared" ca="1" si="6"/>
        <v/>
      </c>
      <c r="P63" s="61"/>
    </row>
    <row r="64" spans="2:16" s="60" customFormat="1" x14ac:dyDescent="0.25">
      <c r="B64" s="475"/>
      <c r="C64" s="64" t="str">
        <f ca="1">Cálculos!BJ58</f>
        <v/>
      </c>
      <c r="D64" s="64" t="str">
        <f ca="1">Cálculos!BK58</f>
        <v/>
      </c>
      <c r="E64" s="255" t="str">
        <f ca="1">Cálculos!BU58</f>
        <v/>
      </c>
      <c r="F64" s="49" t="str">
        <f ca="1">Cálculos!BN58</f>
        <v/>
      </c>
      <c r="G64" s="49" t="str">
        <f ca="1">IF(F64="","",F64*Cálculos!$BA$4)</f>
        <v/>
      </c>
      <c r="H64" s="66" t="str">
        <f t="shared" ca="1" si="0"/>
        <v/>
      </c>
      <c r="I64" s="66" t="str">
        <f t="shared" ca="1" si="1"/>
        <v/>
      </c>
      <c r="J64" s="258" t="str">
        <f t="shared" ca="1" si="2"/>
        <v/>
      </c>
      <c r="K64" s="258" t="str">
        <f t="shared" ca="1" si="3"/>
        <v/>
      </c>
      <c r="L64" s="258" t="str">
        <f t="shared" ca="1" si="4"/>
        <v/>
      </c>
      <c r="M64" s="255" t="str">
        <f t="shared" ca="1" si="5"/>
        <v/>
      </c>
      <c r="N64" s="255" t="str">
        <f t="shared" ca="1" si="6"/>
        <v/>
      </c>
      <c r="P64" s="61"/>
    </row>
    <row r="65" spans="2:16" s="60" customFormat="1" x14ac:dyDescent="0.25">
      <c r="B65" s="475"/>
      <c r="C65" s="64" t="str">
        <f ca="1">Cálculos!BJ59</f>
        <v/>
      </c>
      <c r="D65" s="64" t="str">
        <f ca="1">Cálculos!BK59</f>
        <v/>
      </c>
      <c r="E65" s="255" t="str">
        <f ca="1">Cálculos!BU59</f>
        <v/>
      </c>
      <c r="F65" s="49" t="str">
        <f ca="1">Cálculos!BN59</f>
        <v/>
      </c>
      <c r="G65" s="49" t="str">
        <f ca="1">IF(F65="","",F65*Cálculos!$BA$4)</f>
        <v/>
      </c>
      <c r="H65" s="66" t="str">
        <f t="shared" ca="1" si="0"/>
        <v/>
      </c>
      <c r="I65" s="66" t="str">
        <f t="shared" ca="1" si="1"/>
        <v/>
      </c>
      <c r="J65" s="258" t="str">
        <f t="shared" ca="1" si="2"/>
        <v/>
      </c>
      <c r="K65" s="258" t="str">
        <f t="shared" ca="1" si="3"/>
        <v/>
      </c>
      <c r="L65" s="258" t="str">
        <f t="shared" ca="1" si="4"/>
        <v/>
      </c>
      <c r="M65" s="255" t="str">
        <f t="shared" ca="1" si="5"/>
        <v/>
      </c>
      <c r="N65" s="255" t="str">
        <f t="shared" ca="1" si="6"/>
        <v/>
      </c>
      <c r="P65" s="61"/>
    </row>
    <row r="66" spans="2:16" s="60" customFormat="1" x14ac:dyDescent="0.25">
      <c r="B66" s="475"/>
      <c r="C66" s="64" t="str">
        <f ca="1">Cálculos!BJ60</f>
        <v/>
      </c>
      <c r="D66" s="64" t="str">
        <f ca="1">Cálculos!BK60</f>
        <v/>
      </c>
      <c r="E66" s="255" t="str">
        <f ca="1">Cálculos!BU60</f>
        <v/>
      </c>
      <c r="F66" s="49" t="str">
        <f ca="1">Cálculos!BN60</f>
        <v/>
      </c>
      <c r="G66" s="49" t="str">
        <f ca="1">IF(F66="","",F66*Cálculos!$BA$4)</f>
        <v/>
      </c>
      <c r="H66" s="66" t="str">
        <f t="shared" ca="1" si="0"/>
        <v/>
      </c>
      <c r="I66" s="66" t="str">
        <f t="shared" ca="1" si="1"/>
        <v/>
      </c>
      <c r="J66" s="258" t="str">
        <f t="shared" ca="1" si="2"/>
        <v/>
      </c>
      <c r="K66" s="258" t="str">
        <f t="shared" ca="1" si="3"/>
        <v/>
      </c>
      <c r="L66" s="258" t="str">
        <f t="shared" ca="1" si="4"/>
        <v/>
      </c>
      <c r="M66" s="255" t="str">
        <f t="shared" ca="1" si="5"/>
        <v/>
      </c>
      <c r="N66" s="255" t="str">
        <f t="shared" ca="1" si="6"/>
        <v/>
      </c>
      <c r="P66" s="61"/>
    </row>
    <row r="67" spans="2:16" s="60" customFormat="1" x14ac:dyDescent="0.25">
      <c r="B67" s="476"/>
      <c r="C67" s="64" t="str">
        <f ca="1">Cálculos!BJ61</f>
        <v/>
      </c>
      <c r="D67" s="64" t="str">
        <f ca="1">Cálculos!BK61</f>
        <v/>
      </c>
      <c r="E67" s="255" t="str">
        <f ca="1">Cálculos!BU61</f>
        <v/>
      </c>
      <c r="F67" s="49" t="str">
        <f ca="1">Cálculos!BN61</f>
        <v/>
      </c>
      <c r="G67" s="49" t="str">
        <f ca="1">IF(F67="","",F67*Cálculos!$BA$4)</f>
        <v/>
      </c>
      <c r="H67" s="66" t="str">
        <f t="shared" ca="1" si="0"/>
        <v/>
      </c>
      <c r="I67" s="66" t="str">
        <f t="shared" ca="1" si="1"/>
        <v/>
      </c>
      <c r="J67" s="258" t="str">
        <f t="shared" ca="1" si="2"/>
        <v/>
      </c>
      <c r="K67" s="258" t="str">
        <f t="shared" ca="1" si="3"/>
        <v/>
      </c>
      <c r="L67" s="258" t="str">
        <f t="shared" ca="1" si="4"/>
        <v/>
      </c>
      <c r="M67" s="255" t="str">
        <f t="shared" ca="1" si="5"/>
        <v/>
      </c>
      <c r="N67" s="255" t="str">
        <f t="shared" ca="1" si="6"/>
        <v/>
      </c>
      <c r="P67" s="61"/>
    </row>
    <row r="68" spans="2:16" s="21" customFormat="1" ht="18.75" customHeight="1" x14ac:dyDescent="0.25">
      <c r="E68" s="247"/>
      <c r="I68" s="58"/>
      <c r="J68" s="247"/>
      <c r="K68" s="247"/>
      <c r="L68" s="247"/>
      <c r="M68" s="247"/>
      <c r="N68" s="247"/>
    </row>
    <row r="69" spans="2:16" s="21" customFormat="1" ht="18.75" customHeight="1" x14ac:dyDescent="0.25">
      <c r="E69" s="247"/>
      <c r="H69" s="58"/>
      <c r="I69" s="58"/>
      <c r="J69" s="247"/>
      <c r="K69" s="247"/>
      <c r="L69" s="247"/>
      <c r="M69" s="247"/>
      <c r="N69" s="247"/>
    </row>
    <row r="70" spans="2:16" s="21" customFormat="1" ht="22.5" customHeight="1" x14ac:dyDescent="0.25">
      <c r="B70" s="468" t="s">
        <v>993</v>
      </c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</row>
    <row r="71" spans="2:16" s="21" customFormat="1" ht="16.5" customHeight="1" x14ac:dyDescent="0.25">
      <c r="E71" s="247"/>
      <c r="H71" s="58"/>
      <c r="I71" s="58"/>
      <c r="J71" s="247"/>
      <c r="K71" s="247"/>
      <c r="L71" s="247"/>
      <c r="M71" s="247"/>
      <c r="N71" s="247"/>
    </row>
    <row r="72" spans="2:16" s="21" customFormat="1" ht="15.95" customHeight="1" x14ac:dyDescent="0.25">
      <c r="B72" s="24" t="s">
        <v>112</v>
      </c>
      <c r="C72" s="467">
        <f>+'Formulario B-"Alta de Proyecto"'!B5</f>
        <v>0</v>
      </c>
      <c r="D72" s="467"/>
      <c r="E72" s="467"/>
      <c r="F72" s="467"/>
      <c r="G72" s="467"/>
      <c r="H72" s="467"/>
      <c r="I72" s="467"/>
      <c r="J72" s="257"/>
      <c r="K72" s="247"/>
      <c r="L72" s="247"/>
      <c r="M72" s="247"/>
      <c r="N72" s="247"/>
    </row>
    <row r="73" spans="2:16" s="21" customFormat="1" ht="17.25" customHeight="1" x14ac:dyDescent="0.25">
      <c r="E73" s="247"/>
      <c r="J73" s="247"/>
      <c r="K73" s="247"/>
      <c r="L73" s="247"/>
      <c r="M73" s="247"/>
      <c r="N73" s="247"/>
    </row>
    <row r="74" spans="2:16" s="21" customFormat="1" ht="27" customHeight="1" x14ac:dyDescent="0.25">
      <c r="B74" s="469" t="s">
        <v>115</v>
      </c>
      <c r="C74" s="470"/>
      <c r="D74" s="260">
        <f ca="1">SUMIF($N$10:$N$203,"&gt;=0")</f>
        <v>0</v>
      </c>
      <c r="E74" s="247"/>
      <c r="F74" s="59"/>
      <c r="G74" s="59"/>
      <c r="H74" s="59"/>
      <c r="I74" s="59"/>
      <c r="J74" s="253"/>
      <c r="K74" s="247"/>
      <c r="L74" s="247"/>
      <c r="M74" s="253"/>
      <c r="N74" s="247"/>
    </row>
    <row r="75" spans="2:16" s="21" customFormat="1" ht="15.75" x14ac:dyDescent="0.25">
      <c r="C75" s="59"/>
      <c r="D75" s="59"/>
      <c r="E75" s="253"/>
      <c r="F75" s="59"/>
      <c r="G75" s="59"/>
      <c r="H75" s="59"/>
      <c r="I75" s="59"/>
      <c r="J75" s="253"/>
      <c r="K75" s="253"/>
      <c r="L75" s="253"/>
      <c r="M75" s="253"/>
      <c r="N75" s="247"/>
    </row>
    <row r="76" spans="2:16" s="60" customFormat="1" ht="48" customHeight="1" x14ac:dyDescent="0.25">
      <c r="B76" s="471"/>
      <c r="C76" s="471"/>
      <c r="D76" s="471"/>
      <c r="E76" s="471"/>
      <c r="F76" s="471" t="s">
        <v>116</v>
      </c>
      <c r="G76" s="471"/>
      <c r="H76" s="472" t="s">
        <v>117</v>
      </c>
      <c r="I76" s="472"/>
      <c r="J76" s="473" t="s">
        <v>154</v>
      </c>
      <c r="K76" s="473"/>
      <c r="L76" s="259"/>
      <c r="M76" s="259"/>
      <c r="N76" s="259"/>
      <c r="P76" s="61"/>
    </row>
    <row r="77" spans="2:16" s="60" customFormat="1" ht="95.25" customHeight="1" x14ac:dyDescent="0.25">
      <c r="B77" s="63" t="s">
        <v>382</v>
      </c>
      <c r="C77" s="30" t="s">
        <v>88</v>
      </c>
      <c r="D77" s="30" t="s">
        <v>89</v>
      </c>
      <c r="E77" s="254" t="s">
        <v>452</v>
      </c>
      <c r="F77" s="63" t="s">
        <v>119</v>
      </c>
      <c r="G77" s="63" t="str">
        <f ca="1">"Años de Amortización por aplicación del Beneficio (Reducción vida útil al "&amp;Cálculos!$BA$4*100&amp;"%) = H"</f>
        <v>Años de Amortización por aplicación del Beneficio (Reducción vida útil al 70%) = H</v>
      </c>
      <c r="H77" s="63" t="s">
        <v>121</v>
      </c>
      <c r="I77" s="63" t="s">
        <v>120</v>
      </c>
      <c r="J77" s="254" t="s">
        <v>149</v>
      </c>
      <c r="K77" s="254" t="s">
        <v>150</v>
      </c>
      <c r="L77" s="254" t="s">
        <v>151</v>
      </c>
      <c r="M77" s="254" t="s">
        <v>122</v>
      </c>
      <c r="N77" s="254" t="s">
        <v>123</v>
      </c>
      <c r="P77" s="61"/>
    </row>
    <row r="78" spans="2:16" s="60" customFormat="1" x14ac:dyDescent="0.25">
      <c r="B78" s="474">
        <f ca="1">Cálculos!$AZ$4</f>
        <v>44561</v>
      </c>
      <c r="C78" s="64" t="str">
        <f ca="1">Cálculos!BJ62</f>
        <v/>
      </c>
      <c r="D78" s="64" t="str">
        <f ca="1">Cálculos!BK62</f>
        <v/>
      </c>
      <c r="E78" s="64" t="str">
        <f ca="1">Cálculos!BU62</f>
        <v/>
      </c>
      <c r="F78" s="64" t="str">
        <f ca="1">Cálculos!BN62</f>
        <v/>
      </c>
      <c r="G78" s="64" t="str">
        <f ca="1">IF(F78="","",F78*Cálculos!$BA$4)</f>
        <v/>
      </c>
      <c r="H78" s="64" t="str">
        <f t="shared" ref="H78:I80" ca="1" si="7">IF(OR(F78="",F78=0),"",1/F78)</f>
        <v/>
      </c>
      <c r="I78" s="64" t="str">
        <f t="shared" ca="1" si="7"/>
        <v/>
      </c>
      <c r="J78" s="64" t="str">
        <f t="shared" ref="J78:K80" ca="1" si="8">IF(OR($E78="",H78=""),"",$E78*H78)</f>
        <v/>
      </c>
      <c r="K78" s="64" t="str">
        <f t="shared" ca="1" si="8"/>
        <v/>
      </c>
      <c r="L78" s="64" t="str">
        <f ca="1">IF(OR(J78="",K78=""),"",K78-J78)</f>
        <v/>
      </c>
      <c r="M78" s="64" t="str">
        <f ca="1">IF(L78="","",L78*0.35)</f>
        <v/>
      </c>
      <c r="N78" s="64" t="str">
        <f ca="1">IF(OR(M78="",G78=""),"",M78*G78)</f>
        <v/>
      </c>
      <c r="P78" s="61"/>
    </row>
    <row r="79" spans="2:16" s="60" customFormat="1" x14ac:dyDescent="0.25">
      <c r="B79" s="475"/>
      <c r="C79" s="64" t="str">
        <f ca="1">Cálculos!BJ63</f>
        <v/>
      </c>
      <c r="D79" s="64" t="str">
        <f ca="1">Cálculos!BK63</f>
        <v/>
      </c>
      <c r="E79" s="64" t="str">
        <f ca="1">Cálculos!BU63</f>
        <v/>
      </c>
      <c r="F79" s="64" t="str">
        <f ca="1">Cálculos!BN63</f>
        <v/>
      </c>
      <c r="G79" s="64" t="str">
        <f ca="1">IF(F79="","",F79*Cálculos!$BA$4)</f>
        <v/>
      </c>
      <c r="H79" s="64" t="str">
        <f t="shared" ca="1" si="7"/>
        <v/>
      </c>
      <c r="I79" s="64" t="str">
        <f t="shared" ca="1" si="7"/>
        <v/>
      </c>
      <c r="J79" s="64" t="str">
        <f t="shared" ca="1" si="8"/>
        <v/>
      </c>
      <c r="K79" s="64" t="str">
        <f t="shared" ca="1" si="8"/>
        <v/>
      </c>
      <c r="L79" s="64" t="str">
        <f ca="1">IF(OR(J79="",K79=""),"",K79-J79)</f>
        <v/>
      </c>
      <c r="M79" s="64" t="str">
        <f ca="1">IF(L79="","",L79*0.35)</f>
        <v/>
      </c>
      <c r="N79" s="64" t="str">
        <f ca="1">IF(OR(M79="",G79=""),"",M79*G79)</f>
        <v/>
      </c>
      <c r="P79" s="61"/>
    </row>
    <row r="80" spans="2:16" s="60" customFormat="1" x14ac:dyDescent="0.25">
      <c r="B80" s="475"/>
      <c r="C80" s="64" t="str">
        <f ca="1">Cálculos!BJ64</f>
        <v/>
      </c>
      <c r="D80" s="64" t="str">
        <f ca="1">Cálculos!BK64</f>
        <v/>
      </c>
      <c r="E80" s="64" t="str">
        <f ca="1">Cálculos!BU64</f>
        <v/>
      </c>
      <c r="F80" s="64" t="str">
        <f ca="1">Cálculos!BN64</f>
        <v/>
      </c>
      <c r="G80" s="64" t="str">
        <f ca="1">IF(F80="","",F80*Cálculos!$BA$4)</f>
        <v/>
      </c>
      <c r="H80" s="64" t="str">
        <f t="shared" ca="1" si="7"/>
        <v/>
      </c>
      <c r="I80" s="64" t="str">
        <f t="shared" ca="1" si="7"/>
        <v/>
      </c>
      <c r="J80" s="64" t="str">
        <f t="shared" ca="1" si="8"/>
        <v/>
      </c>
      <c r="K80" s="64" t="str">
        <f t="shared" ca="1" si="8"/>
        <v/>
      </c>
      <c r="L80" s="64" t="str">
        <f ca="1">IF(OR(J80="",K80=""),"",K80-J80)</f>
        <v/>
      </c>
      <c r="M80" s="64" t="str">
        <f ca="1">IF(L80="","",L80*0.35)</f>
        <v/>
      </c>
      <c r="N80" s="64" t="str">
        <f ca="1">IF(OR(M80="",G80=""),"",M80*G80)</f>
        <v/>
      </c>
      <c r="P80" s="61"/>
    </row>
    <row r="81" spans="2:16" s="60" customFormat="1" x14ac:dyDescent="0.25">
      <c r="B81" s="475"/>
      <c r="C81" s="64" t="str">
        <f ca="1">Cálculos!BJ65</f>
        <v/>
      </c>
      <c r="D81" s="64" t="str">
        <f ca="1">Cálculos!BK65</f>
        <v/>
      </c>
      <c r="E81" s="64" t="str">
        <f ca="1">Cálculos!BU65</f>
        <v/>
      </c>
      <c r="F81" s="64" t="str">
        <f ca="1">Cálculos!BN65</f>
        <v/>
      </c>
      <c r="G81" s="64" t="str">
        <f ca="1">IF(F81="","",F81*Cálculos!$BA$4)</f>
        <v/>
      </c>
      <c r="H81" s="64" t="str">
        <f t="shared" ref="H81:H135" ca="1" si="9">IF(OR(F81="",F81=0),"",1/F81)</f>
        <v/>
      </c>
      <c r="I81" s="64" t="str">
        <f t="shared" ref="I81:I135" ca="1" si="10">IF(OR(G81="",G81=0),"",1/G81)</f>
        <v/>
      </c>
      <c r="J81" s="64" t="str">
        <f t="shared" ref="J81:J135" ca="1" si="11">IF(OR($E81="",H81=""),"",$E81*H81)</f>
        <v/>
      </c>
      <c r="K81" s="64" t="str">
        <f t="shared" ref="K81:K135" ca="1" si="12">IF(OR($E81="",I81=""),"",$E81*I81)</f>
        <v/>
      </c>
      <c r="L81" s="64" t="str">
        <f t="shared" ref="L81:L135" ca="1" si="13">IF(OR(J81="",K81=""),"",K81-J81)</f>
        <v/>
      </c>
      <c r="M81" s="64" t="str">
        <f t="shared" ref="M81:M135" ca="1" si="14">IF(L81="","",L81*0.35)</f>
        <v/>
      </c>
      <c r="N81" s="64" t="str">
        <f t="shared" ref="N81:N135" ca="1" si="15">IF(OR(M81="",G81=""),"",M81*G81)</f>
        <v/>
      </c>
      <c r="P81" s="61"/>
    </row>
    <row r="82" spans="2:16" s="60" customFormat="1" x14ac:dyDescent="0.25">
      <c r="B82" s="475"/>
      <c r="C82" s="64" t="str">
        <f ca="1">Cálculos!BJ66</f>
        <v/>
      </c>
      <c r="D82" s="64" t="str">
        <f ca="1">Cálculos!BK66</f>
        <v/>
      </c>
      <c r="E82" s="64" t="str">
        <f ca="1">Cálculos!BU66</f>
        <v/>
      </c>
      <c r="F82" s="64" t="str">
        <f ca="1">Cálculos!BN66</f>
        <v/>
      </c>
      <c r="G82" s="64" t="str">
        <f ca="1">IF(F82="","",F82*Cálculos!$BA$4)</f>
        <v/>
      </c>
      <c r="H82" s="64" t="str">
        <f t="shared" ca="1" si="9"/>
        <v/>
      </c>
      <c r="I82" s="64" t="str">
        <f t="shared" ca="1" si="10"/>
        <v/>
      </c>
      <c r="J82" s="64" t="str">
        <f t="shared" ca="1" si="11"/>
        <v/>
      </c>
      <c r="K82" s="64" t="str">
        <f t="shared" ca="1" si="12"/>
        <v/>
      </c>
      <c r="L82" s="64" t="str">
        <f t="shared" ca="1" si="13"/>
        <v/>
      </c>
      <c r="M82" s="64" t="str">
        <f t="shared" ca="1" si="14"/>
        <v/>
      </c>
      <c r="N82" s="64" t="str">
        <f t="shared" ca="1" si="15"/>
        <v/>
      </c>
      <c r="P82" s="61"/>
    </row>
    <row r="83" spans="2:16" s="60" customFormat="1" x14ac:dyDescent="0.25">
      <c r="B83" s="475"/>
      <c r="C83" s="64" t="str">
        <f ca="1">Cálculos!BJ67</f>
        <v/>
      </c>
      <c r="D83" s="64" t="str">
        <f ca="1">Cálculos!BK67</f>
        <v/>
      </c>
      <c r="E83" s="64" t="str">
        <f ca="1">Cálculos!BU67</f>
        <v/>
      </c>
      <c r="F83" s="64" t="str">
        <f ca="1">Cálculos!BN67</f>
        <v/>
      </c>
      <c r="G83" s="64" t="str">
        <f ca="1">IF(F83="","",F83*Cálculos!$BA$4)</f>
        <v/>
      </c>
      <c r="H83" s="64" t="str">
        <f t="shared" ca="1" si="9"/>
        <v/>
      </c>
      <c r="I83" s="64" t="str">
        <f t="shared" ca="1" si="10"/>
        <v/>
      </c>
      <c r="J83" s="64" t="str">
        <f t="shared" ca="1" si="11"/>
        <v/>
      </c>
      <c r="K83" s="64" t="str">
        <f t="shared" ca="1" si="12"/>
        <v/>
      </c>
      <c r="L83" s="64" t="str">
        <f t="shared" ca="1" si="13"/>
        <v/>
      </c>
      <c r="M83" s="64" t="str">
        <f t="shared" ca="1" si="14"/>
        <v/>
      </c>
      <c r="N83" s="64" t="str">
        <f t="shared" ca="1" si="15"/>
        <v/>
      </c>
      <c r="P83" s="61"/>
    </row>
    <row r="84" spans="2:16" s="60" customFormat="1" x14ac:dyDescent="0.25">
      <c r="B84" s="475"/>
      <c r="C84" s="64" t="str">
        <f ca="1">Cálculos!BJ68</f>
        <v/>
      </c>
      <c r="D84" s="64" t="str">
        <f ca="1">Cálculos!BK68</f>
        <v/>
      </c>
      <c r="E84" s="64" t="str">
        <f ca="1">Cálculos!BU68</f>
        <v/>
      </c>
      <c r="F84" s="64" t="str">
        <f ca="1">Cálculos!BN68</f>
        <v/>
      </c>
      <c r="G84" s="64" t="str">
        <f ca="1">IF(F84="","",F84*Cálculos!$BA$4)</f>
        <v/>
      </c>
      <c r="H84" s="64" t="str">
        <f t="shared" ca="1" si="9"/>
        <v/>
      </c>
      <c r="I84" s="64" t="str">
        <f t="shared" ca="1" si="10"/>
        <v/>
      </c>
      <c r="J84" s="64" t="str">
        <f t="shared" ca="1" si="11"/>
        <v/>
      </c>
      <c r="K84" s="64" t="str">
        <f t="shared" ca="1" si="12"/>
        <v/>
      </c>
      <c r="L84" s="64" t="str">
        <f t="shared" ca="1" si="13"/>
        <v/>
      </c>
      <c r="M84" s="64" t="str">
        <f t="shared" ca="1" si="14"/>
        <v/>
      </c>
      <c r="N84" s="64" t="str">
        <f t="shared" ca="1" si="15"/>
        <v/>
      </c>
      <c r="P84" s="61"/>
    </row>
    <row r="85" spans="2:16" s="60" customFormat="1" x14ac:dyDescent="0.25">
      <c r="B85" s="475"/>
      <c r="C85" s="64" t="str">
        <f ca="1">Cálculos!BJ69</f>
        <v/>
      </c>
      <c r="D85" s="64" t="str">
        <f ca="1">Cálculos!BK69</f>
        <v/>
      </c>
      <c r="E85" s="64" t="str">
        <f ca="1">Cálculos!BU69</f>
        <v/>
      </c>
      <c r="F85" s="64" t="str">
        <f ca="1">Cálculos!BN69</f>
        <v/>
      </c>
      <c r="G85" s="64" t="str">
        <f ca="1">IF(F85="","",F85*Cálculos!$BA$4)</f>
        <v/>
      </c>
      <c r="H85" s="64" t="str">
        <f t="shared" ca="1" si="9"/>
        <v/>
      </c>
      <c r="I85" s="64" t="str">
        <f t="shared" ca="1" si="10"/>
        <v/>
      </c>
      <c r="J85" s="64" t="str">
        <f t="shared" ca="1" si="11"/>
        <v/>
      </c>
      <c r="K85" s="64" t="str">
        <f t="shared" ca="1" si="12"/>
        <v/>
      </c>
      <c r="L85" s="64" t="str">
        <f t="shared" ca="1" si="13"/>
        <v/>
      </c>
      <c r="M85" s="64" t="str">
        <f t="shared" ca="1" si="14"/>
        <v/>
      </c>
      <c r="N85" s="64" t="str">
        <f t="shared" ca="1" si="15"/>
        <v/>
      </c>
      <c r="P85" s="61"/>
    </row>
    <row r="86" spans="2:16" s="60" customFormat="1" x14ac:dyDescent="0.25">
      <c r="B86" s="475"/>
      <c r="C86" s="64" t="str">
        <f ca="1">Cálculos!BJ70</f>
        <v/>
      </c>
      <c r="D86" s="64" t="str">
        <f ca="1">Cálculos!BK70</f>
        <v/>
      </c>
      <c r="E86" s="64" t="str">
        <f ca="1">Cálculos!BU70</f>
        <v/>
      </c>
      <c r="F86" s="64" t="str">
        <f ca="1">Cálculos!BN70</f>
        <v/>
      </c>
      <c r="G86" s="64" t="str">
        <f ca="1">IF(F86="","",F86*Cálculos!$BA$4)</f>
        <v/>
      </c>
      <c r="H86" s="64" t="str">
        <f t="shared" ca="1" si="9"/>
        <v/>
      </c>
      <c r="I86" s="64" t="str">
        <f t="shared" ca="1" si="10"/>
        <v/>
      </c>
      <c r="J86" s="64" t="str">
        <f t="shared" ca="1" si="11"/>
        <v/>
      </c>
      <c r="K86" s="64" t="str">
        <f t="shared" ca="1" si="12"/>
        <v/>
      </c>
      <c r="L86" s="64" t="str">
        <f t="shared" ca="1" si="13"/>
        <v/>
      </c>
      <c r="M86" s="64" t="str">
        <f t="shared" ca="1" si="14"/>
        <v/>
      </c>
      <c r="N86" s="64" t="str">
        <f t="shared" ca="1" si="15"/>
        <v/>
      </c>
      <c r="P86" s="61"/>
    </row>
    <row r="87" spans="2:16" s="60" customFormat="1" x14ac:dyDescent="0.25">
      <c r="B87" s="475"/>
      <c r="C87" s="64" t="str">
        <f ca="1">Cálculos!BJ71</f>
        <v/>
      </c>
      <c r="D87" s="64" t="str">
        <f ca="1">Cálculos!BK71</f>
        <v/>
      </c>
      <c r="E87" s="64" t="str">
        <f ca="1">Cálculos!BU71</f>
        <v/>
      </c>
      <c r="F87" s="64" t="str">
        <f ca="1">Cálculos!BN71</f>
        <v/>
      </c>
      <c r="G87" s="64" t="str">
        <f ca="1">IF(F87="","",F87*Cálculos!$BA$4)</f>
        <v/>
      </c>
      <c r="H87" s="64" t="str">
        <f t="shared" ca="1" si="9"/>
        <v/>
      </c>
      <c r="I87" s="64" t="str">
        <f t="shared" ca="1" si="10"/>
        <v/>
      </c>
      <c r="J87" s="64" t="str">
        <f t="shared" ca="1" si="11"/>
        <v/>
      </c>
      <c r="K87" s="64" t="str">
        <f t="shared" ca="1" si="12"/>
        <v/>
      </c>
      <c r="L87" s="64" t="str">
        <f t="shared" ca="1" si="13"/>
        <v/>
      </c>
      <c r="M87" s="64" t="str">
        <f t="shared" ca="1" si="14"/>
        <v/>
      </c>
      <c r="N87" s="64" t="str">
        <f t="shared" ca="1" si="15"/>
        <v/>
      </c>
      <c r="P87" s="61"/>
    </row>
    <row r="88" spans="2:16" s="60" customFormat="1" x14ac:dyDescent="0.25">
      <c r="B88" s="475"/>
      <c r="C88" s="64" t="str">
        <f ca="1">Cálculos!BJ72</f>
        <v/>
      </c>
      <c r="D88" s="64" t="str">
        <f ca="1">Cálculos!BK72</f>
        <v/>
      </c>
      <c r="E88" s="64" t="str">
        <f ca="1">Cálculos!BU72</f>
        <v/>
      </c>
      <c r="F88" s="64" t="str">
        <f ca="1">Cálculos!BN72</f>
        <v/>
      </c>
      <c r="G88" s="64" t="str">
        <f ca="1">IF(F88="","",F88*Cálculos!$BA$4)</f>
        <v/>
      </c>
      <c r="H88" s="64" t="str">
        <f t="shared" ca="1" si="9"/>
        <v/>
      </c>
      <c r="I88" s="64" t="str">
        <f t="shared" ca="1" si="10"/>
        <v/>
      </c>
      <c r="J88" s="64" t="str">
        <f t="shared" ca="1" si="11"/>
        <v/>
      </c>
      <c r="K88" s="64" t="str">
        <f t="shared" ca="1" si="12"/>
        <v/>
      </c>
      <c r="L88" s="64" t="str">
        <f t="shared" ca="1" si="13"/>
        <v/>
      </c>
      <c r="M88" s="64" t="str">
        <f t="shared" ca="1" si="14"/>
        <v/>
      </c>
      <c r="N88" s="64" t="str">
        <f t="shared" ca="1" si="15"/>
        <v/>
      </c>
      <c r="P88" s="61"/>
    </row>
    <row r="89" spans="2:16" s="60" customFormat="1" x14ac:dyDescent="0.25">
      <c r="B89" s="475"/>
      <c r="C89" s="64" t="str">
        <f ca="1">Cálculos!BJ73</f>
        <v/>
      </c>
      <c r="D89" s="64" t="str">
        <f ca="1">Cálculos!BK73</f>
        <v/>
      </c>
      <c r="E89" s="64" t="str">
        <f ca="1">Cálculos!BU73</f>
        <v/>
      </c>
      <c r="F89" s="64" t="str">
        <f ca="1">Cálculos!BN73</f>
        <v/>
      </c>
      <c r="G89" s="64" t="str">
        <f ca="1">IF(F89="","",F89*Cálculos!$BA$4)</f>
        <v/>
      </c>
      <c r="H89" s="64" t="str">
        <f t="shared" ca="1" si="9"/>
        <v/>
      </c>
      <c r="I89" s="64" t="str">
        <f t="shared" ca="1" si="10"/>
        <v/>
      </c>
      <c r="J89" s="64" t="str">
        <f t="shared" ca="1" si="11"/>
        <v/>
      </c>
      <c r="K89" s="64" t="str">
        <f t="shared" ca="1" si="12"/>
        <v/>
      </c>
      <c r="L89" s="64" t="str">
        <f t="shared" ca="1" si="13"/>
        <v/>
      </c>
      <c r="M89" s="64" t="str">
        <f t="shared" ca="1" si="14"/>
        <v/>
      </c>
      <c r="N89" s="64" t="str">
        <f t="shared" ca="1" si="15"/>
        <v/>
      </c>
      <c r="P89" s="61"/>
    </row>
    <row r="90" spans="2:16" s="60" customFormat="1" x14ac:dyDescent="0.25">
      <c r="B90" s="475"/>
      <c r="C90" s="64" t="str">
        <f ca="1">Cálculos!BJ74</f>
        <v/>
      </c>
      <c r="D90" s="64" t="str">
        <f ca="1">Cálculos!BK74</f>
        <v/>
      </c>
      <c r="E90" s="64" t="str">
        <f ca="1">Cálculos!BU74</f>
        <v/>
      </c>
      <c r="F90" s="64" t="str">
        <f ca="1">Cálculos!BN74</f>
        <v/>
      </c>
      <c r="G90" s="64" t="str">
        <f ca="1">IF(F90="","",F90*Cálculos!$BA$4)</f>
        <v/>
      </c>
      <c r="H90" s="64" t="str">
        <f t="shared" ca="1" si="9"/>
        <v/>
      </c>
      <c r="I90" s="64" t="str">
        <f t="shared" ca="1" si="10"/>
        <v/>
      </c>
      <c r="J90" s="64" t="str">
        <f t="shared" ca="1" si="11"/>
        <v/>
      </c>
      <c r="K90" s="64" t="str">
        <f t="shared" ca="1" si="12"/>
        <v/>
      </c>
      <c r="L90" s="64" t="str">
        <f t="shared" ca="1" si="13"/>
        <v/>
      </c>
      <c r="M90" s="64" t="str">
        <f t="shared" ca="1" si="14"/>
        <v/>
      </c>
      <c r="N90" s="64" t="str">
        <f t="shared" ca="1" si="15"/>
        <v/>
      </c>
      <c r="P90" s="61"/>
    </row>
    <row r="91" spans="2:16" s="60" customFormat="1" x14ac:dyDescent="0.25">
      <c r="B91" s="475"/>
      <c r="C91" s="64" t="str">
        <f ca="1">Cálculos!BJ75</f>
        <v/>
      </c>
      <c r="D91" s="64" t="str">
        <f ca="1">Cálculos!BK75</f>
        <v/>
      </c>
      <c r="E91" s="64" t="str">
        <f ca="1">Cálculos!BU75</f>
        <v/>
      </c>
      <c r="F91" s="64" t="str">
        <f ca="1">Cálculos!BN75</f>
        <v/>
      </c>
      <c r="G91" s="64" t="str">
        <f ca="1">IF(F91="","",F91*Cálculos!$BA$4)</f>
        <v/>
      </c>
      <c r="H91" s="64" t="str">
        <f t="shared" ca="1" si="9"/>
        <v/>
      </c>
      <c r="I91" s="64" t="str">
        <f t="shared" ca="1" si="10"/>
        <v/>
      </c>
      <c r="J91" s="64" t="str">
        <f t="shared" ca="1" si="11"/>
        <v/>
      </c>
      <c r="K91" s="64" t="str">
        <f t="shared" ca="1" si="12"/>
        <v/>
      </c>
      <c r="L91" s="64" t="str">
        <f t="shared" ca="1" si="13"/>
        <v/>
      </c>
      <c r="M91" s="64" t="str">
        <f t="shared" ca="1" si="14"/>
        <v/>
      </c>
      <c r="N91" s="64" t="str">
        <f t="shared" ca="1" si="15"/>
        <v/>
      </c>
      <c r="P91" s="61"/>
    </row>
    <row r="92" spans="2:16" s="60" customFormat="1" x14ac:dyDescent="0.25">
      <c r="B92" s="475"/>
      <c r="C92" s="64" t="str">
        <f ca="1">Cálculos!BJ76</f>
        <v/>
      </c>
      <c r="D92" s="64" t="str">
        <f ca="1">Cálculos!BK76</f>
        <v/>
      </c>
      <c r="E92" s="64" t="str">
        <f ca="1">Cálculos!BU76</f>
        <v/>
      </c>
      <c r="F92" s="64" t="str">
        <f ca="1">Cálculos!BN76</f>
        <v/>
      </c>
      <c r="G92" s="64" t="str">
        <f ca="1">IF(F92="","",F92*Cálculos!$BA$4)</f>
        <v/>
      </c>
      <c r="H92" s="64" t="str">
        <f t="shared" ca="1" si="9"/>
        <v/>
      </c>
      <c r="I92" s="64" t="str">
        <f t="shared" ca="1" si="10"/>
        <v/>
      </c>
      <c r="J92" s="64" t="str">
        <f t="shared" ca="1" si="11"/>
        <v/>
      </c>
      <c r="K92" s="64" t="str">
        <f t="shared" ca="1" si="12"/>
        <v/>
      </c>
      <c r="L92" s="64" t="str">
        <f t="shared" ca="1" si="13"/>
        <v/>
      </c>
      <c r="M92" s="64" t="str">
        <f t="shared" ca="1" si="14"/>
        <v/>
      </c>
      <c r="N92" s="64" t="str">
        <f t="shared" ca="1" si="15"/>
        <v/>
      </c>
      <c r="P92" s="61"/>
    </row>
    <row r="93" spans="2:16" s="60" customFormat="1" x14ac:dyDescent="0.25">
      <c r="B93" s="475"/>
      <c r="C93" s="64" t="str">
        <f ca="1">Cálculos!BJ77</f>
        <v/>
      </c>
      <c r="D93" s="64" t="str">
        <f ca="1">Cálculos!BK77</f>
        <v/>
      </c>
      <c r="E93" s="64" t="str">
        <f ca="1">Cálculos!BU77</f>
        <v/>
      </c>
      <c r="F93" s="64" t="str">
        <f ca="1">Cálculos!BN77</f>
        <v/>
      </c>
      <c r="G93" s="64" t="str">
        <f ca="1">IF(F93="","",F93*Cálculos!$BA$4)</f>
        <v/>
      </c>
      <c r="H93" s="64" t="str">
        <f t="shared" ca="1" si="9"/>
        <v/>
      </c>
      <c r="I93" s="64" t="str">
        <f t="shared" ca="1" si="10"/>
        <v/>
      </c>
      <c r="J93" s="64" t="str">
        <f t="shared" ca="1" si="11"/>
        <v/>
      </c>
      <c r="K93" s="64" t="str">
        <f t="shared" ca="1" si="12"/>
        <v/>
      </c>
      <c r="L93" s="64" t="str">
        <f t="shared" ca="1" si="13"/>
        <v/>
      </c>
      <c r="M93" s="64" t="str">
        <f t="shared" ca="1" si="14"/>
        <v/>
      </c>
      <c r="N93" s="64" t="str">
        <f t="shared" ca="1" si="15"/>
        <v/>
      </c>
      <c r="P93" s="61"/>
    </row>
    <row r="94" spans="2:16" s="60" customFormat="1" x14ac:dyDescent="0.25">
      <c r="B94" s="475"/>
      <c r="C94" s="64" t="str">
        <f ca="1">Cálculos!BJ78</f>
        <v/>
      </c>
      <c r="D94" s="64" t="str">
        <f ca="1">Cálculos!BK78</f>
        <v/>
      </c>
      <c r="E94" s="64" t="str">
        <f ca="1">Cálculos!BU78</f>
        <v/>
      </c>
      <c r="F94" s="64" t="str">
        <f ca="1">Cálculos!BN78</f>
        <v/>
      </c>
      <c r="G94" s="64" t="str">
        <f ca="1">IF(F94="","",F94*Cálculos!$BA$4)</f>
        <v/>
      </c>
      <c r="H94" s="64" t="str">
        <f t="shared" ca="1" si="9"/>
        <v/>
      </c>
      <c r="I94" s="64" t="str">
        <f t="shared" ca="1" si="10"/>
        <v/>
      </c>
      <c r="J94" s="64" t="str">
        <f t="shared" ca="1" si="11"/>
        <v/>
      </c>
      <c r="K94" s="64" t="str">
        <f t="shared" ca="1" si="12"/>
        <v/>
      </c>
      <c r="L94" s="64" t="str">
        <f t="shared" ca="1" si="13"/>
        <v/>
      </c>
      <c r="M94" s="64" t="str">
        <f t="shared" ca="1" si="14"/>
        <v/>
      </c>
      <c r="N94" s="64" t="str">
        <f t="shared" ca="1" si="15"/>
        <v/>
      </c>
      <c r="P94" s="61"/>
    </row>
    <row r="95" spans="2:16" s="60" customFormat="1" x14ac:dyDescent="0.25">
      <c r="B95" s="475"/>
      <c r="C95" s="64" t="str">
        <f ca="1">Cálculos!BJ79</f>
        <v/>
      </c>
      <c r="D95" s="64" t="str">
        <f ca="1">Cálculos!BK79</f>
        <v/>
      </c>
      <c r="E95" s="64" t="str">
        <f ca="1">Cálculos!BU79</f>
        <v/>
      </c>
      <c r="F95" s="64" t="str">
        <f ca="1">Cálculos!BN79</f>
        <v/>
      </c>
      <c r="G95" s="64" t="str">
        <f ca="1">IF(F95="","",F95*Cálculos!$BA$4)</f>
        <v/>
      </c>
      <c r="H95" s="64" t="str">
        <f t="shared" ca="1" si="9"/>
        <v/>
      </c>
      <c r="I95" s="64" t="str">
        <f t="shared" ca="1" si="10"/>
        <v/>
      </c>
      <c r="J95" s="64" t="str">
        <f t="shared" ca="1" si="11"/>
        <v/>
      </c>
      <c r="K95" s="64" t="str">
        <f t="shared" ca="1" si="12"/>
        <v/>
      </c>
      <c r="L95" s="64" t="str">
        <f t="shared" ca="1" si="13"/>
        <v/>
      </c>
      <c r="M95" s="64" t="str">
        <f t="shared" ca="1" si="14"/>
        <v/>
      </c>
      <c r="N95" s="64" t="str">
        <f t="shared" ca="1" si="15"/>
        <v/>
      </c>
      <c r="P95" s="61"/>
    </row>
    <row r="96" spans="2:16" s="60" customFormat="1" x14ac:dyDescent="0.25">
      <c r="B96" s="475"/>
      <c r="C96" s="64" t="str">
        <f ca="1">Cálculos!BJ80</f>
        <v/>
      </c>
      <c r="D96" s="64" t="str">
        <f ca="1">Cálculos!BK80</f>
        <v/>
      </c>
      <c r="E96" s="64" t="str">
        <f ca="1">Cálculos!BU80</f>
        <v/>
      </c>
      <c r="F96" s="64" t="str">
        <f ca="1">Cálculos!BN80</f>
        <v/>
      </c>
      <c r="G96" s="64" t="str">
        <f ca="1">IF(F96="","",F96*Cálculos!$BA$4)</f>
        <v/>
      </c>
      <c r="H96" s="64" t="str">
        <f t="shared" ca="1" si="9"/>
        <v/>
      </c>
      <c r="I96" s="64" t="str">
        <f t="shared" ca="1" si="10"/>
        <v/>
      </c>
      <c r="J96" s="64" t="str">
        <f t="shared" ca="1" si="11"/>
        <v/>
      </c>
      <c r="K96" s="64" t="str">
        <f t="shared" ca="1" si="12"/>
        <v/>
      </c>
      <c r="L96" s="64" t="str">
        <f t="shared" ca="1" si="13"/>
        <v/>
      </c>
      <c r="M96" s="64" t="str">
        <f t="shared" ca="1" si="14"/>
        <v/>
      </c>
      <c r="N96" s="64" t="str">
        <f t="shared" ca="1" si="15"/>
        <v/>
      </c>
      <c r="P96" s="61"/>
    </row>
    <row r="97" spans="2:16" s="60" customFormat="1" x14ac:dyDescent="0.25">
      <c r="B97" s="475"/>
      <c r="C97" s="64" t="str">
        <f ca="1">Cálculos!BJ81</f>
        <v/>
      </c>
      <c r="D97" s="64" t="str">
        <f ca="1">Cálculos!BK81</f>
        <v/>
      </c>
      <c r="E97" s="64" t="str">
        <f ca="1">Cálculos!BU81</f>
        <v/>
      </c>
      <c r="F97" s="64" t="str">
        <f ca="1">Cálculos!BN81</f>
        <v/>
      </c>
      <c r="G97" s="64" t="str">
        <f ca="1">IF(F97="","",F97*Cálculos!$BA$4)</f>
        <v/>
      </c>
      <c r="H97" s="64" t="str">
        <f t="shared" ca="1" si="9"/>
        <v/>
      </c>
      <c r="I97" s="64" t="str">
        <f t="shared" ca="1" si="10"/>
        <v/>
      </c>
      <c r="J97" s="64" t="str">
        <f t="shared" ca="1" si="11"/>
        <v/>
      </c>
      <c r="K97" s="64" t="str">
        <f t="shared" ca="1" si="12"/>
        <v/>
      </c>
      <c r="L97" s="64" t="str">
        <f t="shared" ca="1" si="13"/>
        <v/>
      </c>
      <c r="M97" s="64" t="str">
        <f t="shared" ca="1" si="14"/>
        <v/>
      </c>
      <c r="N97" s="64" t="str">
        <f t="shared" ca="1" si="15"/>
        <v/>
      </c>
      <c r="P97" s="61"/>
    </row>
    <row r="98" spans="2:16" s="60" customFormat="1" x14ac:dyDescent="0.25">
      <c r="B98" s="475"/>
      <c r="C98" s="64" t="str">
        <f ca="1">Cálculos!BJ82</f>
        <v/>
      </c>
      <c r="D98" s="64" t="str">
        <f ca="1">Cálculos!BK82</f>
        <v/>
      </c>
      <c r="E98" s="64" t="str">
        <f ca="1">Cálculos!BU82</f>
        <v/>
      </c>
      <c r="F98" s="64" t="str">
        <f ca="1">Cálculos!BN82</f>
        <v/>
      </c>
      <c r="G98" s="64" t="str">
        <f ca="1">IF(F98="","",F98*Cálculos!$BA$4)</f>
        <v/>
      </c>
      <c r="H98" s="64" t="str">
        <f t="shared" ca="1" si="9"/>
        <v/>
      </c>
      <c r="I98" s="64" t="str">
        <f t="shared" ca="1" si="10"/>
        <v/>
      </c>
      <c r="J98" s="64" t="str">
        <f t="shared" ca="1" si="11"/>
        <v/>
      </c>
      <c r="K98" s="64" t="str">
        <f t="shared" ca="1" si="12"/>
        <v/>
      </c>
      <c r="L98" s="64" t="str">
        <f t="shared" ca="1" si="13"/>
        <v/>
      </c>
      <c r="M98" s="64" t="str">
        <f t="shared" ca="1" si="14"/>
        <v/>
      </c>
      <c r="N98" s="64" t="str">
        <f t="shared" ca="1" si="15"/>
        <v/>
      </c>
      <c r="P98" s="61"/>
    </row>
    <row r="99" spans="2:16" s="60" customFormat="1" x14ac:dyDescent="0.25">
      <c r="B99" s="475"/>
      <c r="C99" s="64" t="str">
        <f ca="1">Cálculos!BJ83</f>
        <v/>
      </c>
      <c r="D99" s="64" t="str">
        <f ca="1">Cálculos!BK83</f>
        <v/>
      </c>
      <c r="E99" s="64" t="str">
        <f ca="1">Cálculos!BU83</f>
        <v/>
      </c>
      <c r="F99" s="64" t="str">
        <f ca="1">Cálculos!BN83</f>
        <v/>
      </c>
      <c r="G99" s="64" t="str">
        <f ca="1">IF(F99="","",F99*Cálculos!$BA$4)</f>
        <v/>
      </c>
      <c r="H99" s="64" t="str">
        <f t="shared" ca="1" si="9"/>
        <v/>
      </c>
      <c r="I99" s="64" t="str">
        <f t="shared" ca="1" si="10"/>
        <v/>
      </c>
      <c r="J99" s="64" t="str">
        <f t="shared" ca="1" si="11"/>
        <v/>
      </c>
      <c r="K99" s="64" t="str">
        <f t="shared" ca="1" si="12"/>
        <v/>
      </c>
      <c r="L99" s="64" t="str">
        <f t="shared" ca="1" si="13"/>
        <v/>
      </c>
      <c r="M99" s="64" t="str">
        <f t="shared" ca="1" si="14"/>
        <v/>
      </c>
      <c r="N99" s="64" t="str">
        <f t="shared" ca="1" si="15"/>
        <v/>
      </c>
      <c r="P99" s="61"/>
    </row>
    <row r="100" spans="2:16" s="60" customFormat="1" x14ac:dyDescent="0.25">
      <c r="B100" s="475"/>
      <c r="C100" s="64" t="str">
        <f ca="1">Cálculos!BJ84</f>
        <v/>
      </c>
      <c r="D100" s="64" t="str">
        <f ca="1">Cálculos!BK84</f>
        <v/>
      </c>
      <c r="E100" s="64" t="str">
        <f ca="1">Cálculos!BU84</f>
        <v/>
      </c>
      <c r="F100" s="64" t="str">
        <f ca="1">Cálculos!BN84</f>
        <v/>
      </c>
      <c r="G100" s="64" t="str">
        <f ca="1">IF(F100="","",F100*Cálculos!$BA$4)</f>
        <v/>
      </c>
      <c r="H100" s="64" t="str">
        <f t="shared" ca="1" si="9"/>
        <v/>
      </c>
      <c r="I100" s="64" t="str">
        <f t="shared" ca="1" si="10"/>
        <v/>
      </c>
      <c r="J100" s="64" t="str">
        <f t="shared" ca="1" si="11"/>
        <v/>
      </c>
      <c r="K100" s="64" t="str">
        <f t="shared" ca="1" si="12"/>
        <v/>
      </c>
      <c r="L100" s="64" t="str">
        <f t="shared" ca="1" si="13"/>
        <v/>
      </c>
      <c r="M100" s="64" t="str">
        <f t="shared" ca="1" si="14"/>
        <v/>
      </c>
      <c r="N100" s="64" t="str">
        <f t="shared" ca="1" si="15"/>
        <v/>
      </c>
      <c r="P100" s="61"/>
    </row>
    <row r="101" spans="2:16" s="60" customFormat="1" x14ac:dyDescent="0.25">
      <c r="B101" s="475"/>
      <c r="C101" s="64" t="str">
        <f ca="1">Cálculos!BJ85</f>
        <v/>
      </c>
      <c r="D101" s="64" t="str">
        <f ca="1">Cálculos!BK85</f>
        <v/>
      </c>
      <c r="E101" s="64" t="str">
        <f ca="1">Cálculos!BU85</f>
        <v/>
      </c>
      <c r="F101" s="64" t="str">
        <f ca="1">Cálculos!BN85</f>
        <v/>
      </c>
      <c r="G101" s="64" t="str">
        <f ca="1">IF(F101="","",F101*Cálculos!$BA$4)</f>
        <v/>
      </c>
      <c r="H101" s="64" t="str">
        <f t="shared" ca="1" si="9"/>
        <v/>
      </c>
      <c r="I101" s="64" t="str">
        <f t="shared" ca="1" si="10"/>
        <v/>
      </c>
      <c r="J101" s="64" t="str">
        <f t="shared" ca="1" si="11"/>
        <v/>
      </c>
      <c r="K101" s="64" t="str">
        <f t="shared" ca="1" si="12"/>
        <v/>
      </c>
      <c r="L101" s="64" t="str">
        <f t="shared" ca="1" si="13"/>
        <v/>
      </c>
      <c r="M101" s="64" t="str">
        <f t="shared" ca="1" si="14"/>
        <v/>
      </c>
      <c r="N101" s="64" t="str">
        <f t="shared" ca="1" si="15"/>
        <v/>
      </c>
      <c r="P101" s="61"/>
    </row>
    <row r="102" spans="2:16" s="60" customFormat="1" x14ac:dyDescent="0.25">
      <c r="B102" s="475"/>
      <c r="C102" s="64" t="str">
        <f ca="1">Cálculos!BJ86</f>
        <v/>
      </c>
      <c r="D102" s="64" t="str">
        <f ca="1">Cálculos!BK86</f>
        <v/>
      </c>
      <c r="E102" s="64" t="str">
        <f ca="1">Cálculos!BU86</f>
        <v/>
      </c>
      <c r="F102" s="64" t="str">
        <f ca="1">Cálculos!BN86</f>
        <v/>
      </c>
      <c r="G102" s="64" t="str">
        <f ca="1">IF(F102="","",F102*Cálculos!$BA$4)</f>
        <v/>
      </c>
      <c r="H102" s="64" t="str">
        <f t="shared" ca="1" si="9"/>
        <v/>
      </c>
      <c r="I102" s="64" t="str">
        <f t="shared" ca="1" si="10"/>
        <v/>
      </c>
      <c r="J102" s="64" t="str">
        <f t="shared" ca="1" si="11"/>
        <v/>
      </c>
      <c r="K102" s="64" t="str">
        <f t="shared" ca="1" si="12"/>
        <v/>
      </c>
      <c r="L102" s="64" t="str">
        <f t="shared" ca="1" si="13"/>
        <v/>
      </c>
      <c r="M102" s="64" t="str">
        <f t="shared" ca="1" si="14"/>
        <v/>
      </c>
      <c r="N102" s="64" t="str">
        <f t="shared" ca="1" si="15"/>
        <v/>
      </c>
      <c r="P102" s="61"/>
    </row>
    <row r="103" spans="2:16" s="60" customFormat="1" x14ac:dyDescent="0.25">
      <c r="B103" s="475"/>
      <c r="C103" s="64" t="str">
        <f ca="1">Cálculos!BJ87</f>
        <v/>
      </c>
      <c r="D103" s="64" t="str">
        <f ca="1">Cálculos!BK87</f>
        <v/>
      </c>
      <c r="E103" s="64" t="str">
        <f ca="1">Cálculos!BU87</f>
        <v/>
      </c>
      <c r="F103" s="64" t="str">
        <f ca="1">Cálculos!BN87</f>
        <v/>
      </c>
      <c r="G103" s="64" t="str">
        <f ca="1">IF(F103="","",F103*Cálculos!$BA$4)</f>
        <v/>
      </c>
      <c r="H103" s="64" t="str">
        <f t="shared" ca="1" si="9"/>
        <v/>
      </c>
      <c r="I103" s="64" t="str">
        <f t="shared" ca="1" si="10"/>
        <v/>
      </c>
      <c r="J103" s="64" t="str">
        <f t="shared" ca="1" si="11"/>
        <v/>
      </c>
      <c r="K103" s="64" t="str">
        <f t="shared" ca="1" si="12"/>
        <v/>
      </c>
      <c r="L103" s="64" t="str">
        <f t="shared" ca="1" si="13"/>
        <v/>
      </c>
      <c r="M103" s="64" t="str">
        <f t="shared" ca="1" si="14"/>
        <v/>
      </c>
      <c r="N103" s="64" t="str">
        <f t="shared" ca="1" si="15"/>
        <v/>
      </c>
      <c r="P103" s="61"/>
    </row>
    <row r="104" spans="2:16" s="60" customFormat="1" x14ac:dyDescent="0.25">
      <c r="B104" s="475"/>
      <c r="C104" s="64" t="str">
        <f ca="1">Cálculos!BJ88</f>
        <v/>
      </c>
      <c r="D104" s="64" t="str">
        <f ca="1">Cálculos!BK88</f>
        <v/>
      </c>
      <c r="E104" s="64" t="str">
        <f ca="1">Cálculos!BU88</f>
        <v/>
      </c>
      <c r="F104" s="64" t="str">
        <f ca="1">Cálculos!BN88</f>
        <v/>
      </c>
      <c r="G104" s="64" t="str">
        <f ca="1">IF(F104="","",F104*Cálculos!$BA$4)</f>
        <v/>
      </c>
      <c r="H104" s="64" t="str">
        <f t="shared" ca="1" si="9"/>
        <v/>
      </c>
      <c r="I104" s="64" t="str">
        <f t="shared" ca="1" si="10"/>
        <v/>
      </c>
      <c r="J104" s="64" t="str">
        <f t="shared" ca="1" si="11"/>
        <v/>
      </c>
      <c r="K104" s="64" t="str">
        <f t="shared" ca="1" si="12"/>
        <v/>
      </c>
      <c r="L104" s="64" t="str">
        <f t="shared" ca="1" si="13"/>
        <v/>
      </c>
      <c r="M104" s="64" t="str">
        <f t="shared" ca="1" si="14"/>
        <v/>
      </c>
      <c r="N104" s="64" t="str">
        <f t="shared" ca="1" si="15"/>
        <v/>
      </c>
      <c r="P104" s="61"/>
    </row>
    <row r="105" spans="2:16" s="60" customFormat="1" x14ac:dyDescent="0.25">
      <c r="B105" s="475"/>
      <c r="C105" s="64" t="str">
        <f ca="1">Cálculos!BJ89</f>
        <v/>
      </c>
      <c r="D105" s="64" t="str">
        <f ca="1">Cálculos!BK89</f>
        <v/>
      </c>
      <c r="E105" s="64" t="str">
        <f ca="1">Cálculos!BU89</f>
        <v/>
      </c>
      <c r="F105" s="64" t="str">
        <f ca="1">Cálculos!BN89</f>
        <v/>
      </c>
      <c r="G105" s="64" t="str">
        <f ca="1">IF(F105="","",F105*Cálculos!$BA$4)</f>
        <v/>
      </c>
      <c r="H105" s="64" t="str">
        <f t="shared" ca="1" si="9"/>
        <v/>
      </c>
      <c r="I105" s="64" t="str">
        <f t="shared" ca="1" si="10"/>
        <v/>
      </c>
      <c r="J105" s="64" t="str">
        <f t="shared" ca="1" si="11"/>
        <v/>
      </c>
      <c r="K105" s="64" t="str">
        <f t="shared" ca="1" si="12"/>
        <v/>
      </c>
      <c r="L105" s="64" t="str">
        <f t="shared" ca="1" si="13"/>
        <v/>
      </c>
      <c r="M105" s="64" t="str">
        <f t="shared" ca="1" si="14"/>
        <v/>
      </c>
      <c r="N105" s="64" t="str">
        <f t="shared" ca="1" si="15"/>
        <v/>
      </c>
      <c r="P105" s="61"/>
    </row>
    <row r="106" spans="2:16" s="60" customFormat="1" x14ac:dyDescent="0.25">
      <c r="B106" s="475"/>
      <c r="C106" s="64" t="str">
        <f ca="1">Cálculos!BJ90</f>
        <v/>
      </c>
      <c r="D106" s="64" t="str">
        <f ca="1">Cálculos!BK90</f>
        <v/>
      </c>
      <c r="E106" s="64" t="str">
        <f ca="1">Cálculos!BU90</f>
        <v/>
      </c>
      <c r="F106" s="64" t="str">
        <f ca="1">Cálculos!BN90</f>
        <v/>
      </c>
      <c r="G106" s="64" t="str">
        <f ca="1">IF(F106="","",F106*Cálculos!$BA$4)</f>
        <v/>
      </c>
      <c r="H106" s="64" t="str">
        <f t="shared" ca="1" si="9"/>
        <v/>
      </c>
      <c r="I106" s="64" t="str">
        <f t="shared" ca="1" si="10"/>
        <v/>
      </c>
      <c r="J106" s="64" t="str">
        <f t="shared" ca="1" si="11"/>
        <v/>
      </c>
      <c r="K106" s="64" t="str">
        <f t="shared" ca="1" si="12"/>
        <v/>
      </c>
      <c r="L106" s="64" t="str">
        <f t="shared" ca="1" si="13"/>
        <v/>
      </c>
      <c r="M106" s="64" t="str">
        <f t="shared" ca="1" si="14"/>
        <v/>
      </c>
      <c r="N106" s="64" t="str">
        <f t="shared" ca="1" si="15"/>
        <v/>
      </c>
      <c r="P106" s="61"/>
    </row>
    <row r="107" spans="2:16" s="60" customFormat="1" x14ac:dyDescent="0.25">
      <c r="B107" s="475"/>
      <c r="C107" s="64" t="str">
        <f ca="1">Cálculos!BJ91</f>
        <v/>
      </c>
      <c r="D107" s="64" t="str">
        <f ca="1">Cálculos!BK91</f>
        <v/>
      </c>
      <c r="E107" s="64" t="str">
        <f ca="1">Cálculos!BU91</f>
        <v/>
      </c>
      <c r="F107" s="64" t="str">
        <f ca="1">Cálculos!BN91</f>
        <v/>
      </c>
      <c r="G107" s="64" t="str">
        <f ca="1">IF(F107="","",F107*Cálculos!$BA$4)</f>
        <v/>
      </c>
      <c r="H107" s="64" t="str">
        <f t="shared" ca="1" si="9"/>
        <v/>
      </c>
      <c r="I107" s="64" t="str">
        <f t="shared" ca="1" si="10"/>
        <v/>
      </c>
      <c r="J107" s="64" t="str">
        <f t="shared" ca="1" si="11"/>
        <v/>
      </c>
      <c r="K107" s="64" t="str">
        <f t="shared" ca="1" si="12"/>
        <v/>
      </c>
      <c r="L107" s="64" t="str">
        <f t="shared" ca="1" si="13"/>
        <v/>
      </c>
      <c r="M107" s="64" t="str">
        <f t="shared" ca="1" si="14"/>
        <v/>
      </c>
      <c r="N107" s="64" t="str">
        <f t="shared" ca="1" si="15"/>
        <v/>
      </c>
      <c r="P107" s="61"/>
    </row>
    <row r="108" spans="2:16" s="60" customFormat="1" x14ac:dyDescent="0.25">
      <c r="B108" s="475"/>
      <c r="C108" s="64" t="str">
        <f ca="1">Cálculos!BJ92</f>
        <v/>
      </c>
      <c r="D108" s="64" t="str">
        <f ca="1">Cálculos!BK92</f>
        <v/>
      </c>
      <c r="E108" s="64" t="str">
        <f ca="1">Cálculos!BU92</f>
        <v/>
      </c>
      <c r="F108" s="64" t="str">
        <f ca="1">Cálculos!BN92</f>
        <v/>
      </c>
      <c r="G108" s="64" t="str">
        <f ca="1">IF(F108="","",F108*Cálculos!$BA$4)</f>
        <v/>
      </c>
      <c r="H108" s="64" t="str">
        <f t="shared" ca="1" si="9"/>
        <v/>
      </c>
      <c r="I108" s="64" t="str">
        <f t="shared" ca="1" si="10"/>
        <v/>
      </c>
      <c r="J108" s="64" t="str">
        <f t="shared" ca="1" si="11"/>
        <v/>
      </c>
      <c r="K108" s="64" t="str">
        <f t="shared" ca="1" si="12"/>
        <v/>
      </c>
      <c r="L108" s="64" t="str">
        <f t="shared" ca="1" si="13"/>
        <v/>
      </c>
      <c r="M108" s="64" t="str">
        <f t="shared" ca="1" si="14"/>
        <v/>
      </c>
      <c r="N108" s="64" t="str">
        <f t="shared" ca="1" si="15"/>
        <v/>
      </c>
      <c r="P108" s="61"/>
    </row>
    <row r="109" spans="2:16" s="60" customFormat="1" x14ac:dyDescent="0.25">
      <c r="B109" s="475"/>
      <c r="C109" s="64" t="str">
        <f ca="1">Cálculos!BJ93</f>
        <v/>
      </c>
      <c r="D109" s="64" t="str">
        <f ca="1">Cálculos!BK93</f>
        <v/>
      </c>
      <c r="E109" s="64" t="str">
        <f ca="1">Cálculos!BU93</f>
        <v/>
      </c>
      <c r="F109" s="64" t="str">
        <f ca="1">Cálculos!BN93</f>
        <v/>
      </c>
      <c r="G109" s="64" t="str">
        <f ca="1">IF(F109="","",F109*Cálculos!$BA$4)</f>
        <v/>
      </c>
      <c r="H109" s="64" t="str">
        <f t="shared" ca="1" si="9"/>
        <v/>
      </c>
      <c r="I109" s="64" t="str">
        <f t="shared" ca="1" si="10"/>
        <v/>
      </c>
      <c r="J109" s="64" t="str">
        <f t="shared" ca="1" si="11"/>
        <v/>
      </c>
      <c r="K109" s="64" t="str">
        <f t="shared" ca="1" si="12"/>
        <v/>
      </c>
      <c r="L109" s="64" t="str">
        <f t="shared" ca="1" si="13"/>
        <v/>
      </c>
      <c r="M109" s="64" t="str">
        <f t="shared" ca="1" si="14"/>
        <v/>
      </c>
      <c r="N109" s="64" t="str">
        <f t="shared" ca="1" si="15"/>
        <v/>
      </c>
      <c r="P109" s="61"/>
    </row>
    <row r="110" spans="2:16" s="60" customFormat="1" x14ac:dyDescent="0.25">
      <c r="B110" s="475"/>
      <c r="C110" s="64" t="str">
        <f ca="1">Cálculos!BJ94</f>
        <v/>
      </c>
      <c r="D110" s="64" t="str">
        <f ca="1">Cálculos!BK94</f>
        <v/>
      </c>
      <c r="E110" s="64" t="str">
        <f ca="1">Cálculos!BU94</f>
        <v/>
      </c>
      <c r="F110" s="64" t="str">
        <f ca="1">Cálculos!BN94</f>
        <v/>
      </c>
      <c r="G110" s="64" t="str">
        <f ca="1">IF(F110="","",F110*Cálculos!$BA$4)</f>
        <v/>
      </c>
      <c r="H110" s="64" t="str">
        <f t="shared" ca="1" si="9"/>
        <v/>
      </c>
      <c r="I110" s="64" t="str">
        <f t="shared" ca="1" si="10"/>
        <v/>
      </c>
      <c r="J110" s="64" t="str">
        <f t="shared" ca="1" si="11"/>
        <v/>
      </c>
      <c r="K110" s="64" t="str">
        <f t="shared" ca="1" si="12"/>
        <v/>
      </c>
      <c r="L110" s="64" t="str">
        <f t="shared" ca="1" si="13"/>
        <v/>
      </c>
      <c r="M110" s="64" t="str">
        <f t="shared" ca="1" si="14"/>
        <v/>
      </c>
      <c r="N110" s="64" t="str">
        <f t="shared" ca="1" si="15"/>
        <v/>
      </c>
      <c r="P110" s="61"/>
    </row>
    <row r="111" spans="2:16" s="60" customFormat="1" x14ac:dyDescent="0.25">
      <c r="B111" s="475"/>
      <c r="C111" s="64" t="str">
        <f ca="1">Cálculos!BJ95</f>
        <v/>
      </c>
      <c r="D111" s="64" t="str">
        <f ca="1">Cálculos!BK95</f>
        <v/>
      </c>
      <c r="E111" s="64" t="str">
        <f ca="1">Cálculos!BU95</f>
        <v/>
      </c>
      <c r="F111" s="64" t="str">
        <f ca="1">Cálculos!BN95</f>
        <v/>
      </c>
      <c r="G111" s="64" t="str">
        <f ca="1">IF(F111="","",F111*Cálculos!$BA$4)</f>
        <v/>
      </c>
      <c r="H111" s="64" t="str">
        <f t="shared" ca="1" si="9"/>
        <v/>
      </c>
      <c r="I111" s="64" t="str">
        <f t="shared" ca="1" si="10"/>
        <v/>
      </c>
      <c r="J111" s="64" t="str">
        <f t="shared" ca="1" si="11"/>
        <v/>
      </c>
      <c r="K111" s="64" t="str">
        <f t="shared" ca="1" si="12"/>
        <v/>
      </c>
      <c r="L111" s="64" t="str">
        <f t="shared" ca="1" si="13"/>
        <v/>
      </c>
      <c r="M111" s="64" t="str">
        <f t="shared" ca="1" si="14"/>
        <v/>
      </c>
      <c r="N111" s="64" t="str">
        <f t="shared" ca="1" si="15"/>
        <v/>
      </c>
      <c r="P111" s="61"/>
    </row>
    <row r="112" spans="2:16" s="60" customFormat="1" x14ac:dyDescent="0.25">
      <c r="B112" s="475"/>
      <c r="C112" s="64" t="str">
        <f ca="1">Cálculos!BJ96</f>
        <v/>
      </c>
      <c r="D112" s="64" t="str">
        <f ca="1">Cálculos!BK96</f>
        <v/>
      </c>
      <c r="E112" s="64" t="str">
        <f ca="1">Cálculos!BU96</f>
        <v/>
      </c>
      <c r="F112" s="64" t="str">
        <f ca="1">Cálculos!BN96</f>
        <v/>
      </c>
      <c r="G112" s="64" t="str">
        <f ca="1">IF(F112="","",F112*Cálculos!$BA$4)</f>
        <v/>
      </c>
      <c r="H112" s="64" t="str">
        <f t="shared" ca="1" si="9"/>
        <v/>
      </c>
      <c r="I112" s="64" t="str">
        <f t="shared" ca="1" si="10"/>
        <v/>
      </c>
      <c r="J112" s="64" t="str">
        <f t="shared" ca="1" si="11"/>
        <v/>
      </c>
      <c r="K112" s="64" t="str">
        <f t="shared" ca="1" si="12"/>
        <v/>
      </c>
      <c r="L112" s="64" t="str">
        <f t="shared" ca="1" si="13"/>
        <v/>
      </c>
      <c r="M112" s="64" t="str">
        <f t="shared" ca="1" si="14"/>
        <v/>
      </c>
      <c r="N112" s="64" t="str">
        <f t="shared" ca="1" si="15"/>
        <v/>
      </c>
      <c r="P112" s="61"/>
    </row>
    <row r="113" spans="2:16" s="60" customFormat="1" x14ac:dyDescent="0.25">
      <c r="B113" s="475"/>
      <c r="C113" s="64" t="str">
        <f ca="1">Cálculos!BJ97</f>
        <v/>
      </c>
      <c r="D113" s="64" t="str">
        <f ca="1">Cálculos!BK97</f>
        <v/>
      </c>
      <c r="E113" s="64" t="str">
        <f ca="1">Cálculos!BU97</f>
        <v/>
      </c>
      <c r="F113" s="64" t="str">
        <f ca="1">Cálculos!BN97</f>
        <v/>
      </c>
      <c r="G113" s="64" t="str">
        <f ca="1">IF(F113="","",F113*Cálculos!$BA$4)</f>
        <v/>
      </c>
      <c r="H113" s="64" t="str">
        <f t="shared" ca="1" si="9"/>
        <v/>
      </c>
      <c r="I113" s="64" t="str">
        <f t="shared" ca="1" si="10"/>
        <v/>
      </c>
      <c r="J113" s="64" t="str">
        <f t="shared" ca="1" si="11"/>
        <v/>
      </c>
      <c r="K113" s="64" t="str">
        <f t="shared" ca="1" si="12"/>
        <v/>
      </c>
      <c r="L113" s="64" t="str">
        <f t="shared" ca="1" si="13"/>
        <v/>
      </c>
      <c r="M113" s="64" t="str">
        <f t="shared" ca="1" si="14"/>
        <v/>
      </c>
      <c r="N113" s="64" t="str">
        <f t="shared" ca="1" si="15"/>
        <v/>
      </c>
      <c r="P113" s="61"/>
    </row>
    <row r="114" spans="2:16" s="60" customFormat="1" x14ac:dyDescent="0.25">
      <c r="B114" s="475"/>
      <c r="C114" s="64" t="str">
        <f ca="1">Cálculos!BJ98</f>
        <v/>
      </c>
      <c r="D114" s="64" t="str">
        <f ca="1">Cálculos!BK98</f>
        <v/>
      </c>
      <c r="E114" s="64" t="str">
        <f ca="1">Cálculos!BU98</f>
        <v/>
      </c>
      <c r="F114" s="64" t="str">
        <f ca="1">Cálculos!BN98</f>
        <v/>
      </c>
      <c r="G114" s="64" t="str">
        <f ca="1">IF(F114="","",F114*Cálculos!$BA$4)</f>
        <v/>
      </c>
      <c r="H114" s="64" t="str">
        <f t="shared" ca="1" si="9"/>
        <v/>
      </c>
      <c r="I114" s="64" t="str">
        <f t="shared" ca="1" si="10"/>
        <v/>
      </c>
      <c r="J114" s="64" t="str">
        <f t="shared" ca="1" si="11"/>
        <v/>
      </c>
      <c r="K114" s="64" t="str">
        <f t="shared" ca="1" si="12"/>
        <v/>
      </c>
      <c r="L114" s="64" t="str">
        <f t="shared" ca="1" si="13"/>
        <v/>
      </c>
      <c r="M114" s="64" t="str">
        <f t="shared" ca="1" si="14"/>
        <v/>
      </c>
      <c r="N114" s="64" t="str">
        <f t="shared" ca="1" si="15"/>
        <v/>
      </c>
      <c r="P114" s="61"/>
    </row>
    <row r="115" spans="2:16" s="60" customFormat="1" x14ac:dyDescent="0.25">
      <c r="B115" s="475"/>
      <c r="C115" s="64" t="str">
        <f ca="1">Cálculos!BJ99</f>
        <v/>
      </c>
      <c r="D115" s="64" t="str">
        <f ca="1">Cálculos!BK99</f>
        <v/>
      </c>
      <c r="E115" s="64" t="str">
        <f ca="1">Cálculos!BU99</f>
        <v/>
      </c>
      <c r="F115" s="64" t="str">
        <f ca="1">Cálculos!BN99</f>
        <v/>
      </c>
      <c r="G115" s="64" t="str">
        <f ca="1">IF(F115="","",F115*Cálculos!$BA$4)</f>
        <v/>
      </c>
      <c r="H115" s="64" t="str">
        <f t="shared" ca="1" si="9"/>
        <v/>
      </c>
      <c r="I115" s="64" t="str">
        <f t="shared" ca="1" si="10"/>
        <v/>
      </c>
      <c r="J115" s="64" t="str">
        <f t="shared" ca="1" si="11"/>
        <v/>
      </c>
      <c r="K115" s="64" t="str">
        <f t="shared" ca="1" si="12"/>
        <v/>
      </c>
      <c r="L115" s="64" t="str">
        <f t="shared" ca="1" si="13"/>
        <v/>
      </c>
      <c r="M115" s="64" t="str">
        <f t="shared" ca="1" si="14"/>
        <v/>
      </c>
      <c r="N115" s="64" t="str">
        <f t="shared" ca="1" si="15"/>
        <v/>
      </c>
      <c r="P115" s="61"/>
    </row>
    <row r="116" spans="2:16" s="60" customFormat="1" x14ac:dyDescent="0.25">
      <c r="B116" s="475"/>
      <c r="C116" s="64" t="str">
        <f ca="1">Cálculos!BJ100</f>
        <v/>
      </c>
      <c r="D116" s="64" t="str">
        <f ca="1">Cálculos!BK100</f>
        <v/>
      </c>
      <c r="E116" s="64" t="str">
        <f ca="1">Cálculos!BU100</f>
        <v/>
      </c>
      <c r="F116" s="64" t="str">
        <f ca="1">Cálculos!BN100</f>
        <v/>
      </c>
      <c r="G116" s="64" t="str">
        <f ca="1">IF(F116="","",F116*Cálculos!$BA$4)</f>
        <v/>
      </c>
      <c r="H116" s="64" t="str">
        <f t="shared" ca="1" si="9"/>
        <v/>
      </c>
      <c r="I116" s="64" t="str">
        <f t="shared" ca="1" si="10"/>
        <v/>
      </c>
      <c r="J116" s="64" t="str">
        <f t="shared" ca="1" si="11"/>
        <v/>
      </c>
      <c r="K116" s="64" t="str">
        <f t="shared" ca="1" si="12"/>
        <v/>
      </c>
      <c r="L116" s="64" t="str">
        <f t="shared" ca="1" si="13"/>
        <v/>
      </c>
      <c r="M116" s="64" t="str">
        <f t="shared" ca="1" si="14"/>
        <v/>
      </c>
      <c r="N116" s="64" t="str">
        <f t="shared" ca="1" si="15"/>
        <v/>
      </c>
      <c r="P116" s="61"/>
    </row>
    <row r="117" spans="2:16" s="60" customFormat="1" x14ac:dyDescent="0.25">
      <c r="B117" s="475"/>
      <c r="C117" s="64" t="str">
        <f ca="1">Cálculos!BJ101</f>
        <v/>
      </c>
      <c r="D117" s="64" t="str">
        <f ca="1">Cálculos!BK101</f>
        <v/>
      </c>
      <c r="E117" s="64" t="str">
        <f ca="1">Cálculos!BU101</f>
        <v/>
      </c>
      <c r="F117" s="64" t="str">
        <f ca="1">Cálculos!BN101</f>
        <v/>
      </c>
      <c r="G117" s="64" t="str">
        <f ca="1">IF(F117="","",F117*Cálculos!$BA$4)</f>
        <v/>
      </c>
      <c r="H117" s="64" t="str">
        <f t="shared" ca="1" si="9"/>
        <v/>
      </c>
      <c r="I117" s="64" t="str">
        <f t="shared" ca="1" si="10"/>
        <v/>
      </c>
      <c r="J117" s="64" t="str">
        <f t="shared" ca="1" si="11"/>
        <v/>
      </c>
      <c r="K117" s="64" t="str">
        <f t="shared" ca="1" si="12"/>
        <v/>
      </c>
      <c r="L117" s="64" t="str">
        <f t="shared" ca="1" si="13"/>
        <v/>
      </c>
      <c r="M117" s="64" t="str">
        <f t="shared" ca="1" si="14"/>
        <v/>
      </c>
      <c r="N117" s="64" t="str">
        <f t="shared" ca="1" si="15"/>
        <v/>
      </c>
      <c r="P117" s="61"/>
    </row>
    <row r="118" spans="2:16" s="60" customFormat="1" x14ac:dyDescent="0.25">
      <c r="B118" s="475"/>
      <c r="C118" s="64" t="str">
        <f ca="1">Cálculos!BJ102</f>
        <v/>
      </c>
      <c r="D118" s="64" t="str">
        <f ca="1">Cálculos!BK102</f>
        <v/>
      </c>
      <c r="E118" s="64" t="str">
        <f ca="1">Cálculos!BU102</f>
        <v/>
      </c>
      <c r="F118" s="64" t="str">
        <f ca="1">Cálculos!BN102</f>
        <v/>
      </c>
      <c r="G118" s="64" t="str">
        <f ca="1">IF(F118="","",F118*Cálculos!$BA$4)</f>
        <v/>
      </c>
      <c r="H118" s="64" t="str">
        <f t="shared" ca="1" si="9"/>
        <v/>
      </c>
      <c r="I118" s="64" t="str">
        <f t="shared" ca="1" si="10"/>
        <v/>
      </c>
      <c r="J118" s="64" t="str">
        <f t="shared" ca="1" si="11"/>
        <v/>
      </c>
      <c r="K118" s="64" t="str">
        <f t="shared" ca="1" si="12"/>
        <v/>
      </c>
      <c r="L118" s="64" t="str">
        <f t="shared" ca="1" si="13"/>
        <v/>
      </c>
      <c r="M118" s="64" t="str">
        <f t="shared" ca="1" si="14"/>
        <v/>
      </c>
      <c r="N118" s="64" t="str">
        <f t="shared" ca="1" si="15"/>
        <v/>
      </c>
      <c r="P118" s="61"/>
    </row>
    <row r="119" spans="2:16" s="60" customFormat="1" x14ac:dyDescent="0.25">
      <c r="B119" s="475"/>
      <c r="C119" s="64" t="str">
        <f ca="1">Cálculos!BJ103</f>
        <v/>
      </c>
      <c r="D119" s="64" t="str">
        <f ca="1">Cálculos!BK103</f>
        <v/>
      </c>
      <c r="E119" s="64" t="str">
        <f ca="1">Cálculos!BU103</f>
        <v/>
      </c>
      <c r="F119" s="64" t="str">
        <f ca="1">Cálculos!BN103</f>
        <v/>
      </c>
      <c r="G119" s="64" t="str">
        <f ca="1">IF(F119="","",F119*Cálculos!$BA$4)</f>
        <v/>
      </c>
      <c r="H119" s="64" t="str">
        <f t="shared" ca="1" si="9"/>
        <v/>
      </c>
      <c r="I119" s="64" t="str">
        <f t="shared" ca="1" si="10"/>
        <v/>
      </c>
      <c r="J119" s="64" t="str">
        <f t="shared" ca="1" si="11"/>
        <v/>
      </c>
      <c r="K119" s="64" t="str">
        <f t="shared" ca="1" si="12"/>
        <v/>
      </c>
      <c r="L119" s="64" t="str">
        <f t="shared" ca="1" si="13"/>
        <v/>
      </c>
      <c r="M119" s="64" t="str">
        <f t="shared" ca="1" si="14"/>
        <v/>
      </c>
      <c r="N119" s="64" t="str">
        <f t="shared" ca="1" si="15"/>
        <v/>
      </c>
      <c r="P119" s="61"/>
    </row>
    <row r="120" spans="2:16" s="60" customFormat="1" x14ac:dyDescent="0.25">
      <c r="B120" s="475"/>
      <c r="C120" s="64" t="str">
        <f ca="1">Cálculos!BJ104</f>
        <v/>
      </c>
      <c r="D120" s="64" t="str">
        <f ca="1">Cálculos!BK104</f>
        <v/>
      </c>
      <c r="E120" s="64" t="str">
        <f ca="1">Cálculos!BU104</f>
        <v/>
      </c>
      <c r="F120" s="64" t="str">
        <f ca="1">Cálculos!BN104</f>
        <v/>
      </c>
      <c r="G120" s="64" t="str">
        <f ca="1">IF(F120="","",F120*Cálculos!$BA$4)</f>
        <v/>
      </c>
      <c r="H120" s="64" t="str">
        <f t="shared" ca="1" si="9"/>
        <v/>
      </c>
      <c r="I120" s="64" t="str">
        <f t="shared" ca="1" si="10"/>
        <v/>
      </c>
      <c r="J120" s="64" t="str">
        <f t="shared" ca="1" si="11"/>
        <v/>
      </c>
      <c r="K120" s="64" t="str">
        <f t="shared" ca="1" si="12"/>
        <v/>
      </c>
      <c r="L120" s="64" t="str">
        <f t="shared" ca="1" si="13"/>
        <v/>
      </c>
      <c r="M120" s="64" t="str">
        <f t="shared" ca="1" si="14"/>
        <v/>
      </c>
      <c r="N120" s="64" t="str">
        <f t="shared" ca="1" si="15"/>
        <v/>
      </c>
      <c r="P120" s="61"/>
    </row>
    <row r="121" spans="2:16" s="60" customFormat="1" x14ac:dyDescent="0.25">
      <c r="B121" s="475"/>
      <c r="C121" s="64" t="str">
        <f ca="1">Cálculos!BJ105</f>
        <v/>
      </c>
      <c r="D121" s="64" t="str">
        <f ca="1">Cálculos!BK105</f>
        <v/>
      </c>
      <c r="E121" s="64" t="str">
        <f ca="1">Cálculos!BU105</f>
        <v/>
      </c>
      <c r="F121" s="64" t="str">
        <f ca="1">Cálculos!BN105</f>
        <v/>
      </c>
      <c r="G121" s="64" t="str">
        <f ca="1">IF(F121="","",F121*Cálculos!$BA$4)</f>
        <v/>
      </c>
      <c r="H121" s="64" t="str">
        <f t="shared" ca="1" si="9"/>
        <v/>
      </c>
      <c r="I121" s="64" t="str">
        <f t="shared" ca="1" si="10"/>
        <v/>
      </c>
      <c r="J121" s="64" t="str">
        <f t="shared" ca="1" si="11"/>
        <v/>
      </c>
      <c r="K121" s="64" t="str">
        <f t="shared" ca="1" si="12"/>
        <v/>
      </c>
      <c r="L121" s="64" t="str">
        <f t="shared" ca="1" si="13"/>
        <v/>
      </c>
      <c r="M121" s="64" t="str">
        <f t="shared" ca="1" si="14"/>
        <v/>
      </c>
      <c r="N121" s="64" t="str">
        <f t="shared" ca="1" si="15"/>
        <v/>
      </c>
      <c r="P121" s="61"/>
    </row>
    <row r="122" spans="2:16" s="60" customFormat="1" x14ac:dyDescent="0.25">
      <c r="B122" s="475"/>
      <c r="C122" s="64" t="str">
        <f ca="1">Cálculos!BJ106</f>
        <v/>
      </c>
      <c r="D122" s="64" t="str">
        <f ca="1">Cálculos!BK106</f>
        <v/>
      </c>
      <c r="E122" s="64" t="str">
        <f ca="1">Cálculos!BU106</f>
        <v/>
      </c>
      <c r="F122" s="64" t="str">
        <f ca="1">Cálculos!BN106</f>
        <v/>
      </c>
      <c r="G122" s="64" t="str">
        <f ca="1">IF(F122="","",F122*Cálculos!$BA$4)</f>
        <v/>
      </c>
      <c r="H122" s="64" t="str">
        <f t="shared" ca="1" si="9"/>
        <v/>
      </c>
      <c r="I122" s="64" t="str">
        <f t="shared" ca="1" si="10"/>
        <v/>
      </c>
      <c r="J122" s="64" t="str">
        <f t="shared" ca="1" si="11"/>
        <v/>
      </c>
      <c r="K122" s="64" t="str">
        <f t="shared" ca="1" si="12"/>
        <v/>
      </c>
      <c r="L122" s="64" t="str">
        <f t="shared" ca="1" si="13"/>
        <v/>
      </c>
      <c r="M122" s="64" t="str">
        <f t="shared" ca="1" si="14"/>
        <v/>
      </c>
      <c r="N122" s="64" t="str">
        <f t="shared" ca="1" si="15"/>
        <v/>
      </c>
      <c r="P122" s="61"/>
    </row>
    <row r="123" spans="2:16" s="60" customFormat="1" x14ac:dyDescent="0.25">
      <c r="B123" s="475"/>
      <c r="C123" s="64" t="str">
        <f ca="1">Cálculos!BJ107</f>
        <v/>
      </c>
      <c r="D123" s="64" t="str">
        <f ca="1">Cálculos!BK107</f>
        <v/>
      </c>
      <c r="E123" s="64" t="str">
        <f ca="1">Cálculos!BU107</f>
        <v/>
      </c>
      <c r="F123" s="64" t="str">
        <f ca="1">Cálculos!BN107</f>
        <v/>
      </c>
      <c r="G123" s="64" t="str">
        <f ca="1">IF(F123="","",F123*Cálculos!$BA$4)</f>
        <v/>
      </c>
      <c r="H123" s="64" t="str">
        <f t="shared" ca="1" si="9"/>
        <v/>
      </c>
      <c r="I123" s="64" t="str">
        <f t="shared" ca="1" si="10"/>
        <v/>
      </c>
      <c r="J123" s="64" t="str">
        <f t="shared" ca="1" si="11"/>
        <v/>
      </c>
      <c r="K123" s="64" t="str">
        <f t="shared" ca="1" si="12"/>
        <v/>
      </c>
      <c r="L123" s="64" t="str">
        <f t="shared" ca="1" si="13"/>
        <v/>
      </c>
      <c r="M123" s="64" t="str">
        <f t="shared" ca="1" si="14"/>
        <v/>
      </c>
      <c r="N123" s="64" t="str">
        <f t="shared" ca="1" si="15"/>
        <v/>
      </c>
      <c r="P123" s="61"/>
    </row>
    <row r="124" spans="2:16" s="60" customFormat="1" x14ac:dyDescent="0.25">
      <c r="B124" s="475"/>
      <c r="C124" s="64" t="str">
        <f ca="1">Cálculos!BJ108</f>
        <v/>
      </c>
      <c r="D124" s="64" t="str">
        <f ca="1">Cálculos!BK108</f>
        <v/>
      </c>
      <c r="E124" s="64" t="str">
        <f ca="1">Cálculos!BU108</f>
        <v/>
      </c>
      <c r="F124" s="64" t="str">
        <f ca="1">Cálculos!BN108</f>
        <v/>
      </c>
      <c r="G124" s="64" t="str">
        <f ca="1">IF(F124="","",F124*Cálculos!$BA$4)</f>
        <v/>
      </c>
      <c r="H124" s="64" t="str">
        <f t="shared" ca="1" si="9"/>
        <v/>
      </c>
      <c r="I124" s="64" t="str">
        <f t="shared" ca="1" si="10"/>
        <v/>
      </c>
      <c r="J124" s="64" t="str">
        <f t="shared" ca="1" si="11"/>
        <v/>
      </c>
      <c r="K124" s="64" t="str">
        <f t="shared" ca="1" si="12"/>
        <v/>
      </c>
      <c r="L124" s="64" t="str">
        <f t="shared" ca="1" si="13"/>
        <v/>
      </c>
      <c r="M124" s="64" t="str">
        <f t="shared" ca="1" si="14"/>
        <v/>
      </c>
      <c r="N124" s="64" t="str">
        <f t="shared" ca="1" si="15"/>
        <v/>
      </c>
      <c r="P124" s="61"/>
    </row>
    <row r="125" spans="2:16" s="60" customFormat="1" x14ac:dyDescent="0.25">
      <c r="B125" s="475"/>
      <c r="C125" s="64" t="str">
        <f ca="1">Cálculos!BJ109</f>
        <v/>
      </c>
      <c r="D125" s="64" t="str">
        <f ca="1">Cálculos!BK109</f>
        <v/>
      </c>
      <c r="E125" s="64" t="str">
        <f ca="1">Cálculos!BU109</f>
        <v/>
      </c>
      <c r="F125" s="64" t="str">
        <f ca="1">Cálculos!BN109</f>
        <v/>
      </c>
      <c r="G125" s="64" t="str">
        <f ca="1">IF(F125="","",F125*Cálculos!$BA$4)</f>
        <v/>
      </c>
      <c r="H125" s="64" t="str">
        <f t="shared" ca="1" si="9"/>
        <v/>
      </c>
      <c r="I125" s="64" t="str">
        <f t="shared" ca="1" si="10"/>
        <v/>
      </c>
      <c r="J125" s="64" t="str">
        <f t="shared" ca="1" si="11"/>
        <v/>
      </c>
      <c r="K125" s="64" t="str">
        <f t="shared" ca="1" si="12"/>
        <v/>
      </c>
      <c r="L125" s="64" t="str">
        <f t="shared" ca="1" si="13"/>
        <v/>
      </c>
      <c r="M125" s="64" t="str">
        <f t="shared" ca="1" si="14"/>
        <v/>
      </c>
      <c r="N125" s="64" t="str">
        <f t="shared" ca="1" si="15"/>
        <v/>
      </c>
      <c r="P125" s="61"/>
    </row>
    <row r="126" spans="2:16" s="60" customFormat="1" x14ac:dyDescent="0.25">
      <c r="B126" s="475"/>
      <c r="C126" s="64" t="str">
        <f ca="1">Cálculos!BJ110</f>
        <v/>
      </c>
      <c r="D126" s="64" t="str">
        <f ca="1">Cálculos!BK110</f>
        <v/>
      </c>
      <c r="E126" s="64" t="str">
        <f ca="1">Cálculos!BU110</f>
        <v/>
      </c>
      <c r="F126" s="64" t="str">
        <f ca="1">Cálculos!BN110</f>
        <v/>
      </c>
      <c r="G126" s="64" t="str">
        <f ca="1">IF(F126="","",F126*Cálculos!$BA$4)</f>
        <v/>
      </c>
      <c r="H126" s="64" t="str">
        <f t="shared" ca="1" si="9"/>
        <v/>
      </c>
      <c r="I126" s="64" t="str">
        <f t="shared" ca="1" si="10"/>
        <v/>
      </c>
      <c r="J126" s="64" t="str">
        <f t="shared" ca="1" si="11"/>
        <v/>
      </c>
      <c r="K126" s="64" t="str">
        <f t="shared" ca="1" si="12"/>
        <v/>
      </c>
      <c r="L126" s="64" t="str">
        <f t="shared" ca="1" si="13"/>
        <v/>
      </c>
      <c r="M126" s="64" t="str">
        <f t="shared" ca="1" si="14"/>
        <v/>
      </c>
      <c r="N126" s="64" t="str">
        <f t="shared" ca="1" si="15"/>
        <v/>
      </c>
      <c r="P126" s="61"/>
    </row>
    <row r="127" spans="2:16" s="60" customFormat="1" x14ac:dyDescent="0.25">
      <c r="B127" s="475"/>
      <c r="C127" s="64" t="str">
        <f ca="1">Cálculos!BJ111</f>
        <v/>
      </c>
      <c r="D127" s="64" t="str">
        <f ca="1">Cálculos!BK111</f>
        <v/>
      </c>
      <c r="E127" s="64" t="str">
        <f ca="1">Cálculos!BU111</f>
        <v/>
      </c>
      <c r="F127" s="64" t="str">
        <f ca="1">Cálculos!BN111</f>
        <v/>
      </c>
      <c r="G127" s="64" t="str">
        <f ca="1">IF(F127="","",F127*Cálculos!$BA$4)</f>
        <v/>
      </c>
      <c r="H127" s="64" t="str">
        <f t="shared" ca="1" si="9"/>
        <v/>
      </c>
      <c r="I127" s="64" t="str">
        <f t="shared" ca="1" si="10"/>
        <v/>
      </c>
      <c r="J127" s="64" t="str">
        <f t="shared" ca="1" si="11"/>
        <v/>
      </c>
      <c r="K127" s="64" t="str">
        <f t="shared" ca="1" si="12"/>
        <v/>
      </c>
      <c r="L127" s="64" t="str">
        <f t="shared" ca="1" si="13"/>
        <v/>
      </c>
      <c r="M127" s="64" t="str">
        <f t="shared" ca="1" si="14"/>
        <v/>
      </c>
      <c r="N127" s="64" t="str">
        <f t="shared" ca="1" si="15"/>
        <v/>
      </c>
      <c r="P127" s="61"/>
    </row>
    <row r="128" spans="2:16" s="60" customFormat="1" x14ac:dyDescent="0.25">
      <c r="B128" s="475"/>
      <c r="C128" s="64" t="str">
        <f ca="1">Cálculos!BJ112</f>
        <v/>
      </c>
      <c r="D128" s="64" t="str">
        <f ca="1">Cálculos!BK112</f>
        <v/>
      </c>
      <c r="E128" s="64" t="str">
        <f ca="1">Cálculos!BU112</f>
        <v/>
      </c>
      <c r="F128" s="64" t="str">
        <f ca="1">Cálculos!BN112</f>
        <v/>
      </c>
      <c r="G128" s="64" t="str">
        <f ca="1">IF(F128="","",F128*Cálculos!$BA$4)</f>
        <v/>
      </c>
      <c r="H128" s="64" t="str">
        <f t="shared" ca="1" si="9"/>
        <v/>
      </c>
      <c r="I128" s="64" t="str">
        <f t="shared" ca="1" si="10"/>
        <v/>
      </c>
      <c r="J128" s="64" t="str">
        <f t="shared" ca="1" si="11"/>
        <v/>
      </c>
      <c r="K128" s="64" t="str">
        <f t="shared" ca="1" si="12"/>
        <v/>
      </c>
      <c r="L128" s="64" t="str">
        <f t="shared" ca="1" si="13"/>
        <v/>
      </c>
      <c r="M128" s="64" t="str">
        <f t="shared" ca="1" si="14"/>
        <v/>
      </c>
      <c r="N128" s="64" t="str">
        <f t="shared" ca="1" si="15"/>
        <v/>
      </c>
      <c r="P128" s="61"/>
    </row>
    <row r="129" spans="1:16" s="60" customFormat="1" x14ac:dyDescent="0.25">
      <c r="B129" s="475"/>
      <c r="C129" s="64" t="str">
        <f ca="1">Cálculos!BJ113</f>
        <v/>
      </c>
      <c r="D129" s="64" t="str">
        <f ca="1">Cálculos!BK113</f>
        <v/>
      </c>
      <c r="E129" s="64" t="str">
        <f ca="1">Cálculos!BU113</f>
        <v/>
      </c>
      <c r="F129" s="64" t="str">
        <f ca="1">Cálculos!BN113</f>
        <v/>
      </c>
      <c r="G129" s="64" t="str">
        <f ca="1">IF(F129="","",F129*Cálculos!$BA$4)</f>
        <v/>
      </c>
      <c r="H129" s="64" t="str">
        <f t="shared" ca="1" si="9"/>
        <v/>
      </c>
      <c r="I129" s="64" t="str">
        <f t="shared" ca="1" si="10"/>
        <v/>
      </c>
      <c r="J129" s="64" t="str">
        <f t="shared" ca="1" si="11"/>
        <v/>
      </c>
      <c r="K129" s="64" t="str">
        <f t="shared" ca="1" si="12"/>
        <v/>
      </c>
      <c r="L129" s="64" t="str">
        <f t="shared" ca="1" si="13"/>
        <v/>
      </c>
      <c r="M129" s="64" t="str">
        <f t="shared" ca="1" si="14"/>
        <v/>
      </c>
      <c r="N129" s="64" t="str">
        <f t="shared" ca="1" si="15"/>
        <v/>
      </c>
      <c r="P129" s="61"/>
    </row>
    <row r="130" spans="1:16" s="60" customFormat="1" x14ac:dyDescent="0.25">
      <c r="B130" s="475"/>
      <c r="C130" s="64" t="str">
        <f ca="1">Cálculos!BJ114</f>
        <v/>
      </c>
      <c r="D130" s="64" t="str">
        <f ca="1">Cálculos!BK114</f>
        <v/>
      </c>
      <c r="E130" s="64" t="str">
        <f ca="1">Cálculos!BU114</f>
        <v/>
      </c>
      <c r="F130" s="64" t="str">
        <f ca="1">Cálculos!BN114</f>
        <v/>
      </c>
      <c r="G130" s="64" t="str">
        <f ca="1">IF(F130="","",F130*Cálculos!$BA$4)</f>
        <v/>
      </c>
      <c r="H130" s="64" t="str">
        <f t="shared" ca="1" si="9"/>
        <v/>
      </c>
      <c r="I130" s="64" t="str">
        <f t="shared" ca="1" si="10"/>
        <v/>
      </c>
      <c r="J130" s="64" t="str">
        <f t="shared" ca="1" si="11"/>
        <v/>
      </c>
      <c r="K130" s="64" t="str">
        <f t="shared" ca="1" si="12"/>
        <v/>
      </c>
      <c r="L130" s="64" t="str">
        <f t="shared" ca="1" si="13"/>
        <v/>
      </c>
      <c r="M130" s="64" t="str">
        <f t="shared" ca="1" si="14"/>
        <v/>
      </c>
      <c r="N130" s="64" t="str">
        <f t="shared" ca="1" si="15"/>
        <v/>
      </c>
      <c r="P130" s="61"/>
    </row>
    <row r="131" spans="1:16" s="60" customFormat="1" x14ac:dyDescent="0.25">
      <c r="B131" s="475"/>
      <c r="C131" s="64" t="str">
        <f ca="1">Cálculos!BJ115</f>
        <v/>
      </c>
      <c r="D131" s="64" t="str">
        <f ca="1">Cálculos!BK115</f>
        <v/>
      </c>
      <c r="E131" s="64" t="str">
        <f ca="1">Cálculos!BU115</f>
        <v/>
      </c>
      <c r="F131" s="64" t="str">
        <f ca="1">Cálculos!BN115</f>
        <v/>
      </c>
      <c r="G131" s="64" t="str">
        <f ca="1">IF(F131="","",F131*Cálculos!$BA$4)</f>
        <v/>
      </c>
      <c r="H131" s="64" t="str">
        <f t="shared" ca="1" si="9"/>
        <v/>
      </c>
      <c r="I131" s="64" t="str">
        <f t="shared" ca="1" si="10"/>
        <v/>
      </c>
      <c r="J131" s="64" t="str">
        <f t="shared" ca="1" si="11"/>
        <v/>
      </c>
      <c r="K131" s="64" t="str">
        <f t="shared" ca="1" si="12"/>
        <v/>
      </c>
      <c r="L131" s="64" t="str">
        <f t="shared" ca="1" si="13"/>
        <v/>
      </c>
      <c r="M131" s="64" t="str">
        <f t="shared" ca="1" si="14"/>
        <v/>
      </c>
      <c r="N131" s="64" t="str">
        <f t="shared" ca="1" si="15"/>
        <v/>
      </c>
      <c r="P131" s="61"/>
    </row>
    <row r="132" spans="1:16" s="60" customFormat="1" x14ac:dyDescent="0.25">
      <c r="B132" s="475"/>
      <c r="C132" s="64" t="str">
        <f ca="1">Cálculos!BJ116</f>
        <v/>
      </c>
      <c r="D132" s="64" t="str">
        <f ca="1">Cálculos!BK116</f>
        <v/>
      </c>
      <c r="E132" s="64" t="str">
        <f ca="1">Cálculos!BU116</f>
        <v/>
      </c>
      <c r="F132" s="64" t="str">
        <f ca="1">Cálculos!BN116</f>
        <v/>
      </c>
      <c r="G132" s="64" t="str">
        <f ca="1">IF(F132="","",F132*Cálculos!$BA$4)</f>
        <v/>
      </c>
      <c r="H132" s="64" t="str">
        <f t="shared" ca="1" si="9"/>
        <v/>
      </c>
      <c r="I132" s="64" t="str">
        <f t="shared" ca="1" si="10"/>
        <v/>
      </c>
      <c r="J132" s="64" t="str">
        <f t="shared" ca="1" si="11"/>
        <v/>
      </c>
      <c r="K132" s="64" t="str">
        <f t="shared" ca="1" si="12"/>
        <v/>
      </c>
      <c r="L132" s="64" t="str">
        <f t="shared" ca="1" si="13"/>
        <v/>
      </c>
      <c r="M132" s="64" t="str">
        <f t="shared" ca="1" si="14"/>
        <v/>
      </c>
      <c r="N132" s="64" t="str">
        <f t="shared" ca="1" si="15"/>
        <v/>
      </c>
      <c r="P132" s="61"/>
    </row>
    <row r="133" spans="1:16" s="60" customFormat="1" x14ac:dyDescent="0.25">
      <c r="B133" s="475"/>
      <c r="C133" s="64" t="str">
        <f ca="1">Cálculos!BJ117</f>
        <v/>
      </c>
      <c r="D133" s="64" t="str">
        <f ca="1">Cálculos!BK117</f>
        <v/>
      </c>
      <c r="E133" s="64" t="str">
        <f ca="1">Cálculos!BU117</f>
        <v/>
      </c>
      <c r="F133" s="64" t="str">
        <f ca="1">Cálculos!BN117</f>
        <v/>
      </c>
      <c r="G133" s="64" t="str">
        <f ca="1">IF(F133="","",F133*Cálculos!$BA$4)</f>
        <v/>
      </c>
      <c r="H133" s="64" t="str">
        <f t="shared" ca="1" si="9"/>
        <v/>
      </c>
      <c r="I133" s="64" t="str">
        <f t="shared" ca="1" si="10"/>
        <v/>
      </c>
      <c r="J133" s="64" t="str">
        <f t="shared" ca="1" si="11"/>
        <v/>
      </c>
      <c r="K133" s="64" t="str">
        <f t="shared" ca="1" si="12"/>
        <v/>
      </c>
      <c r="L133" s="64" t="str">
        <f t="shared" ca="1" si="13"/>
        <v/>
      </c>
      <c r="M133" s="64" t="str">
        <f t="shared" ca="1" si="14"/>
        <v/>
      </c>
      <c r="N133" s="64" t="str">
        <f t="shared" ca="1" si="15"/>
        <v/>
      </c>
      <c r="P133" s="61"/>
    </row>
    <row r="134" spans="1:16" s="60" customFormat="1" x14ac:dyDescent="0.25">
      <c r="B134" s="475"/>
      <c r="C134" s="64" t="str">
        <f ca="1">Cálculos!BJ118</f>
        <v/>
      </c>
      <c r="D134" s="64" t="str">
        <f ca="1">Cálculos!BK118</f>
        <v/>
      </c>
      <c r="E134" s="64" t="str">
        <f ca="1">Cálculos!BU118</f>
        <v/>
      </c>
      <c r="F134" s="64" t="str">
        <f ca="1">Cálculos!BN118</f>
        <v/>
      </c>
      <c r="G134" s="64" t="str">
        <f ca="1">IF(F134="","",F134*Cálculos!$BA$4)</f>
        <v/>
      </c>
      <c r="H134" s="64" t="str">
        <f t="shared" ca="1" si="9"/>
        <v/>
      </c>
      <c r="I134" s="64" t="str">
        <f t="shared" ca="1" si="10"/>
        <v/>
      </c>
      <c r="J134" s="64" t="str">
        <f t="shared" ca="1" si="11"/>
        <v/>
      </c>
      <c r="K134" s="64" t="str">
        <f t="shared" ca="1" si="12"/>
        <v/>
      </c>
      <c r="L134" s="64" t="str">
        <f t="shared" ca="1" si="13"/>
        <v/>
      </c>
      <c r="M134" s="64" t="str">
        <f t="shared" ca="1" si="14"/>
        <v/>
      </c>
      <c r="N134" s="64" t="str">
        <f t="shared" ca="1" si="15"/>
        <v/>
      </c>
      <c r="P134" s="61"/>
    </row>
    <row r="135" spans="1:16" s="60" customFormat="1" x14ac:dyDescent="0.25">
      <c r="B135" s="476"/>
      <c r="C135" s="64" t="str">
        <f ca="1">Cálculos!BJ119</f>
        <v/>
      </c>
      <c r="D135" s="64" t="str">
        <f ca="1">Cálculos!BK119</f>
        <v/>
      </c>
      <c r="E135" s="64" t="str">
        <f ca="1">Cálculos!BU119</f>
        <v/>
      </c>
      <c r="F135" s="64" t="str">
        <f ca="1">Cálculos!BN119</f>
        <v/>
      </c>
      <c r="G135" s="64" t="str">
        <f ca="1">IF(F135="","",F135*Cálculos!$BA$4)</f>
        <v/>
      </c>
      <c r="H135" s="64" t="str">
        <f t="shared" ca="1" si="9"/>
        <v/>
      </c>
      <c r="I135" s="64" t="str">
        <f t="shared" ca="1" si="10"/>
        <v/>
      </c>
      <c r="J135" s="64" t="str">
        <f t="shared" ca="1" si="11"/>
        <v/>
      </c>
      <c r="K135" s="64" t="str">
        <f t="shared" ca="1" si="12"/>
        <v/>
      </c>
      <c r="L135" s="64" t="str">
        <f t="shared" ca="1" si="13"/>
        <v/>
      </c>
      <c r="M135" s="64" t="str">
        <f t="shared" ca="1" si="14"/>
        <v/>
      </c>
      <c r="N135" s="64" t="str">
        <f t="shared" ca="1" si="15"/>
        <v/>
      </c>
      <c r="P135" s="61"/>
    </row>
    <row r="137" spans="1:16" ht="18.75" x14ac:dyDescent="0.25">
      <c r="A137" s="21"/>
      <c r="B137" s="21"/>
      <c r="C137" s="21"/>
      <c r="D137" s="21"/>
      <c r="E137" s="247"/>
      <c r="F137" s="21"/>
      <c r="G137" s="21"/>
      <c r="H137" s="58"/>
      <c r="I137" s="58"/>
      <c r="J137" s="247"/>
      <c r="K137" s="247"/>
      <c r="L137" s="247"/>
      <c r="M137" s="247"/>
      <c r="N137" s="247"/>
      <c r="O137" s="21"/>
    </row>
    <row r="138" spans="1:16" ht="20.25" x14ac:dyDescent="0.25">
      <c r="A138" s="21"/>
      <c r="B138" s="468" t="s">
        <v>994</v>
      </c>
      <c r="C138" s="468"/>
      <c r="D138" s="468"/>
      <c r="E138" s="468"/>
      <c r="F138" s="468"/>
      <c r="G138" s="468"/>
      <c r="H138" s="468"/>
      <c r="I138" s="468"/>
      <c r="J138" s="468"/>
      <c r="K138" s="468"/>
      <c r="L138" s="468"/>
      <c r="M138" s="468"/>
      <c r="N138" s="468"/>
      <c r="O138" s="21"/>
    </row>
    <row r="139" spans="1:16" ht="18.75" x14ac:dyDescent="0.25">
      <c r="A139" s="21"/>
      <c r="B139" s="21"/>
      <c r="C139" s="21"/>
      <c r="D139" s="21"/>
      <c r="E139" s="247"/>
      <c r="F139" s="21"/>
      <c r="G139" s="21"/>
      <c r="H139" s="58"/>
      <c r="I139" s="58"/>
      <c r="J139" s="247"/>
      <c r="K139" s="247"/>
      <c r="L139" s="247"/>
      <c r="M139" s="247"/>
      <c r="N139" s="247"/>
      <c r="O139" s="21"/>
    </row>
    <row r="140" spans="1:16" ht="18.75" x14ac:dyDescent="0.25">
      <c r="A140" s="21"/>
      <c r="B140" s="24" t="s">
        <v>112</v>
      </c>
      <c r="C140" s="467">
        <f>+'Formulario B-"Alta de Proyecto"'!B5</f>
        <v>0</v>
      </c>
      <c r="D140" s="467"/>
      <c r="E140" s="467"/>
      <c r="F140" s="467"/>
      <c r="G140" s="467"/>
      <c r="H140" s="467"/>
      <c r="I140" s="467"/>
      <c r="J140" s="257"/>
      <c r="K140" s="247"/>
      <c r="L140" s="247"/>
      <c r="M140" s="247"/>
      <c r="N140" s="247"/>
      <c r="O140" s="21"/>
    </row>
    <row r="141" spans="1:16" ht="15.75" x14ac:dyDescent="0.25">
      <c r="A141" s="21"/>
      <c r="B141" s="21"/>
      <c r="C141" s="21"/>
      <c r="D141" s="21"/>
      <c r="E141" s="247"/>
      <c r="F141" s="21"/>
      <c r="G141" s="21"/>
      <c r="H141" s="21"/>
      <c r="I141" s="21"/>
      <c r="J141" s="247"/>
      <c r="K141" s="247"/>
      <c r="L141" s="247"/>
      <c r="M141" s="247"/>
      <c r="N141" s="247"/>
      <c r="O141" s="21"/>
    </row>
    <row r="142" spans="1:16" ht="15.75" x14ac:dyDescent="0.25">
      <c r="A142" s="21"/>
      <c r="B142" s="469" t="s">
        <v>115</v>
      </c>
      <c r="C142" s="470"/>
      <c r="D142" s="260">
        <f ca="1">SUMIF($N$10:$N$203,"&gt;=0")</f>
        <v>0</v>
      </c>
      <c r="E142" s="247"/>
      <c r="F142" s="59"/>
      <c r="G142" s="59"/>
      <c r="H142" s="59"/>
      <c r="I142" s="59"/>
      <c r="J142" s="253"/>
      <c r="K142" s="247"/>
      <c r="L142" s="247"/>
      <c r="M142" s="253"/>
      <c r="N142" s="247"/>
      <c r="O142" s="21"/>
    </row>
    <row r="143" spans="1:16" ht="15.75" x14ac:dyDescent="0.25">
      <c r="A143" s="21"/>
      <c r="B143" s="21"/>
      <c r="C143" s="59"/>
      <c r="D143" s="59"/>
      <c r="E143" s="253"/>
      <c r="F143" s="59"/>
      <c r="G143" s="59"/>
      <c r="H143" s="59"/>
      <c r="I143" s="59"/>
      <c r="J143" s="253"/>
      <c r="K143" s="253"/>
      <c r="L143" s="253"/>
      <c r="M143" s="253"/>
      <c r="N143" s="247"/>
      <c r="O143" s="21"/>
    </row>
    <row r="144" spans="1:16" x14ac:dyDescent="0.25">
      <c r="A144" s="60"/>
      <c r="B144" s="471"/>
      <c r="C144" s="471"/>
      <c r="D144" s="471"/>
      <c r="E144" s="471"/>
      <c r="F144" s="471" t="s">
        <v>116</v>
      </c>
      <c r="G144" s="471"/>
      <c r="H144" s="472" t="s">
        <v>117</v>
      </c>
      <c r="I144" s="472"/>
      <c r="J144" s="473" t="s">
        <v>154</v>
      </c>
      <c r="K144" s="473"/>
      <c r="L144" s="259"/>
      <c r="M144" s="259"/>
      <c r="N144" s="259"/>
    </row>
    <row r="145" spans="1:14" ht="90" x14ac:dyDescent="0.25">
      <c r="A145" s="60"/>
      <c r="B145" s="63" t="s">
        <v>382</v>
      </c>
      <c r="C145" s="30" t="s">
        <v>88</v>
      </c>
      <c r="D145" s="30" t="s">
        <v>89</v>
      </c>
      <c r="E145" s="254" t="s">
        <v>452</v>
      </c>
      <c r="F145" s="63" t="s">
        <v>119</v>
      </c>
      <c r="G145" s="63" t="str">
        <f ca="1">"Años de Amortización por aplicación del Beneficio (Reducción vida útil al "&amp;Cálculos!$BA$4*100&amp;"%) = H"</f>
        <v>Años de Amortización por aplicación del Beneficio (Reducción vida útil al 70%) = H</v>
      </c>
      <c r="H145" s="63" t="s">
        <v>121</v>
      </c>
      <c r="I145" s="63" t="s">
        <v>120</v>
      </c>
      <c r="J145" s="254" t="s">
        <v>149</v>
      </c>
      <c r="K145" s="254" t="s">
        <v>150</v>
      </c>
      <c r="L145" s="254" t="s">
        <v>151</v>
      </c>
      <c r="M145" s="254" t="s">
        <v>122</v>
      </c>
      <c r="N145" s="254" t="s">
        <v>123</v>
      </c>
    </row>
    <row r="146" spans="1:14" x14ac:dyDescent="0.25">
      <c r="A146" s="60"/>
      <c r="B146" s="474">
        <f ca="1">Cálculos!$AZ$4</f>
        <v>44561</v>
      </c>
      <c r="C146" s="64" t="str">
        <f ca="1">Cálculos!BJ120</f>
        <v/>
      </c>
      <c r="D146" s="64" t="str">
        <f ca="1">Cálculos!BK120</f>
        <v/>
      </c>
      <c r="E146" s="64" t="str">
        <f ca="1">Cálculos!BU120</f>
        <v/>
      </c>
      <c r="F146" s="64" t="str">
        <f ca="1">Cálculos!BN120</f>
        <v/>
      </c>
      <c r="G146" s="64" t="str">
        <f ca="1">IF(F146="","",F146*Cálculos!$BA$4)</f>
        <v/>
      </c>
      <c r="H146" s="64" t="str">
        <f t="shared" ref="H146" ca="1" si="16">IF(OR(F146="",F146=0),"",1/F146)</f>
        <v/>
      </c>
      <c r="I146" s="64" t="str">
        <f t="shared" ref="I146" ca="1" si="17">IF(OR(G146="",G146=0),"",1/G146)</f>
        <v/>
      </c>
      <c r="J146" s="64" t="str">
        <f t="shared" ref="J146" ca="1" si="18">IF(OR($E146="",H146=""),"",$E146*H146)</f>
        <v/>
      </c>
      <c r="K146" s="64" t="str">
        <f t="shared" ref="K146" ca="1" si="19">IF(OR($E146="",I146=""),"",$E146*I146)</f>
        <v/>
      </c>
      <c r="L146" s="64" t="str">
        <f ca="1">IF(OR(J146="",K146=""),"",K146-J146)</f>
        <v/>
      </c>
      <c r="M146" s="64" t="str">
        <f ca="1">IF(L146="","",L146*0.35)</f>
        <v/>
      </c>
      <c r="N146" s="64" t="str">
        <f ca="1">IF(OR(M146="",G146=""),"",M146*G146)</f>
        <v/>
      </c>
    </row>
    <row r="147" spans="1:14" x14ac:dyDescent="0.25">
      <c r="A147" s="60"/>
      <c r="B147" s="475"/>
      <c r="C147" s="64" t="str">
        <f ca="1">Cálculos!BJ121</f>
        <v/>
      </c>
      <c r="D147" s="64" t="str">
        <f ca="1">Cálculos!BK121</f>
        <v/>
      </c>
      <c r="E147" s="64" t="str">
        <f ca="1">Cálculos!BU121</f>
        <v/>
      </c>
      <c r="F147" s="64" t="str">
        <f ca="1">Cálculos!BN121</f>
        <v/>
      </c>
      <c r="G147" s="64" t="str">
        <f ca="1">IF(F147="","",F147*Cálculos!$BA$4)</f>
        <v/>
      </c>
      <c r="H147" s="64" t="str">
        <f t="shared" ref="H147:H203" ca="1" si="20">IF(OR(F147="",F147=0),"",1/F147)</f>
        <v/>
      </c>
      <c r="I147" s="64" t="str">
        <f t="shared" ref="I147:I203" ca="1" si="21">IF(OR(G147="",G147=0),"",1/G147)</f>
        <v/>
      </c>
      <c r="J147" s="64" t="str">
        <f t="shared" ref="J147:J203" ca="1" si="22">IF(OR($E147="",H147=""),"",$E147*H147)</f>
        <v/>
      </c>
      <c r="K147" s="64" t="str">
        <f t="shared" ref="K147:K203" ca="1" si="23">IF(OR($E147="",I147=""),"",$E147*I147)</f>
        <v/>
      </c>
      <c r="L147" s="64" t="str">
        <f t="shared" ref="L147:L203" ca="1" si="24">IF(OR(J147="",K147=""),"",K147-J147)</f>
        <v/>
      </c>
      <c r="M147" s="64" t="str">
        <f t="shared" ref="M147:M203" ca="1" si="25">IF(L147="","",L147*0.35)</f>
        <v/>
      </c>
      <c r="N147" s="64" t="str">
        <f t="shared" ref="N147:N203" ca="1" si="26">IF(OR(M147="",G147=""),"",M147*G147)</f>
        <v/>
      </c>
    </row>
    <row r="148" spans="1:14" x14ac:dyDescent="0.25">
      <c r="A148" s="60"/>
      <c r="B148" s="475"/>
      <c r="C148" s="64" t="str">
        <f ca="1">Cálculos!BJ122</f>
        <v/>
      </c>
      <c r="D148" s="64" t="str">
        <f ca="1">Cálculos!BK122</f>
        <v/>
      </c>
      <c r="E148" s="64" t="str">
        <f ca="1">Cálculos!BU122</f>
        <v/>
      </c>
      <c r="F148" s="64" t="str">
        <f ca="1">Cálculos!BN122</f>
        <v/>
      </c>
      <c r="G148" s="64" t="str">
        <f ca="1">IF(F148="","",F148*Cálculos!$BA$4)</f>
        <v/>
      </c>
      <c r="H148" s="64" t="str">
        <f t="shared" ca="1" si="20"/>
        <v/>
      </c>
      <c r="I148" s="64" t="str">
        <f t="shared" ca="1" si="21"/>
        <v/>
      </c>
      <c r="J148" s="64" t="str">
        <f t="shared" ca="1" si="22"/>
        <v/>
      </c>
      <c r="K148" s="64" t="str">
        <f t="shared" ca="1" si="23"/>
        <v/>
      </c>
      <c r="L148" s="64" t="str">
        <f t="shared" ca="1" si="24"/>
        <v/>
      </c>
      <c r="M148" s="64" t="str">
        <f t="shared" ca="1" si="25"/>
        <v/>
      </c>
      <c r="N148" s="64" t="str">
        <f t="shared" ca="1" si="26"/>
        <v/>
      </c>
    </row>
    <row r="149" spans="1:14" x14ac:dyDescent="0.25">
      <c r="A149" s="60"/>
      <c r="B149" s="475"/>
      <c r="C149" s="64" t="str">
        <f ca="1">Cálculos!BJ123</f>
        <v/>
      </c>
      <c r="D149" s="64" t="str">
        <f ca="1">Cálculos!BK123</f>
        <v/>
      </c>
      <c r="E149" s="64" t="str">
        <f ca="1">Cálculos!BU123</f>
        <v/>
      </c>
      <c r="F149" s="64" t="str">
        <f ca="1">Cálculos!BN123</f>
        <v/>
      </c>
      <c r="G149" s="64" t="str">
        <f ca="1">IF(F149="","",F149*Cálculos!$BA$4)</f>
        <v/>
      </c>
      <c r="H149" s="64" t="str">
        <f t="shared" ca="1" si="20"/>
        <v/>
      </c>
      <c r="I149" s="64" t="str">
        <f t="shared" ca="1" si="21"/>
        <v/>
      </c>
      <c r="J149" s="64" t="str">
        <f t="shared" ca="1" si="22"/>
        <v/>
      </c>
      <c r="K149" s="64" t="str">
        <f t="shared" ca="1" si="23"/>
        <v/>
      </c>
      <c r="L149" s="64" t="str">
        <f t="shared" ca="1" si="24"/>
        <v/>
      </c>
      <c r="M149" s="64" t="str">
        <f t="shared" ca="1" si="25"/>
        <v/>
      </c>
      <c r="N149" s="64" t="str">
        <f t="shared" ca="1" si="26"/>
        <v/>
      </c>
    </row>
    <row r="150" spans="1:14" x14ac:dyDescent="0.25">
      <c r="A150" s="60"/>
      <c r="B150" s="475"/>
      <c r="C150" s="64" t="str">
        <f ca="1">Cálculos!BJ124</f>
        <v/>
      </c>
      <c r="D150" s="64" t="str">
        <f ca="1">Cálculos!BK124</f>
        <v/>
      </c>
      <c r="E150" s="64" t="str">
        <f ca="1">Cálculos!BU124</f>
        <v/>
      </c>
      <c r="F150" s="64" t="str">
        <f ca="1">Cálculos!BN124</f>
        <v/>
      </c>
      <c r="G150" s="64" t="str">
        <f ca="1">IF(F150="","",F150*Cálculos!$BA$4)</f>
        <v/>
      </c>
      <c r="H150" s="64" t="str">
        <f t="shared" ca="1" si="20"/>
        <v/>
      </c>
      <c r="I150" s="64" t="str">
        <f t="shared" ca="1" si="21"/>
        <v/>
      </c>
      <c r="J150" s="64" t="str">
        <f t="shared" ca="1" si="22"/>
        <v/>
      </c>
      <c r="K150" s="64" t="str">
        <f t="shared" ca="1" si="23"/>
        <v/>
      </c>
      <c r="L150" s="64" t="str">
        <f t="shared" ca="1" si="24"/>
        <v/>
      </c>
      <c r="M150" s="64" t="str">
        <f t="shared" ca="1" si="25"/>
        <v/>
      </c>
      <c r="N150" s="64" t="str">
        <f t="shared" ca="1" si="26"/>
        <v/>
      </c>
    </row>
    <row r="151" spans="1:14" x14ac:dyDescent="0.25">
      <c r="A151" s="60"/>
      <c r="B151" s="475"/>
      <c r="C151" s="64" t="str">
        <f ca="1">Cálculos!BJ125</f>
        <v/>
      </c>
      <c r="D151" s="64" t="str">
        <f ca="1">Cálculos!BK125</f>
        <v/>
      </c>
      <c r="E151" s="64" t="str">
        <f ca="1">Cálculos!BU125</f>
        <v/>
      </c>
      <c r="F151" s="64" t="str">
        <f ca="1">Cálculos!BN125</f>
        <v/>
      </c>
      <c r="G151" s="64" t="str">
        <f ca="1">IF(F151="","",F151*Cálculos!$BA$4)</f>
        <v/>
      </c>
      <c r="H151" s="64" t="str">
        <f t="shared" ca="1" si="20"/>
        <v/>
      </c>
      <c r="I151" s="64" t="str">
        <f t="shared" ca="1" si="21"/>
        <v/>
      </c>
      <c r="J151" s="64" t="str">
        <f t="shared" ca="1" si="22"/>
        <v/>
      </c>
      <c r="K151" s="64" t="str">
        <f t="shared" ca="1" si="23"/>
        <v/>
      </c>
      <c r="L151" s="64" t="str">
        <f t="shared" ca="1" si="24"/>
        <v/>
      </c>
      <c r="M151" s="64" t="str">
        <f t="shared" ca="1" si="25"/>
        <v/>
      </c>
      <c r="N151" s="64" t="str">
        <f t="shared" ca="1" si="26"/>
        <v/>
      </c>
    </row>
    <row r="152" spans="1:14" x14ac:dyDescent="0.25">
      <c r="A152" s="60"/>
      <c r="B152" s="475"/>
      <c r="C152" s="64" t="str">
        <f ca="1">Cálculos!BJ126</f>
        <v/>
      </c>
      <c r="D152" s="64" t="str">
        <f ca="1">Cálculos!BK126</f>
        <v/>
      </c>
      <c r="E152" s="64" t="str">
        <f ca="1">Cálculos!BU126</f>
        <v/>
      </c>
      <c r="F152" s="64" t="str">
        <f ca="1">Cálculos!BN126</f>
        <v/>
      </c>
      <c r="G152" s="64" t="str">
        <f ca="1">IF(F152="","",F152*Cálculos!$BA$4)</f>
        <v/>
      </c>
      <c r="H152" s="64" t="str">
        <f t="shared" ca="1" si="20"/>
        <v/>
      </c>
      <c r="I152" s="64" t="str">
        <f t="shared" ca="1" si="21"/>
        <v/>
      </c>
      <c r="J152" s="64" t="str">
        <f t="shared" ca="1" si="22"/>
        <v/>
      </c>
      <c r="K152" s="64" t="str">
        <f t="shared" ca="1" si="23"/>
        <v/>
      </c>
      <c r="L152" s="64" t="str">
        <f t="shared" ca="1" si="24"/>
        <v/>
      </c>
      <c r="M152" s="64" t="str">
        <f t="shared" ca="1" si="25"/>
        <v/>
      </c>
      <c r="N152" s="64" t="str">
        <f t="shared" ca="1" si="26"/>
        <v/>
      </c>
    </row>
    <row r="153" spans="1:14" x14ac:dyDescent="0.25">
      <c r="A153" s="60"/>
      <c r="B153" s="475"/>
      <c r="C153" s="64" t="str">
        <f ca="1">Cálculos!BJ127</f>
        <v/>
      </c>
      <c r="D153" s="64" t="str">
        <f ca="1">Cálculos!BK127</f>
        <v/>
      </c>
      <c r="E153" s="64" t="str">
        <f ca="1">Cálculos!BU127</f>
        <v/>
      </c>
      <c r="F153" s="64" t="str">
        <f ca="1">Cálculos!BN127</f>
        <v/>
      </c>
      <c r="G153" s="64" t="str">
        <f ca="1">IF(F153="","",F153*Cálculos!$BA$4)</f>
        <v/>
      </c>
      <c r="H153" s="64" t="str">
        <f t="shared" ca="1" si="20"/>
        <v/>
      </c>
      <c r="I153" s="64" t="str">
        <f t="shared" ca="1" si="21"/>
        <v/>
      </c>
      <c r="J153" s="64" t="str">
        <f t="shared" ca="1" si="22"/>
        <v/>
      </c>
      <c r="K153" s="64" t="str">
        <f t="shared" ca="1" si="23"/>
        <v/>
      </c>
      <c r="L153" s="64" t="str">
        <f t="shared" ca="1" si="24"/>
        <v/>
      </c>
      <c r="M153" s="64" t="str">
        <f t="shared" ca="1" si="25"/>
        <v/>
      </c>
      <c r="N153" s="64" t="str">
        <f t="shared" ca="1" si="26"/>
        <v/>
      </c>
    </row>
    <row r="154" spans="1:14" x14ac:dyDescent="0.25">
      <c r="A154" s="60"/>
      <c r="B154" s="475"/>
      <c r="C154" s="64" t="str">
        <f ca="1">Cálculos!BJ128</f>
        <v/>
      </c>
      <c r="D154" s="64" t="str">
        <f ca="1">Cálculos!BK128</f>
        <v/>
      </c>
      <c r="E154" s="64" t="str">
        <f ca="1">Cálculos!BU128</f>
        <v/>
      </c>
      <c r="F154" s="64" t="str">
        <f ca="1">Cálculos!BN128</f>
        <v/>
      </c>
      <c r="G154" s="64" t="str">
        <f ca="1">IF(F154="","",F154*Cálculos!$BA$4)</f>
        <v/>
      </c>
      <c r="H154" s="64" t="str">
        <f t="shared" ca="1" si="20"/>
        <v/>
      </c>
      <c r="I154" s="64" t="str">
        <f t="shared" ca="1" si="21"/>
        <v/>
      </c>
      <c r="J154" s="64" t="str">
        <f t="shared" ca="1" si="22"/>
        <v/>
      </c>
      <c r="K154" s="64" t="str">
        <f t="shared" ca="1" si="23"/>
        <v/>
      </c>
      <c r="L154" s="64" t="str">
        <f t="shared" ca="1" si="24"/>
        <v/>
      </c>
      <c r="M154" s="64" t="str">
        <f t="shared" ca="1" si="25"/>
        <v/>
      </c>
      <c r="N154" s="64" t="str">
        <f t="shared" ca="1" si="26"/>
        <v/>
      </c>
    </row>
    <row r="155" spans="1:14" x14ac:dyDescent="0.25">
      <c r="A155" s="60"/>
      <c r="B155" s="475"/>
      <c r="C155" s="64" t="str">
        <f ca="1">Cálculos!BJ129</f>
        <v/>
      </c>
      <c r="D155" s="64" t="str">
        <f ca="1">Cálculos!BK129</f>
        <v/>
      </c>
      <c r="E155" s="64" t="str">
        <f ca="1">Cálculos!BU129</f>
        <v/>
      </c>
      <c r="F155" s="64" t="str">
        <f ca="1">Cálculos!BN129</f>
        <v/>
      </c>
      <c r="G155" s="64" t="str">
        <f ca="1">IF(F155="","",F155*Cálculos!$BA$4)</f>
        <v/>
      </c>
      <c r="H155" s="64" t="str">
        <f t="shared" ca="1" si="20"/>
        <v/>
      </c>
      <c r="I155" s="64" t="str">
        <f t="shared" ca="1" si="21"/>
        <v/>
      </c>
      <c r="J155" s="64" t="str">
        <f t="shared" ca="1" si="22"/>
        <v/>
      </c>
      <c r="K155" s="64" t="str">
        <f t="shared" ca="1" si="23"/>
        <v/>
      </c>
      <c r="L155" s="64" t="str">
        <f t="shared" ca="1" si="24"/>
        <v/>
      </c>
      <c r="M155" s="64" t="str">
        <f t="shared" ca="1" si="25"/>
        <v/>
      </c>
      <c r="N155" s="64" t="str">
        <f t="shared" ca="1" si="26"/>
        <v/>
      </c>
    </row>
    <row r="156" spans="1:14" x14ac:dyDescent="0.25">
      <c r="A156" s="60"/>
      <c r="B156" s="475"/>
      <c r="C156" s="64" t="str">
        <f ca="1">Cálculos!BJ130</f>
        <v/>
      </c>
      <c r="D156" s="64" t="str">
        <f ca="1">Cálculos!BK130</f>
        <v/>
      </c>
      <c r="E156" s="64" t="str">
        <f ca="1">Cálculos!BU130</f>
        <v/>
      </c>
      <c r="F156" s="64" t="str">
        <f ca="1">Cálculos!BN130</f>
        <v/>
      </c>
      <c r="G156" s="64" t="str">
        <f ca="1">IF(F156="","",F156*Cálculos!$BA$4)</f>
        <v/>
      </c>
      <c r="H156" s="64" t="str">
        <f t="shared" ca="1" si="20"/>
        <v/>
      </c>
      <c r="I156" s="64" t="str">
        <f t="shared" ca="1" si="21"/>
        <v/>
      </c>
      <c r="J156" s="64" t="str">
        <f t="shared" ca="1" si="22"/>
        <v/>
      </c>
      <c r="K156" s="64" t="str">
        <f t="shared" ca="1" si="23"/>
        <v/>
      </c>
      <c r="L156" s="64" t="str">
        <f t="shared" ca="1" si="24"/>
        <v/>
      </c>
      <c r="M156" s="64" t="str">
        <f t="shared" ca="1" si="25"/>
        <v/>
      </c>
      <c r="N156" s="64" t="str">
        <f t="shared" ca="1" si="26"/>
        <v/>
      </c>
    </row>
    <row r="157" spans="1:14" x14ac:dyDescent="0.25">
      <c r="A157" s="60"/>
      <c r="B157" s="475"/>
      <c r="C157" s="64" t="str">
        <f ca="1">Cálculos!BJ131</f>
        <v/>
      </c>
      <c r="D157" s="64" t="str">
        <f ca="1">Cálculos!BK131</f>
        <v/>
      </c>
      <c r="E157" s="64" t="str">
        <f ca="1">Cálculos!BU131</f>
        <v/>
      </c>
      <c r="F157" s="64" t="str">
        <f ca="1">Cálculos!BN131</f>
        <v/>
      </c>
      <c r="G157" s="64" t="str">
        <f ca="1">IF(F157="","",F157*Cálculos!$BA$4)</f>
        <v/>
      </c>
      <c r="H157" s="64" t="str">
        <f t="shared" ca="1" si="20"/>
        <v/>
      </c>
      <c r="I157" s="64" t="str">
        <f t="shared" ca="1" si="21"/>
        <v/>
      </c>
      <c r="J157" s="64" t="str">
        <f t="shared" ca="1" si="22"/>
        <v/>
      </c>
      <c r="K157" s="64" t="str">
        <f t="shared" ca="1" si="23"/>
        <v/>
      </c>
      <c r="L157" s="64" t="str">
        <f t="shared" ca="1" si="24"/>
        <v/>
      </c>
      <c r="M157" s="64" t="str">
        <f t="shared" ca="1" si="25"/>
        <v/>
      </c>
      <c r="N157" s="64" t="str">
        <f t="shared" ca="1" si="26"/>
        <v/>
      </c>
    </row>
    <row r="158" spans="1:14" x14ac:dyDescent="0.25">
      <c r="A158" s="60"/>
      <c r="B158" s="475"/>
      <c r="C158" s="64" t="str">
        <f ca="1">Cálculos!BJ132</f>
        <v/>
      </c>
      <c r="D158" s="64" t="str">
        <f ca="1">Cálculos!BK132</f>
        <v/>
      </c>
      <c r="E158" s="64" t="str">
        <f ca="1">Cálculos!BU132</f>
        <v/>
      </c>
      <c r="F158" s="64" t="str">
        <f ca="1">Cálculos!BN132</f>
        <v/>
      </c>
      <c r="G158" s="64" t="str">
        <f ca="1">IF(F158="","",F158*Cálculos!$BA$4)</f>
        <v/>
      </c>
      <c r="H158" s="64" t="str">
        <f t="shared" ca="1" si="20"/>
        <v/>
      </c>
      <c r="I158" s="64" t="str">
        <f t="shared" ca="1" si="21"/>
        <v/>
      </c>
      <c r="J158" s="64" t="str">
        <f t="shared" ca="1" si="22"/>
        <v/>
      </c>
      <c r="K158" s="64" t="str">
        <f t="shared" ca="1" si="23"/>
        <v/>
      </c>
      <c r="L158" s="64" t="str">
        <f t="shared" ca="1" si="24"/>
        <v/>
      </c>
      <c r="M158" s="64" t="str">
        <f t="shared" ca="1" si="25"/>
        <v/>
      </c>
      <c r="N158" s="64" t="str">
        <f t="shared" ca="1" si="26"/>
        <v/>
      </c>
    </row>
    <row r="159" spans="1:14" x14ac:dyDescent="0.25">
      <c r="A159" s="60"/>
      <c r="B159" s="475"/>
      <c r="C159" s="64" t="str">
        <f ca="1">Cálculos!BJ133</f>
        <v/>
      </c>
      <c r="D159" s="64" t="str">
        <f ca="1">Cálculos!BK133</f>
        <v/>
      </c>
      <c r="E159" s="64" t="str">
        <f ca="1">Cálculos!BU133</f>
        <v/>
      </c>
      <c r="F159" s="64" t="str">
        <f ca="1">Cálculos!BN133</f>
        <v/>
      </c>
      <c r="G159" s="64" t="str">
        <f ca="1">IF(F159="","",F159*Cálculos!$BA$4)</f>
        <v/>
      </c>
      <c r="H159" s="64" t="str">
        <f t="shared" ca="1" si="20"/>
        <v/>
      </c>
      <c r="I159" s="64" t="str">
        <f t="shared" ca="1" si="21"/>
        <v/>
      </c>
      <c r="J159" s="64" t="str">
        <f t="shared" ca="1" si="22"/>
        <v/>
      </c>
      <c r="K159" s="64" t="str">
        <f t="shared" ca="1" si="23"/>
        <v/>
      </c>
      <c r="L159" s="64" t="str">
        <f t="shared" ca="1" si="24"/>
        <v/>
      </c>
      <c r="M159" s="64" t="str">
        <f t="shared" ca="1" si="25"/>
        <v/>
      </c>
      <c r="N159" s="64" t="str">
        <f t="shared" ca="1" si="26"/>
        <v/>
      </c>
    </row>
    <row r="160" spans="1:14" x14ac:dyDescent="0.25">
      <c r="A160" s="60"/>
      <c r="B160" s="475"/>
      <c r="C160" s="64" t="str">
        <f ca="1">Cálculos!BJ134</f>
        <v/>
      </c>
      <c r="D160" s="64" t="str">
        <f ca="1">Cálculos!BK134</f>
        <v/>
      </c>
      <c r="E160" s="64" t="str">
        <f ca="1">Cálculos!BU134</f>
        <v/>
      </c>
      <c r="F160" s="64" t="str">
        <f ca="1">Cálculos!BN134</f>
        <v/>
      </c>
      <c r="G160" s="64" t="str">
        <f ca="1">IF(F160="","",F160*Cálculos!$BA$4)</f>
        <v/>
      </c>
      <c r="H160" s="64" t="str">
        <f t="shared" ca="1" si="20"/>
        <v/>
      </c>
      <c r="I160" s="64" t="str">
        <f t="shared" ca="1" si="21"/>
        <v/>
      </c>
      <c r="J160" s="64" t="str">
        <f t="shared" ca="1" si="22"/>
        <v/>
      </c>
      <c r="K160" s="64" t="str">
        <f t="shared" ca="1" si="23"/>
        <v/>
      </c>
      <c r="L160" s="64" t="str">
        <f t="shared" ca="1" si="24"/>
        <v/>
      </c>
      <c r="M160" s="64" t="str">
        <f t="shared" ca="1" si="25"/>
        <v/>
      </c>
      <c r="N160" s="64" t="str">
        <f t="shared" ca="1" si="26"/>
        <v/>
      </c>
    </row>
    <row r="161" spans="1:14" x14ac:dyDescent="0.25">
      <c r="A161" s="60"/>
      <c r="B161" s="475"/>
      <c r="C161" s="64" t="str">
        <f ca="1">Cálculos!BJ135</f>
        <v/>
      </c>
      <c r="D161" s="64" t="str">
        <f ca="1">Cálculos!BK135</f>
        <v/>
      </c>
      <c r="E161" s="64" t="str">
        <f ca="1">Cálculos!BU135</f>
        <v/>
      </c>
      <c r="F161" s="64" t="str">
        <f ca="1">Cálculos!BN135</f>
        <v/>
      </c>
      <c r="G161" s="64" t="str">
        <f ca="1">IF(F161="","",F161*Cálculos!$BA$4)</f>
        <v/>
      </c>
      <c r="H161" s="64" t="str">
        <f t="shared" ca="1" si="20"/>
        <v/>
      </c>
      <c r="I161" s="64" t="str">
        <f t="shared" ca="1" si="21"/>
        <v/>
      </c>
      <c r="J161" s="64" t="str">
        <f t="shared" ca="1" si="22"/>
        <v/>
      </c>
      <c r="K161" s="64" t="str">
        <f t="shared" ca="1" si="23"/>
        <v/>
      </c>
      <c r="L161" s="64" t="str">
        <f t="shared" ca="1" si="24"/>
        <v/>
      </c>
      <c r="M161" s="64" t="str">
        <f t="shared" ca="1" si="25"/>
        <v/>
      </c>
      <c r="N161" s="64" t="str">
        <f t="shared" ca="1" si="26"/>
        <v/>
      </c>
    </row>
    <row r="162" spans="1:14" x14ac:dyDescent="0.25">
      <c r="A162" s="60"/>
      <c r="B162" s="475"/>
      <c r="C162" s="64" t="str">
        <f ca="1">Cálculos!BJ136</f>
        <v/>
      </c>
      <c r="D162" s="64" t="str">
        <f ca="1">Cálculos!BK136</f>
        <v/>
      </c>
      <c r="E162" s="64" t="str">
        <f ca="1">Cálculos!BU136</f>
        <v/>
      </c>
      <c r="F162" s="64" t="str">
        <f ca="1">Cálculos!BN136</f>
        <v/>
      </c>
      <c r="G162" s="64" t="str">
        <f ca="1">IF(F162="","",F162*Cálculos!$BA$4)</f>
        <v/>
      </c>
      <c r="H162" s="64" t="str">
        <f t="shared" ca="1" si="20"/>
        <v/>
      </c>
      <c r="I162" s="64" t="str">
        <f t="shared" ca="1" si="21"/>
        <v/>
      </c>
      <c r="J162" s="64" t="str">
        <f t="shared" ca="1" si="22"/>
        <v/>
      </c>
      <c r="K162" s="64" t="str">
        <f t="shared" ca="1" si="23"/>
        <v/>
      </c>
      <c r="L162" s="64" t="str">
        <f t="shared" ca="1" si="24"/>
        <v/>
      </c>
      <c r="M162" s="64" t="str">
        <f t="shared" ca="1" si="25"/>
        <v/>
      </c>
      <c r="N162" s="64" t="str">
        <f t="shared" ca="1" si="26"/>
        <v/>
      </c>
    </row>
    <row r="163" spans="1:14" x14ac:dyDescent="0.25">
      <c r="A163" s="60"/>
      <c r="B163" s="475"/>
      <c r="C163" s="64" t="str">
        <f ca="1">Cálculos!BJ137</f>
        <v/>
      </c>
      <c r="D163" s="64" t="str">
        <f ca="1">Cálculos!BK137</f>
        <v/>
      </c>
      <c r="E163" s="64" t="str">
        <f ca="1">Cálculos!BU137</f>
        <v/>
      </c>
      <c r="F163" s="64" t="str">
        <f ca="1">Cálculos!BN137</f>
        <v/>
      </c>
      <c r="G163" s="64" t="str">
        <f ca="1">IF(F163="","",F163*Cálculos!$BA$4)</f>
        <v/>
      </c>
      <c r="H163" s="64" t="str">
        <f t="shared" ca="1" si="20"/>
        <v/>
      </c>
      <c r="I163" s="64" t="str">
        <f t="shared" ca="1" si="21"/>
        <v/>
      </c>
      <c r="J163" s="64" t="str">
        <f t="shared" ca="1" si="22"/>
        <v/>
      </c>
      <c r="K163" s="64" t="str">
        <f t="shared" ca="1" si="23"/>
        <v/>
      </c>
      <c r="L163" s="64" t="str">
        <f t="shared" ca="1" si="24"/>
        <v/>
      </c>
      <c r="M163" s="64" t="str">
        <f t="shared" ca="1" si="25"/>
        <v/>
      </c>
      <c r="N163" s="64" t="str">
        <f t="shared" ca="1" si="26"/>
        <v/>
      </c>
    </row>
    <row r="164" spans="1:14" x14ac:dyDescent="0.25">
      <c r="A164" s="60"/>
      <c r="B164" s="475"/>
      <c r="C164" s="64" t="str">
        <f ca="1">Cálculos!BJ138</f>
        <v/>
      </c>
      <c r="D164" s="64" t="str">
        <f ca="1">Cálculos!BK138</f>
        <v/>
      </c>
      <c r="E164" s="64" t="str">
        <f ca="1">Cálculos!BU138</f>
        <v/>
      </c>
      <c r="F164" s="64" t="str">
        <f ca="1">Cálculos!BN138</f>
        <v/>
      </c>
      <c r="G164" s="64" t="str">
        <f ca="1">IF(F164="","",F164*Cálculos!$BA$4)</f>
        <v/>
      </c>
      <c r="H164" s="64" t="str">
        <f t="shared" ca="1" si="20"/>
        <v/>
      </c>
      <c r="I164" s="64" t="str">
        <f t="shared" ca="1" si="21"/>
        <v/>
      </c>
      <c r="J164" s="64" t="str">
        <f t="shared" ca="1" si="22"/>
        <v/>
      </c>
      <c r="K164" s="64" t="str">
        <f t="shared" ca="1" si="23"/>
        <v/>
      </c>
      <c r="L164" s="64" t="str">
        <f t="shared" ca="1" si="24"/>
        <v/>
      </c>
      <c r="M164" s="64" t="str">
        <f t="shared" ca="1" si="25"/>
        <v/>
      </c>
      <c r="N164" s="64" t="str">
        <f t="shared" ca="1" si="26"/>
        <v/>
      </c>
    </row>
    <row r="165" spans="1:14" x14ac:dyDescent="0.25">
      <c r="A165" s="60"/>
      <c r="B165" s="475"/>
      <c r="C165" s="64" t="str">
        <f ca="1">Cálculos!BJ139</f>
        <v/>
      </c>
      <c r="D165" s="64" t="str">
        <f ca="1">Cálculos!BK139</f>
        <v/>
      </c>
      <c r="E165" s="64" t="str">
        <f ca="1">Cálculos!BU139</f>
        <v/>
      </c>
      <c r="F165" s="64" t="str">
        <f ca="1">Cálculos!BN139</f>
        <v/>
      </c>
      <c r="G165" s="64" t="str">
        <f ca="1">IF(F165="","",F165*Cálculos!$BA$4)</f>
        <v/>
      </c>
      <c r="H165" s="64" t="str">
        <f t="shared" ca="1" si="20"/>
        <v/>
      </c>
      <c r="I165" s="64" t="str">
        <f t="shared" ca="1" si="21"/>
        <v/>
      </c>
      <c r="J165" s="64" t="str">
        <f t="shared" ca="1" si="22"/>
        <v/>
      </c>
      <c r="K165" s="64" t="str">
        <f t="shared" ca="1" si="23"/>
        <v/>
      </c>
      <c r="L165" s="64" t="str">
        <f t="shared" ca="1" si="24"/>
        <v/>
      </c>
      <c r="M165" s="64" t="str">
        <f t="shared" ca="1" si="25"/>
        <v/>
      </c>
      <c r="N165" s="64" t="str">
        <f t="shared" ca="1" si="26"/>
        <v/>
      </c>
    </row>
    <row r="166" spans="1:14" x14ac:dyDescent="0.25">
      <c r="A166" s="60"/>
      <c r="B166" s="475"/>
      <c r="C166" s="64" t="str">
        <f ca="1">Cálculos!BJ140</f>
        <v/>
      </c>
      <c r="D166" s="64" t="str">
        <f ca="1">Cálculos!BK140</f>
        <v/>
      </c>
      <c r="E166" s="64" t="str">
        <f ca="1">Cálculos!BU140</f>
        <v/>
      </c>
      <c r="F166" s="64" t="str">
        <f ca="1">Cálculos!BN140</f>
        <v/>
      </c>
      <c r="G166" s="64" t="str">
        <f ca="1">IF(F166="","",F166*Cálculos!$BA$4)</f>
        <v/>
      </c>
      <c r="H166" s="64" t="str">
        <f t="shared" ca="1" si="20"/>
        <v/>
      </c>
      <c r="I166" s="64" t="str">
        <f t="shared" ca="1" si="21"/>
        <v/>
      </c>
      <c r="J166" s="64" t="str">
        <f t="shared" ca="1" si="22"/>
        <v/>
      </c>
      <c r="K166" s="64" t="str">
        <f t="shared" ca="1" si="23"/>
        <v/>
      </c>
      <c r="L166" s="64" t="str">
        <f t="shared" ca="1" si="24"/>
        <v/>
      </c>
      <c r="M166" s="64" t="str">
        <f t="shared" ca="1" si="25"/>
        <v/>
      </c>
      <c r="N166" s="64" t="str">
        <f t="shared" ca="1" si="26"/>
        <v/>
      </c>
    </row>
    <row r="167" spans="1:14" x14ac:dyDescent="0.25">
      <c r="A167" s="60"/>
      <c r="B167" s="475"/>
      <c r="C167" s="64" t="str">
        <f ca="1">Cálculos!BJ141</f>
        <v/>
      </c>
      <c r="D167" s="64" t="str">
        <f ca="1">Cálculos!BK141</f>
        <v/>
      </c>
      <c r="E167" s="64" t="str">
        <f ca="1">Cálculos!BU141</f>
        <v/>
      </c>
      <c r="F167" s="64" t="str">
        <f ca="1">Cálculos!BN141</f>
        <v/>
      </c>
      <c r="G167" s="64" t="str">
        <f ca="1">IF(F167="","",F167*Cálculos!$BA$4)</f>
        <v/>
      </c>
      <c r="H167" s="64" t="str">
        <f t="shared" ca="1" si="20"/>
        <v/>
      </c>
      <c r="I167" s="64" t="str">
        <f t="shared" ca="1" si="21"/>
        <v/>
      </c>
      <c r="J167" s="64" t="str">
        <f t="shared" ca="1" si="22"/>
        <v/>
      </c>
      <c r="K167" s="64" t="str">
        <f t="shared" ca="1" si="23"/>
        <v/>
      </c>
      <c r="L167" s="64" t="str">
        <f t="shared" ca="1" si="24"/>
        <v/>
      </c>
      <c r="M167" s="64" t="str">
        <f t="shared" ca="1" si="25"/>
        <v/>
      </c>
      <c r="N167" s="64" t="str">
        <f t="shared" ca="1" si="26"/>
        <v/>
      </c>
    </row>
    <row r="168" spans="1:14" x14ac:dyDescent="0.25">
      <c r="A168" s="60"/>
      <c r="B168" s="475"/>
      <c r="C168" s="64" t="str">
        <f ca="1">Cálculos!BJ142</f>
        <v/>
      </c>
      <c r="D168" s="64" t="str">
        <f ca="1">Cálculos!BK142</f>
        <v/>
      </c>
      <c r="E168" s="64" t="str">
        <f ca="1">Cálculos!BU142</f>
        <v/>
      </c>
      <c r="F168" s="64" t="str">
        <f ca="1">Cálculos!BN142</f>
        <v/>
      </c>
      <c r="G168" s="64" t="str">
        <f ca="1">IF(F168="","",F168*Cálculos!$BA$4)</f>
        <v/>
      </c>
      <c r="H168" s="64" t="str">
        <f t="shared" ca="1" si="20"/>
        <v/>
      </c>
      <c r="I168" s="64" t="str">
        <f t="shared" ca="1" si="21"/>
        <v/>
      </c>
      <c r="J168" s="64" t="str">
        <f t="shared" ca="1" si="22"/>
        <v/>
      </c>
      <c r="K168" s="64" t="str">
        <f t="shared" ca="1" si="23"/>
        <v/>
      </c>
      <c r="L168" s="64" t="str">
        <f t="shared" ca="1" si="24"/>
        <v/>
      </c>
      <c r="M168" s="64" t="str">
        <f t="shared" ca="1" si="25"/>
        <v/>
      </c>
      <c r="N168" s="64" t="str">
        <f t="shared" ca="1" si="26"/>
        <v/>
      </c>
    </row>
    <row r="169" spans="1:14" x14ac:dyDescent="0.25">
      <c r="A169" s="60"/>
      <c r="B169" s="475"/>
      <c r="C169" s="64" t="str">
        <f ca="1">Cálculos!BJ143</f>
        <v/>
      </c>
      <c r="D169" s="64" t="str">
        <f ca="1">Cálculos!BK143</f>
        <v/>
      </c>
      <c r="E169" s="64" t="str">
        <f ca="1">Cálculos!BU143</f>
        <v/>
      </c>
      <c r="F169" s="64" t="str">
        <f ca="1">Cálculos!BN143</f>
        <v/>
      </c>
      <c r="G169" s="64" t="str">
        <f ca="1">IF(F169="","",F169*Cálculos!$BA$4)</f>
        <v/>
      </c>
      <c r="H169" s="64" t="str">
        <f t="shared" ca="1" si="20"/>
        <v/>
      </c>
      <c r="I169" s="64" t="str">
        <f t="shared" ca="1" si="21"/>
        <v/>
      </c>
      <c r="J169" s="64" t="str">
        <f t="shared" ca="1" si="22"/>
        <v/>
      </c>
      <c r="K169" s="64" t="str">
        <f t="shared" ca="1" si="23"/>
        <v/>
      </c>
      <c r="L169" s="64" t="str">
        <f t="shared" ca="1" si="24"/>
        <v/>
      </c>
      <c r="M169" s="64" t="str">
        <f t="shared" ca="1" si="25"/>
        <v/>
      </c>
      <c r="N169" s="64" t="str">
        <f t="shared" ca="1" si="26"/>
        <v/>
      </c>
    </row>
    <row r="170" spans="1:14" x14ac:dyDescent="0.25">
      <c r="A170" s="60"/>
      <c r="B170" s="475"/>
      <c r="C170" s="64" t="str">
        <f ca="1">Cálculos!BJ144</f>
        <v/>
      </c>
      <c r="D170" s="64" t="str">
        <f ca="1">Cálculos!BK144</f>
        <v/>
      </c>
      <c r="E170" s="64" t="str">
        <f ca="1">Cálculos!BU144</f>
        <v/>
      </c>
      <c r="F170" s="64" t="str">
        <f ca="1">Cálculos!BN144</f>
        <v/>
      </c>
      <c r="G170" s="64" t="str">
        <f ca="1">IF(F170="","",F170*Cálculos!$BA$4)</f>
        <v/>
      </c>
      <c r="H170" s="64" t="str">
        <f t="shared" ca="1" si="20"/>
        <v/>
      </c>
      <c r="I170" s="64" t="str">
        <f t="shared" ca="1" si="21"/>
        <v/>
      </c>
      <c r="J170" s="64" t="str">
        <f t="shared" ca="1" si="22"/>
        <v/>
      </c>
      <c r="K170" s="64" t="str">
        <f t="shared" ca="1" si="23"/>
        <v/>
      </c>
      <c r="L170" s="64" t="str">
        <f t="shared" ca="1" si="24"/>
        <v/>
      </c>
      <c r="M170" s="64" t="str">
        <f t="shared" ca="1" si="25"/>
        <v/>
      </c>
      <c r="N170" s="64" t="str">
        <f t="shared" ca="1" si="26"/>
        <v/>
      </c>
    </row>
    <row r="171" spans="1:14" x14ac:dyDescent="0.25">
      <c r="A171" s="60"/>
      <c r="B171" s="475"/>
      <c r="C171" s="64" t="str">
        <f ca="1">Cálculos!BJ145</f>
        <v/>
      </c>
      <c r="D171" s="64" t="str">
        <f ca="1">Cálculos!BK145</f>
        <v/>
      </c>
      <c r="E171" s="64" t="str">
        <f ca="1">Cálculos!BU145</f>
        <v/>
      </c>
      <c r="F171" s="64" t="str">
        <f ca="1">Cálculos!BN145</f>
        <v/>
      </c>
      <c r="G171" s="64" t="str">
        <f ca="1">IF(F171="","",F171*Cálculos!$BA$4)</f>
        <v/>
      </c>
      <c r="H171" s="64" t="str">
        <f t="shared" ca="1" si="20"/>
        <v/>
      </c>
      <c r="I171" s="64" t="str">
        <f t="shared" ca="1" si="21"/>
        <v/>
      </c>
      <c r="J171" s="64" t="str">
        <f t="shared" ca="1" si="22"/>
        <v/>
      </c>
      <c r="K171" s="64" t="str">
        <f t="shared" ca="1" si="23"/>
        <v/>
      </c>
      <c r="L171" s="64" t="str">
        <f t="shared" ca="1" si="24"/>
        <v/>
      </c>
      <c r="M171" s="64" t="str">
        <f t="shared" ca="1" si="25"/>
        <v/>
      </c>
      <c r="N171" s="64" t="str">
        <f t="shared" ca="1" si="26"/>
        <v/>
      </c>
    </row>
    <row r="172" spans="1:14" x14ac:dyDescent="0.25">
      <c r="A172" s="60"/>
      <c r="B172" s="475"/>
      <c r="C172" s="64" t="str">
        <f ca="1">Cálculos!BJ146</f>
        <v/>
      </c>
      <c r="D172" s="64" t="str">
        <f ca="1">Cálculos!BK146</f>
        <v/>
      </c>
      <c r="E172" s="64" t="str">
        <f ca="1">Cálculos!BU146</f>
        <v/>
      </c>
      <c r="F172" s="64" t="str">
        <f ca="1">Cálculos!BN146</f>
        <v/>
      </c>
      <c r="G172" s="64" t="str">
        <f ca="1">IF(F172="","",F172*Cálculos!$BA$4)</f>
        <v/>
      </c>
      <c r="H172" s="64" t="str">
        <f t="shared" ca="1" si="20"/>
        <v/>
      </c>
      <c r="I172" s="64" t="str">
        <f t="shared" ca="1" si="21"/>
        <v/>
      </c>
      <c r="J172" s="64" t="str">
        <f t="shared" ca="1" si="22"/>
        <v/>
      </c>
      <c r="K172" s="64" t="str">
        <f t="shared" ca="1" si="23"/>
        <v/>
      </c>
      <c r="L172" s="64" t="str">
        <f t="shared" ca="1" si="24"/>
        <v/>
      </c>
      <c r="M172" s="64" t="str">
        <f t="shared" ca="1" si="25"/>
        <v/>
      </c>
      <c r="N172" s="64" t="str">
        <f t="shared" ca="1" si="26"/>
        <v/>
      </c>
    </row>
    <row r="173" spans="1:14" x14ac:dyDescent="0.25">
      <c r="A173" s="60"/>
      <c r="B173" s="475"/>
      <c r="C173" s="64" t="str">
        <f ca="1">Cálculos!BJ147</f>
        <v/>
      </c>
      <c r="D173" s="64" t="str">
        <f ca="1">Cálculos!BK147</f>
        <v/>
      </c>
      <c r="E173" s="64" t="str">
        <f ca="1">Cálculos!BU147</f>
        <v/>
      </c>
      <c r="F173" s="64" t="str">
        <f ca="1">Cálculos!BN147</f>
        <v/>
      </c>
      <c r="G173" s="64" t="str">
        <f ca="1">IF(F173="","",F173*Cálculos!$BA$4)</f>
        <v/>
      </c>
      <c r="H173" s="64" t="str">
        <f t="shared" ca="1" si="20"/>
        <v/>
      </c>
      <c r="I173" s="64" t="str">
        <f t="shared" ca="1" si="21"/>
        <v/>
      </c>
      <c r="J173" s="64" t="str">
        <f t="shared" ca="1" si="22"/>
        <v/>
      </c>
      <c r="K173" s="64" t="str">
        <f t="shared" ca="1" si="23"/>
        <v/>
      </c>
      <c r="L173" s="64" t="str">
        <f t="shared" ca="1" si="24"/>
        <v/>
      </c>
      <c r="M173" s="64" t="str">
        <f t="shared" ca="1" si="25"/>
        <v/>
      </c>
      <c r="N173" s="64" t="str">
        <f t="shared" ca="1" si="26"/>
        <v/>
      </c>
    </row>
    <row r="174" spans="1:14" x14ac:dyDescent="0.25">
      <c r="A174" s="60"/>
      <c r="B174" s="475"/>
      <c r="C174" s="64" t="str">
        <f ca="1">Cálculos!BJ148</f>
        <v/>
      </c>
      <c r="D174" s="64" t="str">
        <f ca="1">Cálculos!BK148</f>
        <v/>
      </c>
      <c r="E174" s="64" t="str">
        <f ca="1">Cálculos!BU148</f>
        <v/>
      </c>
      <c r="F174" s="64" t="str">
        <f ca="1">Cálculos!BN148</f>
        <v/>
      </c>
      <c r="G174" s="64" t="str">
        <f ca="1">IF(F174="","",F174*Cálculos!$BA$4)</f>
        <v/>
      </c>
      <c r="H174" s="64" t="str">
        <f t="shared" ca="1" si="20"/>
        <v/>
      </c>
      <c r="I174" s="64" t="str">
        <f t="shared" ca="1" si="21"/>
        <v/>
      </c>
      <c r="J174" s="64" t="str">
        <f t="shared" ca="1" si="22"/>
        <v/>
      </c>
      <c r="K174" s="64" t="str">
        <f t="shared" ca="1" si="23"/>
        <v/>
      </c>
      <c r="L174" s="64" t="str">
        <f t="shared" ca="1" si="24"/>
        <v/>
      </c>
      <c r="M174" s="64" t="str">
        <f t="shared" ca="1" si="25"/>
        <v/>
      </c>
      <c r="N174" s="64" t="str">
        <f t="shared" ca="1" si="26"/>
        <v/>
      </c>
    </row>
    <row r="175" spans="1:14" x14ac:dyDescent="0.25">
      <c r="A175" s="60"/>
      <c r="B175" s="475"/>
      <c r="C175" s="64" t="str">
        <f ca="1">Cálculos!BJ149</f>
        <v/>
      </c>
      <c r="D175" s="64" t="str">
        <f ca="1">Cálculos!BK149</f>
        <v/>
      </c>
      <c r="E175" s="64" t="str">
        <f ca="1">Cálculos!BU149</f>
        <v/>
      </c>
      <c r="F175" s="64" t="str">
        <f ca="1">Cálculos!BN149</f>
        <v/>
      </c>
      <c r="G175" s="64" t="str">
        <f ca="1">IF(F175="","",F175*Cálculos!$BA$4)</f>
        <v/>
      </c>
      <c r="H175" s="64" t="str">
        <f t="shared" ca="1" si="20"/>
        <v/>
      </c>
      <c r="I175" s="64" t="str">
        <f t="shared" ca="1" si="21"/>
        <v/>
      </c>
      <c r="J175" s="64" t="str">
        <f t="shared" ca="1" si="22"/>
        <v/>
      </c>
      <c r="K175" s="64" t="str">
        <f t="shared" ca="1" si="23"/>
        <v/>
      </c>
      <c r="L175" s="64" t="str">
        <f t="shared" ca="1" si="24"/>
        <v/>
      </c>
      <c r="M175" s="64" t="str">
        <f t="shared" ca="1" si="25"/>
        <v/>
      </c>
      <c r="N175" s="64" t="str">
        <f t="shared" ca="1" si="26"/>
        <v/>
      </c>
    </row>
    <row r="176" spans="1:14" x14ac:dyDescent="0.25">
      <c r="A176" s="60"/>
      <c r="B176" s="475"/>
      <c r="C176" s="64" t="str">
        <f ca="1">Cálculos!BJ150</f>
        <v/>
      </c>
      <c r="D176" s="64" t="str">
        <f ca="1">Cálculos!BK150</f>
        <v/>
      </c>
      <c r="E176" s="64" t="str">
        <f ca="1">Cálculos!BU150</f>
        <v/>
      </c>
      <c r="F176" s="64" t="str">
        <f ca="1">Cálculos!BN150</f>
        <v/>
      </c>
      <c r="G176" s="64" t="str">
        <f ca="1">IF(F176="","",F176*Cálculos!$BA$4)</f>
        <v/>
      </c>
      <c r="H176" s="64" t="str">
        <f t="shared" ca="1" si="20"/>
        <v/>
      </c>
      <c r="I176" s="64" t="str">
        <f t="shared" ca="1" si="21"/>
        <v/>
      </c>
      <c r="J176" s="64" t="str">
        <f t="shared" ca="1" si="22"/>
        <v/>
      </c>
      <c r="K176" s="64" t="str">
        <f t="shared" ca="1" si="23"/>
        <v/>
      </c>
      <c r="L176" s="64" t="str">
        <f t="shared" ca="1" si="24"/>
        <v/>
      </c>
      <c r="M176" s="64" t="str">
        <f t="shared" ca="1" si="25"/>
        <v/>
      </c>
      <c r="N176" s="64" t="str">
        <f t="shared" ca="1" si="26"/>
        <v/>
      </c>
    </row>
    <row r="177" spans="1:14" x14ac:dyDescent="0.25">
      <c r="A177" s="60"/>
      <c r="B177" s="475"/>
      <c r="C177" s="64" t="str">
        <f ca="1">Cálculos!BJ151</f>
        <v/>
      </c>
      <c r="D177" s="64" t="str">
        <f ca="1">Cálculos!BK151</f>
        <v/>
      </c>
      <c r="E177" s="64" t="str">
        <f ca="1">Cálculos!BU151</f>
        <v/>
      </c>
      <c r="F177" s="64" t="str">
        <f ca="1">Cálculos!BN151</f>
        <v/>
      </c>
      <c r="G177" s="64" t="str">
        <f ca="1">IF(F177="","",F177*Cálculos!$BA$4)</f>
        <v/>
      </c>
      <c r="H177" s="64" t="str">
        <f t="shared" ca="1" si="20"/>
        <v/>
      </c>
      <c r="I177" s="64" t="str">
        <f t="shared" ca="1" si="21"/>
        <v/>
      </c>
      <c r="J177" s="64" t="str">
        <f t="shared" ca="1" si="22"/>
        <v/>
      </c>
      <c r="K177" s="64" t="str">
        <f t="shared" ca="1" si="23"/>
        <v/>
      </c>
      <c r="L177" s="64" t="str">
        <f t="shared" ca="1" si="24"/>
        <v/>
      </c>
      <c r="M177" s="64" t="str">
        <f t="shared" ca="1" si="25"/>
        <v/>
      </c>
      <c r="N177" s="64" t="str">
        <f t="shared" ca="1" si="26"/>
        <v/>
      </c>
    </row>
    <row r="178" spans="1:14" x14ac:dyDescent="0.25">
      <c r="A178" s="60"/>
      <c r="B178" s="475"/>
      <c r="C178" s="64" t="str">
        <f ca="1">Cálculos!BJ152</f>
        <v/>
      </c>
      <c r="D178" s="64" t="str">
        <f ca="1">Cálculos!BK152</f>
        <v/>
      </c>
      <c r="E178" s="64" t="str">
        <f ca="1">Cálculos!BU152</f>
        <v/>
      </c>
      <c r="F178" s="64" t="str">
        <f ca="1">Cálculos!BN152</f>
        <v/>
      </c>
      <c r="G178" s="64" t="str">
        <f ca="1">IF(F178="","",F178*Cálculos!$BA$4)</f>
        <v/>
      </c>
      <c r="H178" s="64" t="str">
        <f t="shared" ca="1" si="20"/>
        <v/>
      </c>
      <c r="I178" s="64" t="str">
        <f t="shared" ca="1" si="21"/>
        <v/>
      </c>
      <c r="J178" s="64" t="str">
        <f t="shared" ca="1" si="22"/>
        <v/>
      </c>
      <c r="K178" s="64" t="str">
        <f t="shared" ca="1" si="23"/>
        <v/>
      </c>
      <c r="L178" s="64" t="str">
        <f t="shared" ca="1" si="24"/>
        <v/>
      </c>
      <c r="M178" s="64" t="str">
        <f t="shared" ca="1" si="25"/>
        <v/>
      </c>
      <c r="N178" s="64" t="str">
        <f t="shared" ca="1" si="26"/>
        <v/>
      </c>
    </row>
    <row r="179" spans="1:14" x14ac:dyDescent="0.25">
      <c r="A179" s="60"/>
      <c r="B179" s="475"/>
      <c r="C179" s="64" t="str">
        <f ca="1">Cálculos!BJ153</f>
        <v/>
      </c>
      <c r="D179" s="64" t="str">
        <f ca="1">Cálculos!BK153</f>
        <v/>
      </c>
      <c r="E179" s="64" t="str">
        <f ca="1">Cálculos!BU153</f>
        <v/>
      </c>
      <c r="F179" s="64" t="str">
        <f ca="1">Cálculos!BN153</f>
        <v/>
      </c>
      <c r="G179" s="64" t="str">
        <f ca="1">IF(F179="","",F179*Cálculos!$BA$4)</f>
        <v/>
      </c>
      <c r="H179" s="64" t="str">
        <f t="shared" ca="1" si="20"/>
        <v/>
      </c>
      <c r="I179" s="64" t="str">
        <f t="shared" ca="1" si="21"/>
        <v/>
      </c>
      <c r="J179" s="64" t="str">
        <f t="shared" ca="1" si="22"/>
        <v/>
      </c>
      <c r="K179" s="64" t="str">
        <f t="shared" ca="1" si="23"/>
        <v/>
      </c>
      <c r="L179" s="64" t="str">
        <f t="shared" ca="1" si="24"/>
        <v/>
      </c>
      <c r="M179" s="64" t="str">
        <f t="shared" ca="1" si="25"/>
        <v/>
      </c>
      <c r="N179" s="64" t="str">
        <f t="shared" ca="1" si="26"/>
        <v/>
      </c>
    </row>
    <row r="180" spans="1:14" x14ac:dyDescent="0.25">
      <c r="A180" s="60"/>
      <c r="B180" s="475"/>
      <c r="C180" s="64" t="str">
        <f ca="1">Cálculos!BJ154</f>
        <v/>
      </c>
      <c r="D180" s="64" t="str">
        <f ca="1">Cálculos!BK154</f>
        <v/>
      </c>
      <c r="E180" s="64" t="str">
        <f ca="1">Cálculos!BU154</f>
        <v/>
      </c>
      <c r="F180" s="64" t="str">
        <f ca="1">Cálculos!BN154</f>
        <v/>
      </c>
      <c r="G180" s="64" t="str">
        <f ca="1">IF(F180="","",F180*Cálculos!$BA$4)</f>
        <v/>
      </c>
      <c r="H180" s="64" t="str">
        <f t="shared" ca="1" si="20"/>
        <v/>
      </c>
      <c r="I180" s="64" t="str">
        <f t="shared" ca="1" si="21"/>
        <v/>
      </c>
      <c r="J180" s="64" t="str">
        <f t="shared" ca="1" si="22"/>
        <v/>
      </c>
      <c r="K180" s="64" t="str">
        <f t="shared" ca="1" si="23"/>
        <v/>
      </c>
      <c r="L180" s="64" t="str">
        <f t="shared" ca="1" si="24"/>
        <v/>
      </c>
      <c r="M180" s="64" t="str">
        <f t="shared" ca="1" si="25"/>
        <v/>
      </c>
      <c r="N180" s="64" t="str">
        <f t="shared" ca="1" si="26"/>
        <v/>
      </c>
    </row>
    <row r="181" spans="1:14" x14ac:dyDescent="0.25">
      <c r="A181" s="60"/>
      <c r="B181" s="475"/>
      <c r="C181" s="64" t="str">
        <f ca="1">Cálculos!BJ155</f>
        <v/>
      </c>
      <c r="D181" s="64" t="str">
        <f ca="1">Cálculos!BK155</f>
        <v/>
      </c>
      <c r="E181" s="64" t="str">
        <f ca="1">Cálculos!BU155</f>
        <v/>
      </c>
      <c r="F181" s="64" t="str">
        <f ca="1">Cálculos!BN155</f>
        <v/>
      </c>
      <c r="G181" s="64" t="str">
        <f ca="1">IF(F181="","",F181*Cálculos!$BA$4)</f>
        <v/>
      </c>
      <c r="H181" s="64" t="str">
        <f t="shared" ca="1" si="20"/>
        <v/>
      </c>
      <c r="I181" s="64" t="str">
        <f t="shared" ca="1" si="21"/>
        <v/>
      </c>
      <c r="J181" s="64" t="str">
        <f t="shared" ca="1" si="22"/>
        <v/>
      </c>
      <c r="K181" s="64" t="str">
        <f t="shared" ca="1" si="23"/>
        <v/>
      </c>
      <c r="L181" s="64" t="str">
        <f t="shared" ca="1" si="24"/>
        <v/>
      </c>
      <c r="M181" s="64" t="str">
        <f t="shared" ca="1" si="25"/>
        <v/>
      </c>
      <c r="N181" s="64" t="str">
        <f t="shared" ca="1" si="26"/>
        <v/>
      </c>
    </row>
    <row r="182" spans="1:14" x14ac:dyDescent="0.25">
      <c r="A182" s="60"/>
      <c r="B182" s="475"/>
      <c r="C182" s="64" t="str">
        <f ca="1">Cálculos!BJ156</f>
        <v/>
      </c>
      <c r="D182" s="64" t="str">
        <f ca="1">Cálculos!BK156</f>
        <v/>
      </c>
      <c r="E182" s="64" t="str">
        <f ca="1">Cálculos!BU156</f>
        <v/>
      </c>
      <c r="F182" s="64" t="str">
        <f ca="1">Cálculos!BN156</f>
        <v/>
      </c>
      <c r="G182" s="64" t="str">
        <f ca="1">IF(F182="","",F182*Cálculos!$BA$4)</f>
        <v/>
      </c>
      <c r="H182" s="64" t="str">
        <f t="shared" ca="1" si="20"/>
        <v/>
      </c>
      <c r="I182" s="64" t="str">
        <f t="shared" ca="1" si="21"/>
        <v/>
      </c>
      <c r="J182" s="64" t="str">
        <f t="shared" ca="1" si="22"/>
        <v/>
      </c>
      <c r="K182" s="64" t="str">
        <f t="shared" ca="1" si="23"/>
        <v/>
      </c>
      <c r="L182" s="64" t="str">
        <f t="shared" ca="1" si="24"/>
        <v/>
      </c>
      <c r="M182" s="64" t="str">
        <f t="shared" ca="1" si="25"/>
        <v/>
      </c>
      <c r="N182" s="64" t="str">
        <f t="shared" ca="1" si="26"/>
        <v/>
      </c>
    </row>
    <row r="183" spans="1:14" x14ac:dyDescent="0.25">
      <c r="A183" s="60"/>
      <c r="B183" s="475"/>
      <c r="C183" s="64" t="str">
        <f ca="1">Cálculos!BJ157</f>
        <v/>
      </c>
      <c r="D183" s="64" t="str">
        <f ca="1">Cálculos!BK157</f>
        <v/>
      </c>
      <c r="E183" s="64" t="str">
        <f ca="1">Cálculos!BU157</f>
        <v/>
      </c>
      <c r="F183" s="64" t="str">
        <f ca="1">Cálculos!BN157</f>
        <v/>
      </c>
      <c r="G183" s="64" t="str">
        <f ca="1">IF(F183="","",F183*Cálculos!$BA$4)</f>
        <v/>
      </c>
      <c r="H183" s="64" t="str">
        <f t="shared" ca="1" si="20"/>
        <v/>
      </c>
      <c r="I183" s="64" t="str">
        <f t="shared" ca="1" si="21"/>
        <v/>
      </c>
      <c r="J183" s="64" t="str">
        <f t="shared" ca="1" si="22"/>
        <v/>
      </c>
      <c r="K183" s="64" t="str">
        <f t="shared" ca="1" si="23"/>
        <v/>
      </c>
      <c r="L183" s="64" t="str">
        <f t="shared" ca="1" si="24"/>
        <v/>
      </c>
      <c r="M183" s="64" t="str">
        <f t="shared" ca="1" si="25"/>
        <v/>
      </c>
      <c r="N183" s="64" t="str">
        <f t="shared" ca="1" si="26"/>
        <v/>
      </c>
    </row>
    <row r="184" spans="1:14" x14ac:dyDescent="0.25">
      <c r="A184" s="60"/>
      <c r="B184" s="475"/>
      <c r="C184" s="64" t="str">
        <f ca="1">Cálculos!BJ158</f>
        <v/>
      </c>
      <c r="D184" s="64" t="str">
        <f ca="1">Cálculos!BK158</f>
        <v/>
      </c>
      <c r="E184" s="64" t="str">
        <f ca="1">Cálculos!BU158</f>
        <v/>
      </c>
      <c r="F184" s="64" t="str">
        <f ca="1">Cálculos!BN158</f>
        <v/>
      </c>
      <c r="G184" s="64" t="str">
        <f ca="1">IF(F184="","",F184*Cálculos!$BA$4)</f>
        <v/>
      </c>
      <c r="H184" s="64" t="str">
        <f t="shared" ca="1" si="20"/>
        <v/>
      </c>
      <c r="I184" s="64" t="str">
        <f t="shared" ca="1" si="21"/>
        <v/>
      </c>
      <c r="J184" s="64" t="str">
        <f t="shared" ca="1" si="22"/>
        <v/>
      </c>
      <c r="K184" s="64" t="str">
        <f t="shared" ca="1" si="23"/>
        <v/>
      </c>
      <c r="L184" s="64" t="str">
        <f t="shared" ca="1" si="24"/>
        <v/>
      </c>
      <c r="M184" s="64" t="str">
        <f t="shared" ca="1" si="25"/>
        <v/>
      </c>
      <c r="N184" s="64" t="str">
        <f t="shared" ca="1" si="26"/>
        <v/>
      </c>
    </row>
    <row r="185" spans="1:14" x14ac:dyDescent="0.25">
      <c r="A185" s="60"/>
      <c r="B185" s="475"/>
      <c r="C185" s="64" t="str">
        <f ca="1">Cálculos!BJ159</f>
        <v/>
      </c>
      <c r="D185" s="64" t="str">
        <f ca="1">Cálculos!BK159</f>
        <v/>
      </c>
      <c r="E185" s="64" t="str">
        <f ca="1">Cálculos!BU159</f>
        <v/>
      </c>
      <c r="F185" s="64" t="str">
        <f ca="1">Cálculos!BN159</f>
        <v/>
      </c>
      <c r="G185" s="64" t="str">
        <f ca="1">IF(F185="","",F185*Cálculos!$BA$4)</f>
        <v/>
      </c>
      <c r="H185" s="64" t="str">
        <f t="shared" ca="1" si="20"/>
        <v/>
      </c>
      <c r="I185" s="64" t="str">
        <f t="shared" ca="1" si="21"/>
        <v/>
      </c>
      <c r="J185" s="64" t="str">
        <f t="shared" ca="1" si="22"/>
        <v/>
      </c>
      <c r="K185" s="64" t="str">
        <f t="shared" ca="1" si="23"/>
        <v/>
      </c>
      <c r="L185" s="64" t="str">
        <f t="shared" ca="1" si="24"/>
        <v/>
      </c>
      <c r="M185" s="64" t="str">
        <f t="shared" ca="1" si="25"/>
        <v/>
      </c>
      <c r="N185" s="64" t="str">
        <f t="shared" ca="1" si="26"/>
        <v/>
      </c>
    </row>
    <row r="186" spans="1:14" x14ac:dyDescent="0.25">
      <c r="A186" s="60"/>
      <c r="B186" s="475"/>
      <c r="C186" s="64" t="str">
        <f ca="1">Cálculos!BJ160</f>
        <v/>
      </c>
      <c r="D186" s="64" t="str">
        <f ca="1">Cálculos!BK160</f>
        <v/>
      </c>
      <c r="E186" s="64" t="str">
        <f ca="1">Cálculos!BU160</f>
        <v/>
      </c>
      <c r="F186" s="64" t="str">
        <f ca="1">Cálculos!BN160</f>
        <v/>
      </c>
      <c r="G186" s="64" t="str">
        <f ca="1">IF(F186="","",F186*Cálculos!$BA$4)</f>
        <v/>
      </c>
      <c r="H186" s="64" t="str">
        <f t="shared" ca="1" si="20"/>
        <v/>
      </c>
      <c r="I186" s="64" t="str">
        <f t="shared" ca="1" si="21"/>
        <v/>
      </c>
      <c r="J186" s="64" t="str">
        <f t="shared" ca="1" si="22"/>
        <v/>
      </c>
      <c r="K186" s="64" t="str">
        <f t="shared" ca="1" si="23"/>
        <v/>
      </c>
      <c r="L186" s="64" t="str">
        <f t="shared" ca="1" si="24"/>
        <v/>
      </c>
      <c r="M186" s="64" t="str">
        <f t="shared" ca="1" si="25"/>
        <v/>
      </c>
      <c r="N186" s="64" t="str">
        <f t="shared" ca="1" si="26"/>
        <v/>
      </c>
    </row>
    <row r="187" spans="1:14" x14ac:dyDescent="0.25">
      <c r="A187" s="60"/>
      <c r="B187" s="475"/>
      <c r="C187" s="64" t="str">
        <f ca="1">Cálculos!BJ161</f>
        <v/>
      </c>
      <c r="D187" s="64" t="str">
        <f ca="1">Cálculos!BK161</f>
        <v/>
      </c>
      <c r="E187" s="64" t="str">
        <f ca="1">Cálculos!BU161</f>
        <v/>
      </c>
      <c r="F187" s="64" t="str">
        <f ca="1">Cálculos!BN161</f>
        <v/>
      </c>
      <c r="G187" s="64" t="str">
        <f ca="1">IF(F187="","",F187*Cálculos!$BA$4)</f>
        <v/>
      </c>
      <c r="H187" s="64" t="str">
        <f t="shared" ca="1" si="20"/>
        <v/>
      </c>
      <c r="I187" s="64" t="str">
        <f t="shared" ca="1" si="21"/>
        <v/>
      </c>
      <c r="J187" s="64" t="str">
        <f t="shared" ca="1" si="22"/>
        <v/>
      </c>
      <c r="K187" s="64" t="str">
        <f t="shared" ca="1" si="23"/>
        <v/>
      </c>
      <c r="L187" s="64" t="str">
        <f t="shared" ca="1" si="24"/>
        <v/>
      </c>
      <c r="M187" s="64" t="str">
        <f t="shared" ca="1" si="25"/>
        <v/>
      </c>
      <c r="N187" s="64" t="str">
        <f t="shared" ca="1" si="26"/>
        <v/>
      </c>
    </row>
    <row r="188" spans="1:14" x14ac:dyDescent="0.25">
      <c r="A188" s="60"/>
      <c r="B188" s="475"/>
      <c r="C188" s="64" t="str">
        <f ca="1">Cálculos!BJ162</f>
        <v/>
      </c>
      <c r="D188" s="64" t="str">
        <f ca="1">Cálculos!BK162</f>
        <v/>
      </c>
      <c r="E188" s="64" t="str">
        <f ca="1">Cálculos!BU162</f>
        <v/>
      </c>
      <c r="F188" s="64" t="str">
        <f ca="1">Cálculos!BN162</f>
        <v/>
      </c>
      <c r="G188" s="64" t="str">
        <f ca="1">IF(F188="","",F188*Cálculos!$BA$4)</f>
        <v/>
      </c>
      <c r="H188" s="64" t="str">
        <f t="shared" ca="1" si="20"/>
        <v/>
      </c>
      <c r="I188" s="64" t="str">
        <f t="shared" ca="1" si="21"/>
        <v/>
      </c>
      <c r="J188" s="64" t="str">
        <f t="shared" ca="1" si="22"/>
        <v/>
      </c>
      <c r="K188" s="64" t="str">
        <f t="shared" ca="1" si="23"/>
        <v/>
      </c>
      <c r="L188" s="64" t="str">
        <f t="shared" ca="1" si="24"/>
        <v/>
      </c>
      <c r="M188" s="64" t="str">
        <f t="shared" ca="1" si="25"/>
        <v/>
      </c>
      <c r="N188" s="64" t="str">
        <f t="shared" ca="1" si="26"/>
        <v/>
      </c>
    </row>
    <row r="189" spans="1:14" x14ac:dyDescent="0.25">
      <c r="A189" s="60"/>
      <c r="B189" s="475"/>
      <c r="C189" s="64" t="str">
        <f ca="1">Cálculos!BJ163</f>
        <v/>
      </c>
      <c r="D189" s="64" t="str">
        <f ca="1">Cálculos!BK163</f>
        <v/>
      </c>
      <c r="E189" s="64" t="str">
        <f ca="1">Cálculos!BU163</f>
        <v/>
      </c>
      <c r="F189" s="64" t="str">
        <f ca="1">Cálculos!BN163</f>
        <v/>
      </c>
      <c r="G189" s="64" t="str">
        <f ca="1">IF(F189="","",F189*Cálculos!$BA$4)</f>
        <v/>
      </c>
      <c r="H189" s="64" t="str">
        <f t="shared" ca="1" si="20"/>
        <v/>
      </c>
      <c r="I189" s="64" t="str">
        <f t="shared" ca="1" si="21"/>
        <v/>
      </c>
      <c r="J189" s="64" t="str">
        <f t="shared" ca="1" si="22"/>
        <v/>
      </c>
      <c r="K189" s="64" t="str">
        <f t="shared" ca="1" si="23"/>
        <v/>
      </c>
      <c r="L189" s="64" t="str">
        <f t="shared" ca="1" si="24"/>
        <v/>
      </c>
      <c r="M189" s="64" t="str">
        <f t="shared" ca="1" si="25"/>
        <v/>
      </c>
      <c r="N189" s="64" t="str">
        <f t="shared" ca="1" si="26"/>
        <v/>
      </c>
    </row>
    <row r="190" spans="1:14" x14ac:dyDescent="0.25">
      <c r="A190" s="60"/>
      <c r="B190" s="475"/>
      <c r="C190" s="64" t="str">
        <f ca="1">Cálculos!BJ164</f>
        <v/>
      </c>
      <c r="D190" s="64" t="str">
        <f ca="1">Cálculos!BK164</f>
        <v/>
      </c>
      <c r="E190" s="64" t="str">
        <f ca="1">Cálculos!BU164</f>
        <v/>
      </c>
      <c r="F190" s="64" t="str">
        <f ca="1">Cálculos!BN164</f>
        <v/>
      </c>
      <c r="G190" s="64" t="str">
        <f ca="1">IF(F190="","",F190*Cálculos!$BA$4)</f>
        <v/>
      </c>
      <c r="H190" s="64" t="str">
        <f t="shared" ca="1" si="20"/>
        <v/>
      </c>
      <c r="I190" s="64" t="str">
        <f t="shared" ca="1" si="21"/>
        <v/>
      </c>
      <c r="J190" s="64" t="str">
        <f t="shared" ca="1" si="22"/>
        <v/>
      </c>
      <c r="K190" s="64" t="str">
        <f t="shared" ca="1" si="23"/>
        <v/>
      </c>
      <c r="L190" s="64" t="str">
        <f t="shared" ca="1" si="24"/>
        <v/>
      </c>
      <c r="M190" s="64" t="str">
        <f t="shared" ca="1" si="25"/>
        <v/>
      </c>
      <c r="N190" s="64" t="str">
        <f t="shared" ca="1" si="26"/>
        <v/>
      </c>
    </row>
    <row r="191" spans="1:14" x14ac:dyDescent="0.25">
      <c r="A191" s="60"/>
      <c r="B191" s="475"/>
      <c r="C191" s="64" t="str">
        <f ca="1">Cálculos!BJ165</f>
        <v/>
      </c>
      <c r="D191" s="64" t="str">
        <f ca="1">Cálculos!BK165</f>
        <v/>
      </c>
      <c r="E191" s="64" t="str">
        <f ca="1">Cálculos!BU165</f>
        <v/>
      </c>
      <c r="F191" s="64" t="str">
        <f ca="1">Cálculos!BN165</f>
        <v/>
      </c>
      <c r="G191" s="64" t="str">
        <f ca="1">IF(F191="","",F191*Cálculos!$BA$4)</f>
        <v/>
      </c>
      <c r="H191" s="64" t="str">
        <f t="shared" ca="1" si="20"/>
        <v/>
      </c>
      <c r="I191" s="64" t="str">
        <f t="shared" ca="1" si="21"/>
        <v/>
      </c>
      <c r="J191" s="64" t="str">
        <f t="shared" ca="1" si="22"/>
        <v/>
      </c>
      <c r="K191" s="64" t="str">
        <f t="shared" ca="1" si="23"/>
        <v/>
      </c>
      <c r="L191" s="64" t="str">
        <f t="shared" ca="1" si="24"/>
        <v/>
      </c>
      <c r="M191" s="64" t="str">
        <f t="shared" ca="1" si="25"/>
        <v/>
      </c>
      <c r="N191" s="64" t="str">
        <f t="shared" ca="1" si="26"/>
        <v/>
      </c>
    </row>
    <row r="192" spans="1:14" x14ac:dyDescent="0.25">
      <c r="A192" s="60"/>
      <c r="B192" s="475"/>
      <c r="C192" s="64" t="str">
        <f ca="1">Cálculos!BJ166</f>
        <v/>
      </c>
      <c r="D192" s="64" t="str">
        <f ca="1">Cálculos!BK166</f>
        <v/>
      </c>
      <c r="E192" s="64" t="str">
        <f ca="1">Cálculos!BU166</f>
        <v/>
      </c>
      <c r="F192" s="64" t="str">
        <f ca="1">Cálculos!BN166</f>
        <v/>
      </c>
      <c r="G192" s="64" t="str">
        <f ca="1">IF(F192="","",F192*Cálculos!$BA$4)</f>
        <v/>
      </c>
      <c r="H192" s="64" t="str">
        <f t="shared" ca="1" si="20"/>
        <v/>
      </c>
      <c r="I192" s="64" t="str">
        <f t="shared" ca="1" si="21"/>
        <v/>
      </c>
      <c r="J192" s="64" t="str">
        <f t="shared" ca="1" si="22"/>
        <v/>
      </c>
      <c r="K192" s="64" t="str">
        <f t="shared" ca="1" si="23"/>
        <v/>
      </c>
      <c r="L192" s="64" t="str">
        <f t="shared" ca="1" si="24"/>
        <v/>
      </c>
      <c r="M192" s="64" t="str">
        <f t="shared" ca="1" si="25"/>
        <v/>
      </c>
      <c r="N192" s="64" t="str">
        <f t="shared" ca="1" si="26"/>
        <v/>
      </c>
    </row>
    <row r="193" spans="1:14" x14ac:dyDescent="0.25">
      <c r="A193" s="60"/>
      <c r="B193" s="475"/>
      <c r="C193" s="64" t="str">
        <f ca="1">Cálculos!BJ167</f>
        <v/>
      </c>
      <c r="D193" s="64" t="str">
        <f ca="1">Cálculos!BK167</f>
        <v/>
      </c>
      <c r="E193" s="64" t="str">
        <f ca="1">Cálculos!BU167</f>
        <v/>
      </c>
      <c r="F193" s="64" t="str">
        <f ca="1">Cálculos!BN167</f>
        <v/>
      </c>
      <c r="G193" s="64" t="str">
        <f ca="1">IF(F193="","",F193*Cálculos!$BA$4)</f>
        <v/>
      </c>
      <c r="H193" s="64" t="str">
        <f t="shared" ca="1" si="20"/>
        <v/>
      </c>
      <c r="I193" s="64" t="str">
        <f t="shared" ca="1" si="21"/>
        <v/>
      </c>
      <c r="J193" s="64" t="str">
        <f t="shared" ca="1" si="22"/>
        <v/>
      </c>
      <c r="K193" s="64" t="str">
        <f t="shared" ca="1" si="23"/>
        <v/>
      </c>
      <c r="L193" s="64" t="str">
        <f t="shared" ca="1" si="24"/>
        <v/>
      </c>
      <c r="M193" s="64" t="str">
        <f t="shared" ca="1" si="25"/>
        <v/>
      </c>
      <c r="N193" s="64" t="str">
        <f t="shared" ca="1" si="26"/>
        <v/>
      </c>
    </row>
    <row r="194" spans="1:14" x14ac:dyDescent="0.25">
      <c r="A194" s="60"/>
      <c r="B194" s="475"/>
      <c r="C194" s="64" t="str">
        <f ca="1">Cálculos!BJ168</f>
        <v/>
      </c>
      <c r="D194" s="64" t="str">
        <f ca="1">Cálculos!BK168</f>
        <v/>
      </c>
      <c r="E194" s="64" t="str">
        <f ca="1">Cálculos!BU168</f>
        <v/>
      </c>
      <c r="F194" s="64" t="str">
        <f ca="1">Cálculos!BN168</f>
        <v/>
      </c>
      <c r="G194" s="64" t="str">
        <f ca="1">IF(F194="","",F194*Cálculos!$BA$4)</f>
        <v/>
      </c>
      <c r="H194" s="64" t="str">
        <f t="shared" ca="1" si="20"/>
        <v/>
      </c>
      <c r="I194" s="64" t="str">
        <f t="shared" ca="1" si="21"/>
        <v/>
      </c>
      <c r="J194" s="64" t="str">
        <f t="shared" ca="1" si="22"/>
        <v/>
      </c>
      <c r="K194" s="64" t="str">
        <f t="shared" ca="1" si="23"/>
        <v/>
      </c>
      <c r="L194" s="64" t="str">
        <f t="shared" ca="1" si="24"/>
        <v/>
      </c>
      <c r="M194" s="64" t="str">
        <f t="shared" ca="1" si="25"/>
        <v/>
      </c>
      <c r="N194" s="64" t="str">
        <f t="shared" ca="1" si="26"/>
        <v/>
      </c>
    </row>
    <row r="195" spans="1:14" x14ac:dyDescent="0.25">
      <c r="A195" s="60"/>
      <c r="B195" s="475"/>
      <c r="C195" s="64" t="str">
        <f ca="1">Cálculos!BJ169</f>
        <v/>
      </c>
      <c r="D195" s="64" t="str">
        <f ca="1">Cálculos!BK169</f>
        <v/>
      </c>
      <c r="E195" s="64" t="str">
        <f ca="1">Cálculos!BU169</f>
        <v/>
      </c>
      <c r="F195" s="64" t="str">
        <f ca="1">Cálculos!BN169</f>
        <v/>
      </c>
      <c r="G195" s="64" t="str">
        <f ca="1">IF(F195="","",F195*Cálculos!$BA$4)</f>
        <v/>
      </c>
      <c r="H195" s="64" t="str">
        <f t="shared" ca="1" si="20"/>
        <v/>
      </c>
      <c r="I195" s="64" t="str">
        <f t="shared" ca="1" si="21"/>
        <v/>
      </c>
      <c r="J195" s="64" t="str">
        <f t="shared" ca="1" si="22"/>
        <v/>
      </c>
      <c r="K195" s="64" t="str">
        <f t="shared" ca="1" si="23"/>
        <v/>
      </c>
      <c r="L195" s="64" t="str">
        <f t="shared" ca="1" si="24"/>
        <v/>
      </c>
      <c r="M195" s="64" t="str">
        <f t="shared" ca="1" si="25"/>
        <v/>
      </c>
      <c r="N195" s="64" t="str">
        <f t="shared" ca="1" si="26"/>
        <v/>
      </c>
    </row>
    <row r="196" spans="1:14" x14ac:dyDescent="0.25">
      <c r="A196" s="60"/>
      <c r="B196" s="475"/>
      <c r="C196" s="64" t="str">
        <f ca="1">Cálculos!BJ170</f>
        <v/>
      </c>
      <c r="D196" s="64" t="str">
        <f ca="1">Cálculos!BK170</f>
        <v/>
      </c>
      <c r="E196" s="64" t="str">
        <f ca="1">Cálculos!BU170</f>
        <v/>
      </c>
      <c r="F196" s="64" t="str">
        <f ca="1">Cálculos!BN170</f>
        <v/>
      </c>
      <c r="G196" s="64" t="str">
        <f ca="1">IF(F196="","",F196*Cálculos!$BA$4)</f>
        <v/>
      </c>
      <c r="H196" s="64" t="str">
        <f t="shared" ca="1" si="20"/>
        <v/>
      </c>
      <c r="I196" s="64" t="str">
        <f t="shared" ca="1" si="21"/>
        <v/>
      </c>
      <c r="J196" s="64" t="str">
        <f t="shared" ca="1" si="22"/>
        <v/>
      </c>
      <c r="K196" s="64" t="str">
        <f t="shared" ca="1" si="23"/>
        <v/>
      </c>
      <c r="L196" s="64" t="str">
        <f t="shared" ca="1" si="24"/>
        <v/>
      </c>
      <c r="M196" s="64" t="str">
        <f t="shared" ca="1" si="25"/>
        <v/>
      </c>
      <c r="N196" s="64" t="str">
        <f t="shared" ca="1" si="26"/>
        <v/>
      </c>
    </row>
    <row r="197" spans="1:14" x14ac:dyDescent="0.25">
      <c r="A197" s="60"/>
      <c r="B197" s="475"/>
      <c r="C197" s="64" t="str">
        <f ca="1">Cálculos!BJ171</f>
        <v/>
      </c>
      <c r="D197" s="64" t="str">
        <f ca="1">Cálculos!BK171</f>
        <v/>
      </c>
      <c r="E197" s="64" t="str">
        <f ca="1">Cálculos!BU171</f>
        <v/>
      </c>
      <c r="F197" s="64" t="str">
        <f ca="1">Cálculos!BN171</f>
        <v/>
      </c>
      <c r="G197" s="64" t="str">
        <f ca="1">IF(F197="","",F197*Cálculos!$BA$4)</f>
        <v/>
      </c>
      <c r="H197" s="64" t="str">
        <f t="shared" ca="1" si="20"/>
        <v/>
      </c>
      <c r="I197" s="64" t="str">
        <f t="shared" ca="1" si="21"/>
        <v/>
      </c>
      <c r="J197" s="64" t="str">
        <f t="shared" ca="1" si="22"/>
        <v/>
      </c>
      <c r="K197" s="64" t="str">
        <f t="shared" ca="1" si="23"/>
        <v/>
      </c>
      <c r="L197" s="64" t="str">
        <f t="shared" ca="1" si="24"/>
        <v/>
      </c>
      <c r="M197" s="64" t="str">
        <f t="shared" ca="1" si="25"/>
        <v/>
      </c>
      <c r="N197" s="64" t="str">
        <f t="shared" ca="1" si="26"/>
        <v/>
      </c>
    </row>
    <row r="198" spans="1:14" x14ac:dyDescent="0.25">
      <c r="A198" s="60"/>
      <c r="B198" s="475"/>
      <c r="C198" s="64" t="str">
        <f ca="1">Cálculos!BJ172</f>
        <v/>
      </c>
      <c r="D198" s="64" t="str">
        <f ca="1">Cálculos!BK172</f>
        <v/>
      </c>
      <c r="E198" s="64" t="str">
        <f ca="1">Cálculos!BU172</f>
        <v/>
      </c>
      <c r="F198" s="64" t="str">
        <f ca="1">Cálculos!BN172</f>
        <v/>
      </c>
      <c r="G198" s="64" t="str">
        <f ca="1">IF(F198="","",F198*Cálculos!$BA$4)</f>
        <v/>
      </c>
      <c r="H198" s="64" t="str">
        <f t="shared" ca="1" si="20"/>
        <v/>
      </c>
      <c r="I198" s="64" t="str">
        <f t="shared" ca="1" si="21"/>
        <v/>
      </c>
      <c r="J198" s="64" t="str">
        <f t="shared" ca="1" si="22"/>
        <v/>
      </c>
      <c r="K198" s="64" t="str">
        <f t="shared" ca="1" si="23"/>
        <v/>
      </c>
      <c r="L198" s="64" t="str">
        <f t="shared" ca="1" si="24"/>
        <v/>
      </c>
      <c r="M198" s="64" t="str">
        <f t="shared" ca="1" si="25"/>
        <v/>
      </c>
      <c r="N198" s="64" t="str">
        <f t="shared" ca="1" si="26"/>
        <v/>
      </c>
    </row>
    <row r="199" spans="1:14" x14ac:dyDescent="0.25">
      <c r="A199" s="60"/>
      <c r="B199" s="475"/>
      <c r="C199" s="64" t="str">
        <f ca="1">Cálculos!BJ173</f>
        <v/>
      </c>
      <c r="D199" s="64" t="str">
        <f ca="1">Cálculos!BK173</f>
        <v/>
      </c>
      <c r="E199" s="64" t="str">
        <f ca="1">Cálculos!BU173</f>
        <v/>
      </c>
      <c r="F199" s="64" t="str">
        <f ca="1">Cálculos!BN173</f>
        <v/>
      </c>
      <c r="G199" s="64" t="str">
        <f ca="1">IF(F199="","",F199*Cálculos!$BA$4)</f>
        <v/>
      </c>
      <c r="H199" s="64" t="str">
        <f t="shared" ca="1" si="20"/>
        <v/>
      </c>
      <c r="I199" s="64" t="str">
        <f t="shared" ca="1" si="21"/>
        <v/>
      </c>
      <c r="J199" s="64" t="str">
        <f t="shared" ca="1" si="22"/>
        <v/>
      </c>
      <c r="K199" s="64" t="str">
        <f t="shared" ca="1" si="23"/>
        <v/>
      </c>
      <c r="L199" s="64" t="str">
        <f t="shared" ca="1" si="24"/>
        <v/>
      </c>
      <c r="M199" s="64" t="str">
        <f t="shared" ca="1" si="25"/>
        <v/>
      </c>
      <c r="N199" s="64" t="str">
        <f t="shared" ca="1" si="26"/>
        <v/>
      </c>
    </row>
    <row r="200" spans="1:14" x14ac:dyDescent="0.25">
      <c r="A200" s="60"/>
      <c r="B200" s="475"/>
      <c r="C200" s="64" t="str">
        <f ca="1">Cálculos!BJ174</f>
        <v/>
      </c>
      <c r="D200" s="64" t="str">
        <f ca="1">Cálculos!BK174</f>
        <v/>
      </c>
      <c r="E200" s="64" t="str">
        <f ca="1">Cálculos!BU174</f>
        <v/>
      </c>
      <c r="F200" s="64" t="str">
        <f ca="1">Cálculos!BN174</f>
        <v/>
      </c>
      <c r="G200" s="64" t="str">
        <f ca="1">IF(F200="","",F200*Cálculos!$BA$4)</f>
        <v/>
      </c>
      <c r="H200" s="64" t="str">
        <f t="shared" ca="1" si="20"/>
        <v/>
      </c>
      <c r="I200" s="64" t="str">
        <f t="shared" ca="1" si="21"/>
        <v/>
      </c>
      <c r="J200" s="64" t="str">
        <f t="shared" ca="1" si="22"/>
        <v/>
      </c>
      <c r="K200" s="64" t="str">
        <f t="shared" ca="1" si="23"/>
        <v/>
      </c>
      <c r="L200" s="64" t="str">
        <f t="shared" ca="1" si="24"/>
        <v/>
      </c>
      <c r="M200" s="64" t="str">
        <f t="shared" ca="1" si="25"/>
        <v/>
      </c>
      <c r="N200" s="64" t="str">
        <f t="shared" ca="1" si="26"/>
        <v/>
      </c>
    </row>
    <row r="201" spans="1:14" x14ac:dyDescent="0.25">
      <c r="A201" s="60"/>
      <c r="B201" s="475"/>
      <c r="C201" s="64" t="str">
        <f ca="1">Cálculos!BJ175</f>
        <v/>
      </c>
      <c r="D201" s="64" t="str">
        <f ca="1">Cálculos!BK175</f>
        <v/>
      </c>
      <c r="E201" s="64" t="str">
        <f ca="1">Cálculos!BU175</f>
        <v/>
      </c>
      <c r="F201" s="64" t="str">
        <f ca="1">Cálculos!BN175</f>
        <v/>
      </c>
      <c r="G201" s="64" t="str">
        <f ca="1">IF(F201="","",F201*Cálculos!$BA$4)</f>
        <v/>
      </c>
      <c r="H201" s="64" t="str">
        <f t="shared" ca="1" si="20"/>
        <v/>
      </c>
      <c r="I201" s="64" t="str">
        <f t="shared" ca="1" si="21"/>
        <v/>
      </c>
      <c r="J201" s="64" t="str">
        <f t="shared" ca="1" si="22"/>
        <v/>
      </c>
      <c r="K201" s="64" t="str">
        <f t="shared" ca="1" si="23"/>
        <v/>
      </c>
      <c r="L201" s="64" t="str">
        <f t="shared" ca="1" si="24"/>
        <v/>
      </c>
      <c r="M201" s="64" t="str">
        <f t="shared" ca="1" si="25"/>
        <v/>
      </c>
      <c r="N201" s="64" t="str">
        <f t="shared" ca="1" si="26"/>
        <v/>
      </c>
    </row>
    <row r="202" spans="1:14" x14ac:dyDescent="0.25">
      <c r="A202" s="60"/>
      <c r="B202" s="475"/>
      <c r="C202" s="64" t="str">
        <f ca="1">Cálculos!BJ176</f>
        <v/>
      </c>
      <c r="D202" s="64" t="str">
        <f ca="1">Cálculos!BK176</f>
        <v/>
      </c>
      <c r="E202" s="64" t="str">
        <f ca="1">Cálculos!BU176</f>
        <v/>
      </c>
      <c r="F202" s="64" t="str">
        <f ca="1">Cálculos!BN176</f>
        <v/>
      </c>
      <c r="G202" s="64" t="str">
        <f ca="1">IF(F202="","",F202*Cálculos!$BA$4)</f>
        <v/>
      </c>
      <c r="H202" s="64" t="str">
        <f t="shared" ca="1" si="20"/>
        <v/>
      </c>
      <c r="I202" s="64" t="str">
        <f t="shared" ca="1" si="21"/>
        <v/>
      </c>
      <c r="J202" s="64" t="str">
        <f t="shared" ca="1" si="22"/>
        <v/>
      </c>
      <c r="K202" s="64" t="str">
        <f t="shared" ca="1" si="23"/>
        <v/>
      </c>
      <c r="L202" s="64" t="str">
        <f t="shared" ca="1" si="24"/>
        <v/>
      </c>
      <c r="M202" s="64" t="str">
        <f t="shared" ca="1" si="25"/>
        <v/>
      </c>
      <c r="N202" s="64" t="str">
        <f t="shared" ca="1" si="26"/>
        <v/>
      </c>
    </row>
    <row r="203" spans="1:14" x14ac:dyDescent="0.25">
      <c r="A203" s="60"/>
      <c r="B203" s="476"/>
      <c r="C203" s="64" t="str">
        <f ca="1">Cálculos!BJ177</f>
        <v/>
      </c>
      <c r="D203" s="64" t="str">
        <f ca="1">Cálculos!BK177</f>
        <v/>
      </c>
      <c r="E203" s="64" t="str">
        <f ca="1">Cálculos!BU177</f>
        <v/>
      </c>
      <c r="F203" s="64" t="str">
        <f ca="1">Cálculos!BN177</f>
        <v/>
      </c>
      <c r="G203" s="64" t="str">
        <f ca="1">IF(F203="","",F203*Cálculos!$BA$4)</f>
        <v/>
      </c>
      <c r="H203" s="64" t="str">
        <f t="shared" ca="1" si="20"/>
        <v/>
      </c>
      <c r="I203" s="64" t="str">
        <f t="shared" ca="1" si="21"/>
        <v/>
      </c>
      <c r="J203" s="64" t="str">
        <f t="shared" ca="1" si="22"/>
        <v/>
      </c>
      <c r="K203" s="64" t="str">
        <f t="shared" ca="1" si="23"/>
        <v/>
      </c>
      <c r="L203" s="64" t="str">
        <f t="shared" ca="1" si="24"/>
        <v/>
      </c>
      <c r="M203" s="64" t="str">
        <f t="shared" ca="1" si="25"/>
        <v/>
      </c>
      <c r="N203" s="64" t="str">
        <f t="shared" ca="1" si="26"/>
        <v/>
      </c>
    </row>
  </sheetData>
  <sheetProtection algorithmName="SHA-512" hashValue="p33kS4G8E3s1Skqj0NVEql5wEvDbWIV/xVfqWtpRgtAP1t9U8hFc4GmjWpiDST02mOLX1GM6M94GgrdtQdXftw==" saltValue="E37kcdcw9wLlZAz4JZB6+A==" spinCount="100000" sheet="1" objects="1" scenarios="1" selectLockedCells="1"/>
  <mergeCells count="24">
    <mergeCell ref="B146:B203"/>
    <mergeCell ref="B138:N138"/>
    <mergeCell ref="C140:I140"/>
    <mergeCell ref="B142:C142"/>
    <mergeCell ref="B144:E144"/>
    <mergeCell ref="F144:G144"/>
    <mergeCell ref="H144:I144"/>
    <mergeCell ref="J144:K144"/>
    <mergeCell ref="J76:K76"/>
    <mergeCell ref="B10:B67"/>
    <mergeCell ref="B78:B135"/>
    <mergeCell ref="C72:I72"/>
    <mergeCell ref="B74:C74"/>
    <mergeCell ref="B76:E76"/>
    <mergeCell ref="F76:G76"/>
    <mergeCell ref="H76:I76"/>
    <mergeCell ref="C4:I4"/>
    <mergeCell ref="B2:N2"/>
    <mergeCell ref="B6:C6"/>
    <mergeCell ref="B70:N70"/>
    <mergeCell ref="B8:E8"/>
    <mergeCell ref="F8:G8"/>
    <mergeCell ref="H8:I8"/>
    <mergeCell ref="J8:K8"/>
  </mergeCells>
  <dataValidations count="2">
    <dataValidation type="decimal" operator="greaterThanOrEqual" allowBlank="1" showInputMessage="1" showErrorMessage="1" error="SOLO VALORES NUMÉRICOS" sqref="E10:F67">
      <formula1>0</formula1>
    </dataValidation>
    <dataValidation operator="greaterThanOrEqual" allowBlank="1" showInputMessage="1" showErrorMessage="1" error="SOLO VALORES NUMÉRICOS" sqref="C78:N135 C146:N203"/>
  </dataValidations>
  <pageMargins left="0.70866141732283472" right="0.70866141732283472" top="0.74803149606299213" bottom="0.74803149606299213" header="0.31496062992125984" footer="0.31496062992125984"/>
  <pageSetup paperSize="9" scale="38" fitToHeight="21" orientation="landscape" r:id="rId1"/>
  <headerFooter>
    <oddHeader>&amp;RVersión 01/03/2018</oddHeader>
    <oddFooter>&amp;LFirma:&amp;CSello:&amp;RFoja:</oddFooter>
  </headerFooter>
  <rowBreaks count="2" manualBreakCount="2">
    <brk id="68" max="14" man="1"/>
    <brk id="136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P135"/>
  <sheetViews>
    <sheetView showGridLines="0" view="pageBreakPreview" zoomScale="50" zoomScaleNormal="80" zoomScaleSheetLayoutView="50" workbookViewId="0">
      <selection activeCell="C72" sqref="C72:K72"/>
    </sheetView>
  </sheetViews>
  <sheetFormatPr baseColWidth="10" defaultColWidth="10.85546875" defaultRowHeight="15" x14ac:dyDescent="0.25"/>
  <cols>
    <col min="1" max="1" width="4.5703125" style="68" customWidth="1"/>
    <col min="2" max="2" width="15" style="60" customWidth="1"/>
    <col min="3" max="3" width="43.7109375" style="60" customWidth="1"/>
    <col min="4" max="4" width="47.28515625" style="60" customWidth="1"/>
    <col min="5" max="5" width="25" style="60" customWidth="1"/>
    <col min="6" max="6" width="11.5703125" style="60" customWidth="1"/>
    <col min="7" max="7" width="14.85546875" style="60" customWidth="1"/>
    <col min="8" max="9" width="11.85546875" style="60" customWidth="1"/>
    <col min="10" max="14" width="25" style="60" customWidth="1"/>
    <col min="15" max="15" width="4" style="60" customWidth="1"/>
    <col min="16" max="16" width="10.85546875" style="61"/>
    <col min="17" max="16384" width="10.85546875" style="68"/>
  </cols>
  <sheetData>
    <row r="1" spans="2:16" s="21" customFormat="1" ht="22.5" customHeight="1" x14ac:dyDescent="0.25">
      <c r="I1" s="58"/>
    </row>
    <row r="2" spans="2:16" s="21" customFormat="1" ht="22.5" customHeight="1" x14ac:dyDescent="0.25">
      <c r="B2" s="468" t="s">
        <v>995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2:16" s="21" customFormat="1" ht="22.5" customHeight="1" x14ac:dyDescent="0.25">
      <c r="M3" s="58"/>
    </row>
    <row r="4" spans="2:16" s="21" customFormat="1" ht="21" customHeight="1" x14ac:dyDescent="0.25">
      <c r="B4" s="24" t="s">
        <v>112</v>
      </c>
      <c r="C4" s="467">
        <f>+'Formulario B-"Alta de Proyecto"'!B5</f>
        <v>0</v>
      </c>
      <c r="D4" s="467"/>
      <c r="E4" s="467"/>
      <c r="F4" s="467"/>
      <c r="G4" s="467"/>
      <c r="H4" s="467"/>
      <c r="I4" s="467"/>
      <c r="J4" s="467"/>
      <c r="K4" s="467"/>
    </row>
    <row r="5" spans="2:16" s="21" customFormat="1" ht="15.75" x14ac:dyDescent="0.25">
      <c r="E5" s="59"/>
      <c r="F5" s="59"/>
      <c r="G5" s="59"/>
      <c r="H5" s="59"/>
      <c r="I5" s="59"/>
      <c r="J5" s="59"/>
      <c r="K5" s="59"/>
    </row>
    <row r="6" spans="2:16" s="21" customFormat="1" ht="27" customHeight="1" x14ac:dyDescent="0.25">
      <c r="B6" s="469" t="s">
        <v>115</v>
      </c>
      <c r="C6" s="470"/>
      <c r="D6" s="260">
        <f ca="1">SUMIF($N$10:$N$133,"&gt;=0")</f>
        <v>0</v>
      </c>
      <c r="E6" s="59"/>
      <c r="G6" s="59"/>
      <c r="H6" s="59"/>
      <c r="I6" s="59"/>
      <c r="J6" s="59"/>
      <c r="K6" s="59"/>
    </row>
    <row r="7" spans="2:16" s="21" customFormat="1" ht="15.75" x14ac:dyDescent="0.25"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2:16" s="60" customFormat="1" ht="50.25" customHeight="1" x14ac:dyDescent="0.25">
      <c r="B8" s="471"/>
      <c r="C8" s="471"/>
      <c r="D8" s="471"/>
      <c r="E8" s="471"/>
      <c r="F8" s="471" t="s">
        <v>116</v>
      </c>
      <c r="G8" s="471"/>
      <c r="H8" s="472" t="s">
        <v>117</v>
      </c>
      <c r="I8" s="472"/>
      <c r="J8" s="471" t="s">
        <v>154</v>
      </c>
      <c r="K8" s="471"/>
      <c r="L8" s="62"/>
      <c r="M8" s="62"/>
      <c r="N8" s="62"/>
      <c r="P8" s="61"/>
    </row>
    <row r="9" spans="2:16" s="60" customFormat="1" ht="95.25" customHeight="1" x14ac:dyDescent="0.25">
      <c r="B9" s="63" t="s">
        <v>382</v>
      </c>
      <c r="C9" s="63" t="s">
        <v>88</v>
      </c>
      <c r="D9" s="63" t="s">
        <v>118</v>
      </c>
      <c r="E9" s="63" t="s">
        <v>452</v>
      </c>
      <c r="F9" s="63" t="s">
        <v>119</v>
      </c>
      <c r="G9" s="63" t="s">
        <v>461</v>
      </c>
      <c r="H9" s="63" t="s">
        <v>121</v>
      </c>
      <c r="I9" s="63" t="s">
        <v>120</v>
      </c>
      <c r="J9" s="63" t="s">
        <v>149</v>
      </c>
      <c r="K9" s="63" t="s">
        <v>150</v>
      </c>
      <c r="L9" s="63" t="s">
        <v>151</v>
      </c>
      <c r="M9" s="63" t="s">
        <v>122</v>
      </c>
      <c r="N9" s="63" t="s">
        <v>123</v>
      </c>
      <c r="P9" s="61"/>
    </row>
    <row r="10" spans="2:16" s="60" customFormat="1" x14ac:dyDescent="0.25">
      <c r="B10" s="474">
        <f ca="1">Cálculos!$AZ$4</f>
        <v>44561</v>
      </c>
      <c r="C10" s="64" t="str">
        <f ca="1">Cálculos!CC4</f>
        <v/>
      </c>
      <c r="D10" s="64" t="str">
        <f ca="1">Cálculos!CD4</f>
        <v/>
      </c>
      <c r="E10" s="65" t="str">
        <f ca="1">Cálculos!CN4</f>
        <v/>
      </c>
      <c r="F10" s="49" t="str">
        <f ca="1">Cálculos!CG4</f>
        <v/>
      </c>
      <c r="G10" s="49" t="str">
        <f ca="1">IF(F10="","",Cálculos!$BB$4)</f>
        <v/>
      </c>
      <c r="H10" s="66" t="str">
        <f ca="1">IF(OR(F10="",F10=0),"",1/F10)</f>
        <v/>
      </c>
      <c r="I10" s="66" t="str">
        <f ca="1">IF(OR(G10="",G10=0),"",1/G10)</f>
        <v/>
      </c>
      <c r="J10" s="67" t="str">
        <f ca="1">IF(OR($E10="",H10=""),"",$E10*H10)</f>
        <v/>
      </c>
      <c r="K10" s="67" t="str">
        <f ca="1">IF(OR($E10="",I10=""),"",$E10*I10)</f>
        <v/>
      </c>
      <c r="L10" s="67" t="str">
        <f ca="1">IF(OR(J10="",K10=""),"",K10-J10)</f>
        <v/>
      </c>
      <c r="M10" s="65" t="str">
        <f ca="1">IF(L10="","",L10*0.35)</f>
        <v/>
      </c>
      <c r="N10" s="65" t="str">
        <f ca="1">IF(OR(M10="",G10=""),"",M10*G10)</f>
        <v/>
      </c>
      <c r="P10" s="61"/>
    </row>
    <row r="11" spans="2:16" s="60" customFormat="1" x14ac:dyDescent="0.25">
      <c r="B11" s="475"/>
      <c r="C11" s="64" t="str">
        <f ca="1">Cálculos!CC5</f>
        <v/>
      </c>
      <c r="D11" s="64" t="str">
        <f ca="1">Cálculos!CD5</f>
        <v/>
      </c>
      <c r="E11" s="65" t="str">
        <f ca="1">Cálculos!CN5</f>
        <v/>
      </c>
      <c r="F11" s="65" t="str">
        <f ca="1">Cálculos!CG5</f>
        <v/>
      </c>
      <c r="G11" s="49" t="str">
        <f ca="1">IF(F11="","",Cálculos!$BB$4)</f>
        <v/>
      </c>
      <c r="H11" s="66" t="str">
        <f t="shared" ref="H11:H78" ca="1" si="0">IF(OR(F11="",F11=0),"",1/F11)</f>
        <v/>
      </c>
      <c r="I11" s="66" t="str">
        <f t="shared" ref="I11:I78" ca="1" si="1">IF(OR(G11="",G11=0),"",1/G11)</f>
        <v/>
      </c>
      <c r="J11" s="67" t="str">
        <f t="shared" ref="J11:J78" ca="1" si="2">IF(OR($E11="",H11=""),"",$E11*H11)</f>
        <v/>
      </c>
      <c r="K11" s="67" t="str">
        <f t="shared" ref="K11:K78" ca="1" si="3">IF(OR($E11="",I11=""),"",$E11*I11)</f>
        <v/>
      </c>
      <c r="L11" s="67" t="str">
        <f t="shared" ref="L11:L78" ca="1" si="4">IF(OR(J11="",K11=""),"",K11-J11)</f>
        <v/>
      </c>
      <c r="M11" s="65" t="str">
        <f t="shared" ref="M11:M78" ca="1" si="5">IF(L11="","",L11*0.35)</f>
        <v/>
      </c>
      <c r="N11" s="65" t="str">
        <f t="shared" ref="N11:N78" ca="1" si="6">IF(OR(M11="",G11=""),"",M11*G11)</f>
        <v/>
      </c>
      <c r="P11" s="61"/>
    </row>
    <row r="12" spans="2:16" s="60" customFormat="1" x14ac:dyDescent="0.25">
      <c r="B12" s="475"/>
      <c r="C12" s="64" t="str">
        <f ca="1">Cálculos!CC6</f>
        <v/>
      </c>
      <c r="D12" s="64" t="str">
        <f ca="1">Cálculos!CD6</f>
        <v/>
      </c>
      <c r="E12" s="65" t="str">
        <f ca="1">Cálculos!CN6</f>
        <v/>
      </c>
      <c r="F12" s="65" t="str">
        <f ca="1">Cálculos!CG6</f>
        <v/>
      </c>
      <c r="G12" s="49" t="str">
        <f ca="1">IF(F12="","",Cálculos!$BB$4)</f>
        <v/>
      </c>
      <c r="H12" s="66" t="str">
        <f t="shared" ca="1" si="0"/>
        <v/>
      </c>
      <c r="I12" s="66" t="str">
        <f t="shared" ca="1" si="1"/>
        <v/>
      </c>
      <c r="J12" s="67" t="str">
        <f t="shared" ca="1" si="2"/>
        <v/>
      </c>
      <c r="K12" s="67" t="str">
        <f t="shared" ca="1" si="3"/>
        <v/>
      </c>
      <c r="L12" s="67" t="str">
        <f t="shared" ca="1" si="4"/>
        <v/>
      </c>
      <c r="M12" s="65" t="str">
        <f t="shared" ca="1" si="5"/>
        <v/>
      </c>
      <c r="N12" s="65" t="str">
        <f t="shared" ca="1" si="6"/>
        <v/>
      </c>
      <c r="P12" s="61"/>
    </row>
    <row r="13" spans="2:16" s="60" customFormat="1" x14ac:dyDescent="0.25">
      <c r="B13" s="475"/>
      <c r="C13" s="64" t="str">
        <f ca="1">Cálculos!CC7</f>
        <v/>
      </c>
      <c r="D13" s="64" t="str">
        <f ca="1">Cálculos!CD7</f>
        <v/>
      </c>
      <c r="E13" s="65" t="str">
        <f ca="1">Cálculos!CN7</f>
        <v/>
      </c>
      <c r="F13" s="65" t="str">
        <f ca="1">Cálculos!CG7</f>
        <v/>
      </c>
      <c r="G13" s="49" t="str">
        <f ca="1">IF(F13="","",Cálculos!$BB$4)</f>
        <v/>
      </c>
      <c r="H13" s="66" t="str">
        <f t="shared" ca="1" si="0"/>
        <v/>
      </c>
      <c r="I13" s="66" t="str">
        <f t="shared" ca="1" si="1"/>
        <v/>
      </c>
      <c r="J13" s="67" t="str">
        <f t="shared" ca="1" si="2"/>
        <v/>
      </c>
      <c r="K13" s="67" t="str">
        <f t="shared" ca="1" si="3"/>
        <v/>
      </c>
      <c r="L13" s="67" t="str">
        <f t="shared" ca="1" si="4"/>
        <v/>
      </c>
      <c r="M13" s="65" t="str">
        <f t="shared" ca="1" si="5"/>
        <v/>
      </c>
      <c r="N13" s="65" t="str">
        <f t="shared" ca="1" si="6"/>
        <v/>
      </c>
      <c r="P13" s="61"/>
    </row>
    <row r="14" spans="2:16" s="60" customFormat="1" x14ac:dyDescent="0.25">
      <c r="B14" s="475"/>
      <c r="C14" s="64" t="str">
        <f ca="1">Cálculos!CC8</f>
        <v/>
      </c>
      <c r="D14" s="64" t="str">
        <f ca="1">Cálculos!CD8</f>
        <v/>
      </c>
      <c r="E14" s="65" t="str">
        <f ca="1">Cálculos!CN8</f>
        <v/>
      </c>
      <c r="F14" s="65" t="str">
        <f ca="1">Cálculos!CG8</f>
        <v/>
      </c>
      <c r="G14" s="49" t="str">
        <f ca="1">IF(F14="","",Cálculos!$BB$4)</f>
        <v/>
      </c>
      <c r="H14" s="66" t="str">
        <f t="shared" ca="1" si="0"/>
        <v/>
      </c>
      <c r="I14" s="66" t="str">
        <f t="shared" ca="1" si="1"/>
        <v/>
      </c>
      <c r="J14" s="67" t="str">
        <f t="shared" ca="1" si="2"/>
        <v/>
      </c>
      <c r="K14" s="67" t="str">
        <f t="shared" ca="1" si="3"/>
        <v/>
      </c>
      <c r="L14" s="67" t="str">
        <f t="shared" ca="1" si="4"/>
        <v/>
      </c>
      <c r="M14" s="65" t="str">
        <f t="shared" ca="1" si="5"/>
        <v/>
      </c>
      <c r="N14" s="65" t="str">
        <f t="shared" ca="1" si="6"/>
        <v/>
      </c>
      <c r="P14" s="61"/>
    </row>
    <row r="15" spans="2:16" s="60" customFormat="1" x14ac:dyDescent="0.25">
      <c r="B15" s="475"/>
      <c r="C15" s="64" t="str">
        <f ca="1">Cálculos!CC9</f>
        <v/>
      </c>
      <c r="D15" s="64" t="str">
        <f ca="1">Cálculos!CD9</f>
        <v/>
      </c>
      <c r="E15" s="65" t="str">
        <f ca="1">Cálculos!CN9</f>
        <v/>
      </c>
      <c r="F15" s="65" t="str">
        <f ca="1">Cálculos!CG9</f>
        <v/>
      </c>
      <c r="G15" s="49" t="str">
        <f ca="1">IF(F15="","",Cálculos!$BB$4)</f>
        <v/>
      </c>
      <c r="H15" s="66" t="str">
        <f t="shared" ca="1" si="0"/>
        <v/>
      </c>
      <c r="I15" s="66" t="str">
        <f t="shared" ca="1" si="1"/>
        <v/>
      </c>
      <c r="J15" s="67" t="str">
        <f t="shared" ca="1" si="2"/>
        <v/>
      </c>
      <c r="K15" s="67" t="str">
        <f t="shared" ca="1" si="3"/>
        <v/>
      </c>
      <c r="L15" s="67" t="str">
        <f t="shared" ca="1" si="4"/>
        <v/>
      </c>
      <c r="M15" s="65" t="str">
        <f t="shared" ca="1" si="5"/>
        <v/>
      </c>
      <c r="N15" s="65" t="str">
        <f t="shared" ca="1" si="6"/>
        <v/>
      </c>
      <c r="P15" s="61"/>
    </row>
    <row r="16" spans="2:16" s="60" customFormat="1" x14ac:dyDescent="0.25">
      <c r="B16" s="475"/>
      <c r="C16" s="64" t="str">
        <f ca="1">Cálculos!CC10</f>
        <v/>
      </c>
      <c r="D16" s="64" t="str">
        <f ca="1">Cálculos!CD10</f>
        <v/>
      </c>
      <c r="E16" s="65" t="str">
        <f ca="1">Cálculos!CN10</f>
        <v/>
      </c>
      <c r="F16" s="65" t="str">
        <f ca="1">Cálculos!CG10</f>
        <v/>
      </c>
      <c r="G16" s="49" t="str">
        <f ca="1">IF(F16="","",Cálculos!$BB$4)</f>
        <v/>
      </c>
      <c r="H16" s="66" t="str">
        <f t="shared" ca="1" si="0"/>
        <v/>
      </c>
      <c r="I16" s="66" t="str">
        <f t="shared" ca="1" si="1"/>
        <v/>
      </c>
      <c r="J16" s="67" t="str">
        <f t="shared" ca="1" si="2"/>
        <v/>
      </c>
      <c r="K16" s="67" t="str">
        <f t="shared" ca="1" si="3"/>
        <v/>
      </c>
      <c r="L16" s="67" t="str">
        <f t="shared" ca="1" si="4"/>
        <v/>
      </c>
      <c r="M16" s="65" t="str">
        <f t="shared" ca="1" si="5"/>
        <v/>
      </c>
      <c r="N16" s="65" t="str">
        <f t="shared" ca="1" si="6"/>
        <v/>
      </c>
      <c r="P16" s="61"/>
    </row>
    <row r="17" spans="2:16" s="60" customFormat="1" x14ac:dyDescent="0.25">
      <c r="B17" s="475"/>
      <c r="C17" s="64" t="str">
        <f ca="1">Cálculos!CC11</f>
        <v/>
      </c>
      <c r="D17" s="64" t="str">
        <f ca="1">Cálculos!CD11</f>
        <v/>
      </c>
      <c r="E17" s="65" t="str">
        <f ca="1">Cálculos!CN11</f>
        <v/>
      </c>
      <c r="F17" s="65" t="str">
        <f ca="1">Cálculos!CG11</f>
        <v/>
      </c>
      <c r="G17" s="49" t="str">
        <f ca="1">IF(F17="","",Cálculos!$BB$4)</f>
        <v/>
      </c>
      <c r="H17" s="66" t="str">
        <f t="shared" ca="1" si="0"/>
        <v/>
      </c>
      <c r="I17" s="66" t="str">
        <f t="shared" ca="1" si="1"/>
        <v/>
      </c>
      <c r="J17" s="67" t="str">
        <f t="shared" ca="1" si="2"/>
        <v/>
      </c>
      <c r="K17" s="67" t="str">
        <f t="shared" ca="1" si="3"/>
        <v/>
      </c>
      <c r="L17" s="67" t="str">
        <f t="shared" ca="1" si="4"/>
        <v/>
      </c>
      <c r="M17" s="65" t="str">
        <f t="shared" ca="1" si="5"/>
        <v/>
      </c>
      <c r="N17" s="65" t="str">
        <f t="shared" ca="1" si="6"/>
        <v/>
      </c>
      <c r="P17" s="61"/>
    </row>
    <row r="18" spans="2:16" s="60" customFormat="1" x14ac:dyDescent="0.25">
      <c r="B18" s="475"/>
      <c r="C18" s="64" t="str">
        <f ca="1">Cálculos!CC12</f>
        <v/>
      </c>
      <c r="D18" s="64" t="str">
        <f ca="1">Cálculos!CD12</f>
        <v/>
      </c>
      <c r="E18" s="65" t="str">
        <f ca="1">Cálculos!CN12</f>
        <v/>
      </c>
      <c r="F18" s="65" t="str">
        <f ca="1">Cálculos!CG12</f>
        <v/>
      </c>
      <c r="G18" s="49" t="str">
        <f ca="1">IF(F18="","",Cálculos!$BB$4)</f>
        <v/>
      </c>
      <c r="H18" s="66" t="str">
        <f t="shared" ca="1" si="0"/>
        <v/>
      </c>
      <c r="I18" s="66" t="str">
        <f t="shared" ca="1" si="1"/>
        <v/>
      </c>
      <c r="J18" s="67" t="str">
        <f t="shared" ca="1" si="2"/>
        <v/>
      </c>
      <c r="K18" s="67" t="str">
        <f t="shared" ca="1" si="3"/>
        <v/>
      </c>
      <c r="L18" s="67" t="str">
        <f t="shared" ca="1" si="4"/>
        <v/>
      </c>
      <c r="M18" s="65" t="str">
        <f t="shared" ca="1" si="5"/>
        <v/>
      </c>
      <c r="N18" s="65" t="str">
        <f t="shared" ca="1" si="6"/>
        <v/>
      </c>
      <c r="P18" s="61"/>
    </row>
    <row r="19" spans="2:16" s="60" customFormat="1" x14ac:dyDescent="0.25">
      <c r="B19" s="475"/>
      <c r="C19" s="64" t="str">
        <f ca="1">Cálculos!CC13</f>
        <v/>
      </c>
      <c r="D19" s="64" t="str">
        <f ca="1">Cálculos!CD13</f>
        <v/>
      </c>
      <c r="E19" s="65" t="str">
        <f ca="1">Cálculos!CN13</f>
        <v/>
      </c>
      <c r="F19" s="65" t="str">
        <f ca="1">Cálculos!CG13</f>
        <v/>
      </c>
      <c r="G19" s="49" t="str">
        <f ca="1">IF(F19="","",Cálculos!$BB$4)</f>
        <v/>
      </c>
      <c r="H19" s="66" t="str">
        <f t="shared" ca="1" si="0"/>
        <v/>
      </c>
      <c r="I19" s="66" t="str">
        <f t="shared" ca="1" si="1"/>
        <v/>
      </c>
      <c r="J19" s="67" t="str">
        <f t="shared" ca="1" si="2"/>
        <v/>
      </c>
      <c r="K19" s="67" t="str">
        <f t="shared" ca="1" si="3"/>
        <v/>
      </c>
      <c r="L19" s="67" t="str">
        <f t="shared" ca="1" si="4"/>
        <v/>
      </c>
      <c r="M19" s="65" t="str">
        <f t="shared" ca="1" si="5"/>
        <v/>
      </c>
      <c r="N19" s="65" t="str">
        <f t="shared" ca="1" si="6"/>
        <v/>
      </c>
      <c r="P19" s="61"/>
    </row>
    <row r="20" spans="2:16" s="60" customFormat="1" x14ac:dyDescent="0.25">
      <c r="B20" s="475"/>
      <c r="C20" s="64" t="str">
        <f ca="1">Cálculos!CC14</f>
        <v/>
      </c>
      <c r="D20" s="64" t="str">
        <f ca="1">Cálculos!CD14</f>
        <v/>
      </c>
      <c r="E20" s="65" t="str">
        <f ca="1">Cálculos!CN14</f>
        <v/>
      </c>
      <c r="F20" s="65" t="str">
        <f ca="1">Cálculos!CG14</f>
        <v/>
      </c>
      <c r="G20" s="49" t="str">
        <f ca="1">IF(F20="","",Cálculos!$BB$4)</f>
        <v/>
      </c>
      <c r="H20" s="66" t="str">
        <f t="shared" ca="1" si="0"/>
        <v/>
      </c>
      <c r="I20" s="66" t="str">
        <f t="shared" ca="1" si="1"/>
        <v/>
      </c>
      <c r="J20" s="67" t="str">
        <f t="shared" ca="1" si="2"/>
        <v/>
      </c>
      <c r="K20" s="67" t="str">
        <f t="shared" ca="1" si="3"/>
        <v/>
      </c>
      <c r="L20" s="67" t="str">
        <f t="shared" ca="1" si="4"/>
        <v/>
      </c>
      <c r="M20" s="65" t="str">
        <f t="shared" ca="1" si="5"/>
        <v/>
      </c>
      <c r="N20" s="65" t="str">
        <f t="shared" ca="1" si="6"/>
        <v/>
      </c>
      <c r="P20" s="61"/>
    </row>
    <row r="21" spans="2:16" s="60" customFormat="1" x14ac:dyDescent="0.25">
      <c r="B21" s="475"/>
      <c r="C21" s="64" t="str">
        <f ca="1">Cálculos!CC15</f>
        <v/>
      </c>
      <c r="D21" s="64" t="str">
        <f ca="1">Cálculos!CD15</f>
        <v/>
      </c>
      <c r="E21" s="65" t="str">
        <f ca="1">Cálculos!CN15</f>
        <v/>
      </c>
      <c r="F21" s="65" t="str">
        <f ca="1">Cálculos!CG15</f>
        <v/>
      </c>
      <c r="G21" s="49" t="str">
        <f ca="1">IF(F21="","",Cálculos!$BB$4)</f>
        <v/>
      </c>
      <c r="H21" s="66" t="str">
        <f t="shared" ca="1" si="0"/>
        <v/>
      </c>
      <c r="I21" s="66" t="str">
        <f t="shared" ca="1" si="1"/>
        <v/>
      </c>
      <c r="J21" s="67" t="str">
        <f t="shared" ca="1" si="2"/>
        <v/>
      </c>
      <c r="K21" s="67" t="str">
        <f t="shared" ca="1" si="3"/>
        <v/>
      </c>
      <c r="L21" s="67" t="str">
        <f t="shared" ca="1" si="4"/>
        <v/>
      </c>
      <c r="M21" s="65" t="str">
        <f t="shared" ca="1" si="5"/>
        <v/>
      </c>
      <c r="N21" s="65" t="str">
        <f t="shared" ca="1" si="6"/>
        <v/>
      </c>
      <c r="P21" s="61"/>
    </row>
    <row r="22" spans="2:16" s="60" customFormat="1" x14ac:dyDescent="0.25">
      <c r="B22" s="475"/>
      <c r="C22" s="64" t="str">
        <f ca="1">Cálculos!CC16</f>
        <v/>
      </c>
      <c r="D22" s="64" t="str">
        <f ca="1">Cálculos!CD16</f>
        <v/>
      </c>
      <c r="E22" s="65" t="str">
        <f ca="1">Cálculos!CN16</f>
        <v/>
      </c>
      <c r="F22" s="65" t="str">
        <f ca="1">Cálculos!CG16</f>
        <v/>
      </c>
      <c r="G22" s="49" t="str">
        <f ca="1">IF(F22="","",Cálculos!$BB$4)</f>
        <v/>
      </c>
      <c r="H22" s="66" t="str">
        <f t="shared" ca="1" si="0"/>
        <v/>
      </c>
      <c r="I22" s="66" t="str">
        <f t="shared" ca="1" si="1"/>
        <v/>
      </c>
      <c r="J22" s="67" t="str">
        <f t="shared" ca="1" si="2"/>
        <v/>
      </c>
      <c r="K22" s="67" t="str">
        <f t="shared" ca="1" si="3"/>
        <v/>
      </c>
      <c r="L22" s="67" t="str">
        <f t="shared" ca="1" si="4"/>
        <v/>
      </c>
      <c r="M22" s="65" t="str">
        <f t="shared" ca="1" si="5"/>
        <v/>
      </c>
      <c r="N22" s="65" t="str">
        <f t="shared" ca="1" si="6"/>
        <v/>
      </c>
      <c r="P22" s="61"/>
    </row>
    <row r="23" spans="2:16" s="61" customFormat="1" x14ac:dyDescent="0.25">
      <c r="B23" s="475"/>
      <c r="C23" s="64" t="str">
        <f ca="1">Cálculos!CC17</f>
        <v/>
      </c>
      <c r="D23" s="64" t="str">
        <f ca="1">Cálculos!CD17</f>
        <v/>
      </c>
      <c r="E23" s="65" t="str">
        <f ca="1">Cálculos!CN17</f>
        <v/>
      </c>
      <c r="F23" s="65" t="str">
        <f ca="1">Cálculos!CG17</f>
        <v/>
      </c>
      <c r="G23" s="49" t="str">
        <f ca="1">IF(F23="","",Cálculos!$BB$4)</f>
        <v/>
      </c>
      <c r="H23" s="66" t="str">
        <f t="shared" ca="1" si="0"/>
        <v/>
      </c>
      <c r="I23" s="66" t="str">
        <f t="shared" ca="1" si="1"/>
        <v/>
      </c>
      <c r="J23" s="67" t="str">
        <f t="shared" ca="1" si="2"/>
        <v/>
      </c>
      <c r="K23" s="67" t="str">
        <f t="shared" ca="1" si="3"/>
        <v/>
      </c>
      <c r="L23" s="67" t="str">
        <f t="shared" ca="1" si="4"/>
        <v/>
      </c>
      <c r="M23" s="65" t="str">
        <f t="shared" ca="1" si="5"/>
        <v/>
      </c>
      <c r="N23" s="65" t="str">
        <f t="shared" ca="1" si="6"/>
        <v/>
      </c>
      <c r="O23" s="60"/>
    </row>
    <row r="24" spans="2:16" s="61" customFormat="1" x14ac:dyDescent="0.25">
      <c r="B24" s="475"/>
      <c r="C24" s="64" t="str">
        <f ca="1">Cálculos!CC18</f>
        <v/>
      </c>
      <c r="D24" s="64" t="str">
        <f ca="1">Cálculos!CD18</f>
        <v/>
      </c>
      <c r="E24" s="65" t="str">
        <f ca="1">Cálculos!CN18</f>
        <v/>
      </c>
      <c r="F24" s="65" t="str">
        <f ca="1">Cálculos!CG18</f>
        <v/>
      </c>
      <c r="G24" s="49" t="str">
        <f ca="1">IF(F24="","",Cálculos!$BB$4)</f>
        <v/>
      </c>
      <c r="H24" s="66" t="str">
        <f t="shared" ca="1" si="0"/>
        <v/>
      </c>
      <c r="I24" s="66" t="str">
        <f t="shared" ca="1" si="1"/>
        <v/>
      </c>
      <c r="J24" s="67" t="str">
        <f t="shared" ca="1" si="2"/>
        <v/>
      </c>
      <c r="K24" s="67" t="str">
        <f t="shared" ca="1" si="3"/>
        <v/>
      </c>
      <c r="L24" s="67" t="str">
        <f t="shared" ca="1" si="4"/>
        <v/>
      </c>
      <c r="M24" s="65" t="str">
        <f t="shared" ca="1" si="5"/>
        <v/>
      </c>
      <c r="N24" s="65" t="str">
        <f t="shared" ca="1" si="6"/>
        <v/>
      </c>
      <c r="O24" s="60"/>
    </row>
    <row r="25" spans="2:16" s="61" customFormat="1" x14ac:dyDescent="0.25">
      <c r="B25" s="475"/>
      <c r="C25" s="64" t="str">
        <f ca="1">Cálculos!CC19</f>
        <v/>
      </c>
      <c r="D25" s="64" t="str">
        <f ca="1">Cálculos!CD19</f>
        <v/>
      </c>
      <c r="E25" s="65" t="str">
        <f ca="1">Cálculos!CN19</f>
        <v/>
      </c>
      <c r="F25" s="65" t="str">
        <f ca="1">Cálculos!CG19</f>
        <v/>
      </c>
      <c r="G25" s="49" t="str">
        <f ca="1">IF(F25="","",Cálculos!$BB$4)</f>
        <v/>
      </c>
      <c r="H25" s="66" t="str">
        <f t="shared" ca="1" si="0"/>
        <v/>
      </c>
      <c r="I25" s="66" t="str">
        <f t="shared" ca="1" si="1"/>
        <v/>
      </c>
      <c r="J25" s="67" t="str">
        <f t="shared" ca="1" si="2"/>
        <v/>
      </c>
      <c r="K25" s="67" t="str">
        <f t="shared" ca="1" si="3"/>
        <v/>
      </c>
      <c r="L25" s="67" t="str">
        <f t="shared" ca="1" si="4"/>
        <v/>
      </c>
      <c r="M25" s="65" t="str">
        <f t="shared" ca="1" si="5"/>
        <v/>
      </c>
      <c r="N25" s="65" t="str">
        <f t="shared" ca="1" si="6"/>
        <v/>
      </c>
      <c r="O25" s="60"/>
    </row>
    <row r="26" spans="2:16" s="61" customFormat="1" x14ac:dyDescent="0.25">
      <c r="B26" s="475"/>
      <c r="C26" s="64" t="str">
        <f ca="1">Cálculos!CC20</f>
        <v/>
      </c>
      <c r="D26" s="64" t="str">
        <f ca="1">Cálculos!CD20</f>
        <v/>
      </c>
      <c r="E26" s="65" t="str">
        <f ca="1">Cálculos!CN20</f>
        <v/>
      </c>
      <c r="F26" s="65" t="str">
        <f ca="1">Cálculos!CG20</f>
        <v/>
      </c>
      <c r="G26" s="49" t="str">
        <f ca="1">IF(F26="","",Cálculos!$BB$4)</f>
        <v/>
      </c>
      <c r="H26" s="66" t="str">
        <f t="shared" ca="1" si="0"/>
        <v/>
      </c>
      <c r="I26" s="66" t="str">
        <f t="shared" ca="1" si="1"/>
        <v/>
      </c>
      <c r="J26" s="67" t="str">
        <f t="shared" ca="1" si="2"/>
        <v/>
      </c>
      <c r="K26" s="67" t="str">
        <f t="shared" ca="1" si="3"/>
        <v/>
      </c>
      <c r="L26" s="67" t="str">
        <f t="shared" ca="1" si="4"/>
        <v/>
      </c>
      <c r="M26" s="65" t="str">
        <f t="shared" ca="1" si="5"/>
        <v/>
      </c>
      <c r="N26" s="65" t="str">
        <f t="shared" ca="1" si="6"/>
        <v/>
      </c>
      <c r="O26" s="60"/>
    </row>
    <row r="27" spans="2:16" s="61" customFormat="1" x14ac:dyDescent="0.25">
      <c r="B27" s="475"/>
      <c r="C27" s="64" t="str">
        <f ca="1">Cálculos!CC21</f>
        <v/>
      </c>
      <c r="D27" s="64" t="str">
        <f ca="1">Cálculos!CD21</f>
        <v/>
      </c>
      <c r="E27" s="65" t="str">
        <f ca="1">Cálculos!CN21</f>
        <v/>
      </c>
      <c r="F27" s="65" t="str">
        <f ca="1">Cálculos!CG21</f>
        <v/>
      </c>
      <c r="G27" s="49" t="str">
        <f ca="1">IF(F27="","",Cálculos!$BB$4)</f>
        <v/>
      </c>
      <c r="H27" s="66" t="str">
        <f t="shared" ca="1" si="0"/>
        <v/>
      </c>
      <c r="I27" s="66" t="str">
        <f t="shared" ca="1" si="1"/>
        <v/>
      </c>
      <c r="J27" s="67" t="str">
        <f t="shared" ca="1" si="2"/>
        <v/>
      </c>
      <c r="K27" s="67" t="str">
        <f t="shared" ca="1" si="3"/>
        <v/>
      </c>
      <c r="L27" s="67" t="str">
        <f t="shared" ca="1" si="4"/>
        <v/>
      </c>
      <c r="M27" s="65" t="str">
        <f t="shared" ca="1" si="5"/>
        <v/>
      </c>
      <c r="N27" s="65" t="str">
        <f t="shared" ca="1" si="6"/>
        <v/>
      </c>
      <c r="O27" s="60"/>
    </row>
    <row r="28" spans="2:16" s="61" customFormat="1" x14ac:dyDescent="0.25">
      <c r="B28" s="475"/>
      <c r="C28" s="64" t="str">
        <f ca="1">Cálculos!CC22</f>
        <v/>
      </c>
      <c r="D28" s="64" t="str">
        <f ca="1">Cálculos!CD22</f>
        <v/>
      </c>
      <c r="E28" s="65" t="str">
        <f ca="1">Cálculos!CN22</f>
        <v/>
      </c>
      <c r="F28" s="65" t="str">
        <f ca="1">Cálculos!CG22</f>
        <v/>
      </c>
      <c r="G28" s="49" t="str">
        <f ca="1">IF(F28="","",Cálculos!$BB$4)</f>
        <v/>
      </c>
      <c r="H28" s="66" t="str">
        <f t="shared" ca="1" si="0"/>
        <v/>
      </c>
      <c r="I28" s="66" t="str">
        <f t="shared" ca="1" si="1"/>
        <v/>
      </c>
      <c r="J28" s="67" t="str">
        <f t="shared" ca="1" si="2"/>
        <v/>
      </c>
      <c r="K28" s="67" t="str">
        <f t="shared" ca="1" si="3"/>
        <v/>
      </c>
      <c r="L28" s="67" t="str">
        <f t="shared" ca="1" si="4"/>
        <v/>
      </c>
      <c r="M28" s="65" t="str">
        <f t="shared" ca="1" si="5"/>
        <v/>
      </c>
      <c r="N28" s="65" t="str">
        <f t="shared" ca="1" si="6"/>
        <v/>
      </c>
      <c r="O28" s="60"/>
    </row>
    <row r="29" spans="2:16" s="61" customFormat="1" x14ac:dyDescent="0.25">
      <c r="B29" s="475"/>
      <c r="C29" s="64" t="str">
        <f ca="1">Cálculos!CC23</f>
        <v/>
      </c>
      <c r="D29" s="64" t="str">
        <f ca="1">Cálculos!CD23</f>
        <v/>
      </c>
      <c r="E29" s="65" t="str">
        <f ca="1">Cálculos!CN23</f>
        <v/>
      </c>
      <c r="F29" s="65" t="str">
        <f ca="1">Cálculos!CG23</f>
        <v/>
      </c>
      <c r="G29" s="49" t="str">
        <f ca="1">IF(F29="","",Cálculos!$BB$4)</f>
        <v/>
      </c>
      <c r="H29" s="66" t="str">
        <f t="shared" ca="1" si="0"/>
        <v/>
      </c>
      <c r="I29" s="66" t="str">
        <f t="shared" ca="1" si="1"/>
        <v/>
      </c>
      <c r="J29" s="67" t="str">
        <f t="shared" ca="1" si="2"/>
        <v/>
      </c>
      <c r="K29" s="67" t="str">
        <f t="shared" ca="1" si="3"/>
        <v/>
      </c>
      <c r="L29" s="67" t="str">
        <f t="shared" ca="1" si="4"/>
        <v/>
      </c>
      <c r="M29" s="65" t="str">
        <f t="shared" ca="1" si="5"/>
        <v/>
      </c>
      <c r="N29" s="65" t="str">
        <f t="shared" ca="1" si="6"/>
        <v/>
      </c>
      <c r="O29" s="60"/>
    </row>
    <row r="30" spans="2:16" s="61" customFormat="1" x14ac:dyDescent="0.25">
      <c r="B30" s="475"/>
      <c r="C30" s="64" t="str">
        <f ca="1">Cálculos!CC24</f>
        <v/>
      </c>
      <c r="D30" s="64" t="str">
        <f ca="1">Cálculos!CD24</f>
        <v/>
      </c>
      <c r="E30" s="65" t="str">
        <f ca="1">Cálculos!CN24</f>
        <v/>
      </c>
      <c r="F30" s="65" t="str">
        <f ca="1">Cálculos!CG24</f>
        <v/>
      </c>
      <c r="G30" s="49" t="str">
        <f ca="1">IF(F30="","",Cálculos!$BB$4)</f>
        <v/>
      </c>
      <c r="H30" s="66" t="str">
        <f t="shared" ca="1" si="0"/>
        <v/>
      </c>
      <c r="I30" s="66" t="str">
        <f t="shared" ca="1" si="1"/>
        <v/>
      </c>
      <c r="J30" s="67" t="str">
        <f t="shared" ca="1" si="2"/>
        <v/>
      </c>
      <c r="K30" s="67" t="str">
        <f t="shared" ca="1" si="3"/>
        <v/>
      </c>
      <c r="L30" s="67" t="str">
        <f t="shared" ca="1" si="4"/>
        <v/>
      </c>
      <c r="M30" s="65" t="str">
        <f t="shared" ca="1" si="5"/>
        <v/>
      </c>
      <c r="N30" s="65" t="str">
        <f t="shared" ca="1" si="6"/>
        <v/>
      </c>
      <c r="O30" s="60"/>
    </row>
    <row r="31" spans="2:16" s="61" customFormat="1" x14ac:dyDescent="0.25">
      <c r="B31" s="475"/>
      <c r="C31" s="64" t="str">
        <f ca="1">Cálculos!CC25</f>
        <v/>
      </c>
      <c r="D31" s="64" t="str">
        <f ca="1">Cálculos!CD25</f>
        <v/>
      </c>
      <c r="E31" s="65" t="str">
        <f ca="1">Cálculos!CN25</f>
        <v/>
      </c>
      <c r="F31" s="65" t="str">
        <f ca="1">Cálculos!CG25</f>
        <v/>
      </c>
      <c r="G31" s="49" t="str">
        <f ca="1">IF(F31="","",Cálculos!$BB$4)</f>
        <v/>
      </c>
      <c r="H31" s="66" t="str">
        <f t="shared" ca="1" si="0"/>
        <v/>
      </c>
      <c r="I31" s="66" t="str">
        <f t="shared" ca="1" si="1"/>
        <v/>
      </c>
      <c r="J31" s="67" t="str">
        <f t="shared" ca="1" si="2"/>
        <v/>
      </c>
      <c r="K31" s="67" t="str">
        <f t="shared" ca="1" si="3"/>
        <v/>
      </c>
      <c r="L31" s="67" t="str">
        <f t="shared" ca="1" si="4"/>
        <v/>
      </c>
      <c r="M31" s="65" t="str">
        <f t="shared" ca="1" si="5"/>
        <v/>
      </c>
      <c r="N31" s="65" t="str">
        <f t="shared" ca="1" si="6"/>
        <v/>
      </c>
      <c r="O31" s="60"/>
    </row>
    <row r="32" spans="2:16" s="61" customFormat="1" x14ac:dyDescent="0.25">
      <c r="B32" s="475"/>
      <c r="C32" s="64" t="str">
        <f ca="1">Cálculos!CC26</f>
        <v/>
      </c>
      <c r="D32" s="64" t="str">
        <f ca="1">Cálculos!CD26</f>
        <v/>
      </c>
      <c r="E32" s="65" t="str">
        <f ca="1">Cálculos!CN26</f>
        <v/>
      </c>
      <c r="F32" s="65" t="str">
        <f ca="1">Cálculos!CG26</f>
        <v/>
      </c>
      <c r="G32" s="49" t="str">
        <f ca="1">IF(F32="","",Cálculos!$BB$4)</f>
        <v/>
      </c>
      <c r="H32" s="66" t="str">
        <f t="shared" ca="1" si="0"/>
        <v/>
      </c>
      <c r="I32" s="66" t="str">
        <f t="shared" ca="1" si="1"/>
        <v/>
      </c>
      <c r="J32" s="67" t="str">
        <f t="shared" ca="1" si="2"/>
        <v/>
      </c>
      <c r="K32" s="67" t="str">
        <f t="shared" ca="1" si="3"/>
        <v/>
      </c>
      <c r="L32" s="67" t="str">
        <f t="shared" ca="1" si="4"/>
        <v/>
      </c>
      <c r="M32" s="65" t="str">
        <f t="shared" ca="1" si="5"/>
        <v/>
      </c>
      <c r="N32" s="65" t="str">
        <f t="shared" ca="1" si="6"/>
        <v/>
      </c>
      <c r="O32" s="69"/>
    </row>
    <row r="33" spans="2:16" s="61" customFormat="1" x14ac:dyDescent="0.25">
      <c r="B33" s="475"/>
      <c r="C33" s="64" t="str">
        <f ca="1">Cálculos!CC27</f>
        <v/>
      </c>
      <c r="D33" s="64" t="str">
        <f ca="1">Cálculos!CD27</f>
        <v/>
      </c>
      <c r="E33" s="65" t="str">
        <f ca="1">Cálculos!CN27</f>
        <v/>
      </c>
      <c r="F33" s="65" t="str">
        <f ca="1">Cálculos!CG27</f>
        <v/>
      </c>
      <c r="G33" s="49" t="str">
        <f ca="1">IF(F33="","",Cálculos!$BB$4)</f>
        <v/>
      </c>
      <c r="H33" s="66" t="str">
        <f t="shared" ca="1" si="0"/>
        <v/>
      </c>
      <c r="I33" s="66" t="str">
        <f t="shared" ca="1" si="1"/>
        <v/>
      </c>
      <c r="J33" s="67" t="str">
        <f t="shared" ca="1" si="2"/>
        <v/>
      </c>
      <c r="K33" s="67" t="str">
        <f t="shared" ca="1" si="3"/>
        <v/>
      </c>
      <c r="L33" s="67" t="str">
        <f t="shared" ca="1" si="4"/>
        <v/>
      </c>
      <c r="M33" s="65" t="str">
        <f t="shared" ca="1" si="5"/>
        <v/>
      </c>
      <c r="N33" s="65" t="str">
        <f t="shared" ca="1" si="6"/>
        <v/>
      </c>
      <c r="O33" s="69"/>
    </row>
    <row r="34" spans="2:16" s="61" customFormat="1" x14ac:dyDescent="0.25">
      <c r="B34" s="475"/>
      <c r="C34" s="64" t="str">
        <f ca="1">Cálculos!CC28</f>
        <v/>
      </c>
      <c r="D34" s="64" t="str">
        <f ca="1">Cálculos!CD28</f>
        <v/>
      </c>
      <c r="E34" s="65" t="str">
        <f ca="1">Cálculos!CN28</f>
        <v/>
      </c>
      <c r="F34" s="65" t="str">
        <f ca="1">Cálculos!CG28</f>
        <v/>
      </c>
      <c r="G34" s="49" t="str">
        <f ca="1">IF(F34="","",Cálculos!$BB$4)</f>
        <v/>
      </c>
      <c r="H34" s="66" t="str">
        <f t="shared" ca="1" si="0"/>
        <v/>
      </c>
      <c r="I34" s="66" t="str">
        <f t="shared" ca="1" si="1"/>
        <v/>
      </c>
      <c r="J34" s="67" t="str">
        <f t="shared" ca="1" si="2"/>
        <v/>
      </c>
      <c r="K34" s="67" t="str">
        <f t="shared" ca="1" si="3"/>
        <v/>
      </c>
      <c r="L34" s="67" t="str">
        <f t="shared" ca="1" si="4"/>
        <v/>
      </c>
      <c r="M34" s="65" t="str">
        <f t="shared" ca="1" si="5"/>
        <v/>
      </c>
      <c r="N34" s="65" t="str">
        <f t="shared" ca="1" si="6"/>
        <v/>
      </c>
      <c r="O34" s="69"/>
    </row>
    <row r="35" spans="2:16" s="61" customFormat="1" x14ac:dyDescent="0.25">
      <c r="B35" s="475"/>
      <c r="C35" s="64" t="str">
        <f ca="1">Cálculos!CC29</f>
        <v/>
      </c>
      <c r="D35" s="64" t="str">
        <f ca="1">Cálculos!CD29</f>
        <v/>
      </c>
      <c r="E35" s="65" t="str">
        <f ca="1">Cálculos!CN29</f>
        <v/>
      </c>
      <c r="F35" s="65" t="str">
        <f ca="1">Cálculos!CG29</f>
        <v/>
      </c>
      <c r="G35" s="49" t="str">
        <f ca="1">IF(F35="","",Cálculos!$BB$4)</f>
        <v/>
      </c>
      <c r="H35" s="66" t="str">
        <f t="shared" ca="1" si="0"/>
        <v/>
      </c>
      <c r="I35" s="66" t="str">
        <f t="shared" ca="1" si="1"/>
        <v/>
      </c>
      <c r="J35" s="67" t="str">
        <f t="shared" ca="1" si="2"/>
        <v/>
      </c>
      <c r="K35" s="67" t="str">
        <f t="shared" ca="1" si="3"/>
        <v/>
      </c>
      <c r="L35" s="67" t="str">
        <f t="shared" ca="1" si="4"/>
        <v/>
      </c>
      <c r="M35" s="65" t="str">
        <f t="shared" ca="1" si="5"/>
        <v/>
      </c>
      <c r="N35" s="65" t="str">
        <f t="shared" ca="1" si="6"/>
        <v/>
      </c>
      <c r="O35" s="69"/>
    </row>
    <row r="36" spans="2:16" s="61" customFormat="1" x14ac:dyDescent="0.25">
      <c r="B36" s="475"/>
      <c r="C36" s="64" t="str">
        <f ca="1">Cálculos!CC30</f>
        <v/>
      </c>
      <c r="D36" s="64" t="str">
        <f ca="1">Cálculos!CD30</f>
        <v/>
      </c>
      <c r="E36" s="65" t="str">
        <f ca="1">Cálculos!CN30</f>
        <v/>
      </c>
      <c r="F36" s="65" t="str">
        <f ca="1">Cálculos!CG30</f>
        <v/>
      </c>
      <c r="G36" s="49" t="str">
        <f ca="1">IF(F36="","",Cálculos!$BB$4)</f>
        <v/>
      </c>
      <c r="H36" s="66" t="str">
        <f t="shared" ca="1" si="0"/>
        <v/>
      </c>
      <c r="I36" s="66" t="str">
        <f t="shared" ca="1" si="1"/>
        <v/>
      </c>
      <c r="J36" s="67" t="str">
        <f t="shared" ca="1" si="2"/>
        <v/>
      </c>
      <c r="K36" s="67" t="str">
        <f t="shared" ca="1" si="3"/>
        <v/>
      </c>
      <c r="L36" s="67" t="str">
        <f t="shared" ca="1" si="4"/>
        <v/>
      </c>
      <c r="M36" s="65" t="str">
        <f t="shared" ca="1" si="5"/>
        <v/>
      </c>
      <c r="N36" s="65" t="str">
        <f t="shared" ca="1" si="6"/>
        <v/>
      </c>
      <c r="O36" s="69"/>
    </row>
    <row r="37" spans="2:16" s="61" customFormat="1" x14ac:dyDescent="0.25">
      <c r="B37" s="475"/>
      <c r="C37" s="64" t="str">
        <f ca="1">Cálculos!CC31</f>
        <v/>
      </c>
      <c r="D37" s="64" t="str">
        <f ca="1">Cálculos!CD31</f>
        <v/>
      </c>
      <c r="E37" s="65" t="str">
        <f ca="1">Cálculos!CN31</f>
        <v/>
      </c>
      <c r="F37" s="65" t="str">
        <f ca="1">Cálculos!CG31</f>
        <v/>
      </c>
      <c r="G37" s="49" t="str">
        <f ca="1">IF(F37="","",Cálculos!$BB$4)</f>
        <v/>
      </c>
      <c r="H37" s="66" t="str">
        <f t="shared" ca="1" si="0"/>
        <v/>
      </c>
      <c r="I37" s="66" t="str">
        <f t="shared" ca="1" si="1"/>
        <v/>
      </c>
      <c r="J37" s="67" t="str">
        <f t="shared" ca="1" si="2"/>
        <v/>
      </c>
      <c r="K37" s="67" t="str">
        <f t="shared" ca="1" si="3"/>
        <v/>
      </c>
      <c r="L37" s="67" t="str">
        <f t="shared" ca="1" si="4"/>
        <v/>
      </c>
      <c r="M37" s="65" t="str">
        <f t="shared" ca="1" si="5"/>
        <v/>
      </c>
      <c r="N37" s="65" t="str">
        <f t="shared" ca="1" si="6"/>
        <v/>
      </c>
      <c r="O37" s="69"/>
    </row>
    <row r="38" spans="2:16" s="61" customFormat="1" x14ac:dyDescent="0.25">
      <c r="B38" s="475"/>
      <c r="C38" s="64" t="str">
        <f ca="1">Cálculos!CC32</f>
        <v/>
      </c>
      <c r="D38" s="64" t="str">
        <f ca="1">Cálculos!CD32</f>
        <v/>
      </c>
      <c r="E38" s="65" t="str">
        <f ca="1">Cálculos!CN32</f>
        <v/>
      </c>
      <c r="F38" s="65" t="str">
        <f ca="1">Cálculos!CG32</f>
        <v/>
      </c>
      <c r="G38" s="49" t="str">
        <f ca="1">IF(F38="","",Cálculos!$BB$4)</f>
        <v/>
      </c>
      <c r="H38" s="66" t="str">
        <f t="shared" ca="1" si="0"/>
        <v/>
      </c>
      <c r="I38" s="66" t="str">
        <f t="shared" ca="1" si="1"/>
        <v/>
      </c>
      <c r="J38" s="67" t="str">
        <f t="shared" ca="1" si="2"/>
        <v/>
      </c>
      <c r="K38" s="67" t="str">
        <f t="shared" ca="1" si="3"/>
        <v/>
      </c>
      <c r="L38" s="67" t="str">
        <f t="shared" ca="1" si="4"/>
        <v/>
      </c>
      <c r="M38" s="65" t="str">
        <f t="shared" ca="1" si="5"/>
        <v/>
      </c>
      <c r="N38" s="65" t="str">
        <f t="shared" ca="1" si="6"/>
        <v/>
      </c>
      <c r="O38" s="69"/>
    </row>
    <row r="39" spans="2:16" s="60" customFormat="1" x14ac:dyDescent="0.25">
      <c r="B39" s="475"/>
      <c r="C39" s="64" t="str">
        <f ca="1">Cálculos!CC33</f>
        <v/>
      </c>
      <c r="D39" s="64" t="str">
        <f ca="1">Cálculos!CD33</f>
        <v/>
      </c>
      <c r="E39" s="65" t="str">
        <f ca="1">Cálculos!CN33</f>
        <v/>
      </c>
      <c r="F39" s="65" t="str">
        <f ca="1">Cálculos!CG33</f>
        <v/>
      </c>
      <c r="G39" s="49" t="str">
        <f ca="1">IF(F39="","",Cálculos!$BB$4)</f>
        <v/>
      </c>
      <c r="H39" s="66" t="str">
        <f t="shared" ca="1" si="0"/>
        <v/>
      </c>
      <c r="I39" s="66" t="str">
        <f t="shared" ca="1" si="1"/>
        <v/>
      </c>
      <c r="J39" s="67" t="str">
        <f t="shared" ca="1" si="2"/>
        <v/>
      </c>
      <c r="K39" s="67" t="str">
        <f t="shared" ca="1" si="3"/>
        <v/>
      </c>
      <c r="L39" s="67" t="str">
        <f t="shared" ca="1" si="4"/>
        <v/>
      </c>
      <c r="M39" s="65" t="str">
        <f t="shared" ca="1" si="5"/>
        <v/>
      </c>
      <c r="N39" s="65" t="str">
        <f t="shared" ca="1" si="6"/>
        <v/>
      </c>
      <c r="P39" s="61"/>
    </row>
    <row r="40" spans="2:16" s="60" customFormat="1" x14ac:dyDescent="0.25">
      <c r="B40" s="475"/>
      <c r="C40" s="64" t="str">
        <f ca="1">Cálculos!CC34</f>
        <v/>
      </c>
      <c r="D40" s="64" t="str">
        <f ca="1">Cálculos!CD34</f>
        <v/>
      </c>
      <c r="E40" s="65" t="str">
        <f ca="1">Cálculos!CN34</f>
        <v/>
      </c>
      <c r="F40" s="65" t="str">
        <f ca="1">Cálculos!CG34</f>
        <v/>
      </c>
      <c r="G40" s="49" t="str">
        <f ca="1">IF(F40="","",Cálculos!$BB$4)</f>
        <v/>
      </c>
      <c r="H40" s="66" t="str">
        <f t="shared" ca="1" si="0"/>
        <v/>
      </c>
      <c r="I40" s="66" t="str">
        <f t="shared" ca="1" si="1"/>
        <v/>
      </c>
      <c r="J40" s="67" t="str">
        <f t="shared" ca="1" si="2"/>
        <v/>
      </c>
      <c r="K40" s="67" t="str">
        <f t="shared" ca="1" si="3"/>
        <v/>
      </c>
      <c r="L40" s="67" t="str">
        <f t="shared" ca="1" si="4"/>
        <v/>
      </c>
      <c r="M40" s="65" t="str">
        <f t="shared" ca="1" si="5"/>
        <v/>
      </c>
      <c r="N40" s="65" t="str">
        <f t="shared" ca="1" si="6"/>
        <v/>
      </c>
      <c r="P40" s="61"/>
    </row>
    <row r="41" spans="2:16" s="60" customFormat="1" x14ac:dyDescent="0.25">
      <c r="B41" s="475"/>
      <c r="C41" s="64" t="str">
        <f ca="1">Cálculos!CC35</f>
        <v/>
      </c>
      <c r="D41" s="64" t="str">
        <f ca="1">Cálculos!CD35</f>
        <v/>
      </c>
      <c r="E41" s="65" t="str">
        <f ca="1">Cálculos!CN35</f>
        <v/>
      </c>
      <c r="F41" s="65" t="str">
        <f ca="1">Cálculos!CG35</f>
        <v/>
      </c>
      <c r="G41" s="49" t="str">
        <f ca="1">IF(F41="","",Cálculos!$BB$4)</f>
        <v/>
      </c>
      <c r="H41" s="66" t="str">
        <f t="shared" ca="1" si="0"/>
        <v/>
      </c>
      <c r="I41" s="66" t="str">
        <f t="shared" ca="1" si="1"/>
        <v/>
      </c>
      <c r="J41" s="67" t="str">
        <f t="shared" ca="1" si="2"/>
        <v/>
      </c>
      <c r="K41" s="67" t="str">
        <f t="shared" ca="1" si="3"/>
        <v/>
      </c>
      <c r="L41" s="67" t="str">
        <f t="shared" ca="1" si="4"/>
        <v/>
      </c>
      <c r="M41" s="65" t="str">
        <f t="shared" ca="1" si="5"/>
        <v/>
      </c>
      <c r="N41" s="65" t="str">
        <f t="shared" ca="1" si="6"/>
        <v/>
      </c>
      <c r="P41" s="61"/>
    </row>
    <row r="42" spans="2:16" s="60" customFormat="1" x14ac:dyDescent="0.25">
      <c r="B42" s="475"/>
      <c r="C42" s="64" t="str">
        <f ca="1">Cálculos!CC36</f>
        <v/>
      </c>
      <c r="D42" s="64" t="str">
        <f ca="1">Cálculos!CD36</f>
        <v/>
      </c>
      <c r="E42" s="65" t="str">
        <f ca="1">Cálculos!CN36</f>
        <v/>
      </c>
      <c r="F42" s="65" t="str">
        <f ca="1">Cálculos!CG36</f>
        <v/>
      </c>
      <c r="G42" s="49" t="str">
        <f ca="1">IF(F42="","",Cálculos!$BB$4)</f>
        <v/>
      </c>
      <c r="H42" s="66" t="str">
        <f t="shared" ca="1" si="0"/>
        <v/>
      </c>
      <c r="I42" s="66" t="str">
        <f t="shared" ca="1" si="1"/>
        <v/>
      </c>
      <c r="J42" s="67" t="str">
        <f t="shared" ca="1" si="2"/>
        <v/>
      </c>
      <c r="K42" s="67" t="str">
        <f t="shared" ca="1" si="3"/>
        <v/>
      </c>
      <c r="L42" s="67" t="str">
        <f t="shared" ca="1" si="4"/>
        <v/>
      </c>
      <c r="M42" s="65" t="str">
        <f t="shared" ca="1" si="5"/>
        <v/>
      </c>
      <c r="N42" s="65" t="str">
        <f t="shared" ca="1" si="6"/>
        <v/>
      </c>
      <c r="P42" s="61"/>
    </row>
    <row r="43" spans="2:16" s="60" customFormat="1" x14ac:dyDescent="0.25">
      <c r="B43" s="475"/>
      <c r="C43" s="64" t="str">
        <f ca="1">Cálculos!CC37</f>
        <v/>
      </c>
      <c r="D43" s="64" t="str">
        <f ca="1">Cálculos!CD37</f>
        <v/>
      </c>
      <c r="E43" s="65" t="str">
        <f ca="1">Cálculos!CN37</f>
        <v/>
      </c>
      <c r="F43" s="65" t="str">
        <f ca="1">Cálculos!CG37</f>
        <v/>
      </c>
      <c r="G43" s="49" t="str">
        <f ca="1">IF(F43="","",Cálculos!$BB$4)</f>
        <v/>
      </c>
      <c r="H43" s="66" t="str">
        <f t="shared" ca="1" si="0"/>
        <v/>
      </c>
      <c r="I43" s="66" t="str">
        <f t="shared" ca="1" si="1"/>
        <v/>
      </c>
      <c r="J43" s="67" t="str">
        <f t="shared" ca="1" si="2"/>
        <v/>
      </c>
      <c r="K43" s="67" t="str">
        <f t="shared" ca="1" si="3"/>
        <v/>
      </c>
      <c r="L43" s="67" t="str">
        <f t="shared" ca="1" si="4"/>
        <v/>
      </c>
      <c r="M43" s="65" t="str">
        <f t="shared" ca="1" si="5"/>
        <v/>
      </c>
      <c r="N43" s="65" t="str">
        <f t="shared" ca="1" si="6"/>
        <v/>
      </c>
      <c r="P43" s="61"/>
    </row>
    <row r="44" spans="2:16" s="60" customFormat="1" x14ac:dyDescent="0.25">
      <c r="B44" s="475"/>
      <c r="C44" s="64" t="str">
        <f ca="1">Cálculos!CC38</f>
        <v/>
      </c>
      <c r="D44" s="64" t="str">
        <f ca="1">Cálculos!CD38</f>
        <v/>
      </c>
      <c r="E44" s="65" t="str">
        <f ca="1">Cálculos!CN38</f>
        <v/>
      </c>
      <c r="F44" s="65" t="str">
        <f ca="1">Cálculos!CG38</f>
        <v/>
      </c>
      <c r="G44" s="49" t="str">
        <f ca="1">IF(F44="","",Cálculos!$BB$4)</f>
        <v/>
      </c>
      <c r="H44" s="66" t="str">
        <f t="shared" ca="1" si="0"/>
        <v/>
      </c>
      <c r="I44" s="66" t="str">
        <f t="shared" ca="1" si="1"/>
        <v/>
      </c>
      <c r="J44" s="67" t="str">
        <f t="shared" ca="1" si="2"/>
        <v/>
      </c>
      <c r="K44" s="67" t="str">
        <f t="shared" ca="1" si="3"/>
        <v/>
      </c>
      <c r="L44" s="67" t="str">
        <f t="shared" ca="1" si="4"/>
        <v/>
      </c>
      <c r="M44" s="65" t="str">
        <f t="shared" ca="1" si="5"/>
        <v/>
      </c>
      <c r="N44" s="65" t="str">
        <f t="shared" ca="1" si="6"/>
        <v/>
      </c>
      <c r="P44" s="61"/>
    </row>
    <row r="45" spans="2:16" s="60" customFormat="1" x14ac:dyDescent="0.25">
      <c r="B45" s="475"/>
      <c r="C45" s="64" t="str">
        <f ca="1">Cálculos!CC39</f>
        <v/>
      </c>
      <c r="D45" s="64" t="str">
        <f ca="1">Cálculos!CD39</f>
        <v/>
      </c>
      <c r="E45" s="65" t="str">
        <f ca="1">Cálculos!CN39</f>
        <v/>
      </c>
      <c r="F45" s="65" t="str">
        <f ca="1">Cálculos!CG39</f>
        <v/>
      </c>
      <c r="G45" s="49" t="str">
        <f ca="1">IF(F45="","",Cálculos!$BB$4)</f>
        <v/>
      </c>
      <c r="H45" s="66" t="str">
        <f t="shared" ca="1" si="0"/>
        <v/>
      </c>
      <c r="I45" s="66" t="str">
        <f t="shared" ca="1" si="1"/>
        <v/>
      </c>
      <c r="J45" s="67" t="str">
        <f t="shared" ca="1" si="2"/>
        <v/>
      </c>
      <c r="K45" s="67" t="str">
        <f t="shared" ca="1" si="3"/>
        <v/>
      </c>
      <c r="L45" s="67" t="str">
        <f t="shared" ca="1" si="4"/>
        <v/>
      </c>
      <c r="M45" s="65" t="str">
        <f t="shared" ca="1" si="5"/>
        <v/>
      </c>
      <c r="N45" s="65" t="str">
        <f t="shared" ca="1" si="6"/>
        <v/>
      </c>
      <c r="P45" s="61"/>
    </row>
    <row r="46" spans="2:16" s="60" customFormat="1" x14ac:dyDescent="0.25">
      <c r="B46" s="475"/>
      <c r="C46" s="64" t="str">
        <f ca="1">Cálculos!CC40</f>
        <v/>
      </c>
      <c r="D46" s="64" t="str">
        <f ca="1">Cálculos!CD40</f>
        <v/>
      </c>
      <c r="E46" s="65" t="str">
        <f ca="1">Cálculos!CN40</f>
        <v/>
      </c>
      <c r="F46" s="65" t="str">
        <f ca="1">Cálculos!CG40</f>
        <v/>
      </c>
      <c r="G46" s="49" t="str">
        <f ca="1">IF(F46="","",Cálculos!$BB$4)</f>
        <v/>
      </c>
      <c r="H46" s="66" t="str">
        <f t="shared" ca="1" si="0"/>
        <v/>
      </c>
      <c r="I46" s="66" t="str">
        <f t="shared" ca="1" si="1"/>
        <v/>
      </c>
      <c r="J46" s="67" t="str">
        <f t="shared" ca="1" si="2"/>
        <v/>
      </c>
      <c r="K46" s="67" t="str">
        <f t="shared" ca="1" si="3"/>
        <v/>
      </c>
      <c r="L46" s="67" t="str">
        <f t="shared" ca="1" si="4"/>
        <v/>
      </c>
      <c r="M46" s="65" t="str">
        <f t="shared" ca="1" si="5"/>
        <v/>
      </c>
      <c r="N46" s="65" t="str">
        <f t="shared" ca="1" si="6"/>
        <v/>
      </c>
      <c r="P46" s="61"/>
    </row>
    <row r="47" spans="2:16" s="60" customFormat="1" x14ac:dyDescent="0.25">
      <c r="B47" s="475"/>
      <c r="C47" s="64" t="str">
        <f ca="1">Cálculos!CC41</f>
        <v/>
      </c>
      <c r="D47" s="64" t="str">
        <f ca="1">Cálculos!CD41</f>
        <v/>
      </c>
      <c r="E47" s="65" t="str">
        <f ca="1">Cálculos!CN41</f>
        <v/>
      </c>
      <c r="F47" s="65" t="str">
        <f ca="1">Cálculos!CG41</f>
        <v/>
      </c>
      <c r="G47" s="49" t="str">
        <f ca="1">IF(F47="","",Cálculos!$BB$4)</f>
        <v/>
      </c>
      <c r="H47" s="66" t="str">
        <f t="shared" ca="1" si="0"/>
        <v/>
      </c>
      <c r="I47" s="66" t="str">
        <f t="shared" ca="1" si="1"/>
        <v/>
      </c>
      <c r="J47" s="67" t="str">
        <f t="shared" ca="1" si="2"/>
        <v/>
      </c>
      <c r="K47" s="67" t="str">
        <f t="shared" ca="1" si="3"/>
        <v/>
      </c>
      <c r="L47" s="67" t="str">
        <f t="shared" ca="1" si="4"/>
        <v/>
      </c>
      <c r="M47" s="65" t="str">
        <f t="shared" ca="1" si="5"/>
        <v/>
      </c>
      <c r="N47" s="65" t="str">
        <f t="shared" ca="1" si="6"/>
        <v/>
      </c>
      <c r="P47" s="61"/>
    </row>
    <row r="48" spans="2:16" s="60" customFormat="1" x14ac:dyDescent="0.25">
      <c r="B48" s="475"/>
      <c r="C48" s="64" t="str">
        <f ca="1">Cálculos!CC42</f>
        <v/>
      </c>
      <c r="D48" s="64" t="str">
        <f ca="1">Cálculos!CD42</f>
        <v/>
      </c>
      <c r="E48" s="65" t="str">
        <f ca="1">Cálculos!CN42</f>
        <v/>
      </c>
      <c r="F48" s="65" t="str">
        <f ca="1">Cálculos!CG42</f>
        <v/>
      </c>
      <c r="G48" s="49" t="str">
        <f ca="1">IF(F48="","",Cálculos!$BB$4)</f>
        <v/>
      </c>
      <c r="H48" s="66" t="str">
        <f t="shared" ca="1" si="0"/>
        <v/>
      </c>
      <c r="I48" s="66" t="str">
        <f t="shared" ca="1" si="1"/>
        <v/>
      </c>
      <c r="J48" s="67" t="str">
        <f t="shared" ca="1" si="2"/>
        <v/>
      </c>
      <c r="K48" s="67" t="str">
        <f t="shared" ca="1" si="3"/>
        <v/>
      </c>
      <c r="L48" s="67" t="str">
        <f t="shared" ca="1" si="4"/>
        <v/>
      </c>
      <c r="M48" s="65" t="str">
        <f t="shared" ca="1" si="5"/>
        <v/>
      </c>
      <c r="N48" s="65" t="str">
        <f t="shared" ca="1" si="6"/>
        <v/>
      </c>
      <c r="P48" s="61"/>
    </row>
    <row r="49" spans="2:16" s="60" customFormat="1" x14ac:dyDescent="0.25">
      <c r="B49" s="475"/>
      <c r="C49" s="64" t="str">
        <f ca="1">Cálculos!CC43</f>
        <v/>
      </c>
      <c r="D49" s="64" t="str">
        <f ca="1">Cálculos!CD43</f>
        <v/>
      </c>
      <c r="E49" s="65" t="str">
        <f ca="1">Cálculos!CN43</f>
        <v/>
      </c>
      <c r="F49" s="65" t="str">
        <f ca="1">Cálculos!CG43</f>
        <v/>
      </c>
      <c r="G49" s="49" t="str">
        <f ca="1">IF(F49="","",Cálculos!$BB$4)</f>
        <v/>
      </c>
      <c r="H49" s="66" t="str">
        <f t="shared" ca="1" si="0"/>
        <v/>
      </c>
      <c r="I49" s="66" t="str">
        <f t="shared" ca="1" si="1"/>
        <v/>
      </c>
      <c r="J49" s="67" t="str">
        <f t="shared" ca="1" si="2"/>
        <v/>
      </c>
      <c r="K49" s="67" t="str">
        <f t="shared" ca="1" si="3"/>
        <v/>
      </c>
      <c r="L49" s="67" t="str">
        <f t="shared" ca="1" si="4"/>
        <v/>
      </c>
      <c r="M49" s="65" t="str">
        <f t="shared" ca="1" si="5"/>
        <v/>
      </c>
      <c r="N49" s="65" t="str">
        <f t="shared" ca="1" si="6"/>
        <v/>
      </c>
      <c r="P49" s="61"/>
    </row>
    <row r="50" spans="2:16" s="60" customFormat="1" x14ac:dyDescent="0.25">
      <c r="B50" s="475"/>
      <c r="C50" s="64" t="str">
        <f ca="1">Cálculos!CC44</f>
        <v/>
      </c>
      <c r="D50" s="64" t="str">
        <f ca="1">Cálculos!CD44</f>
        <v/>
      </c>
      <c r="E50" s="65" t="str">
        <f ca="1">Cálculos!CN44</f>
        <v/>
      </c>
      <c r="F50" s="65" t="str">
        <f ca="1">Cálculos!CG44</f>
        <v/>
      </c>
      <c r="G50" s="49" t="str">
        <f ca="1">IF(F50="","",Cálculos!$BB$4)</f>
        <v/>
      </c>
      <c r="H50" s="66" t="str">
        <f t="shared" ca="1" si="0"/>
        <v/>
      </c>
      <c r="I50" s="66" t="str">
        <f t="shared" ca="1" si="1"/>
        <v/>
      </c>
      <c r="J50" s="67" t="str">
        <f t="shared" ca="1" si="2"/>
        <v/>
      </c>
      <c r="K50" s="67" t="str">
        <f t="shared" ca="1" si="3"/>
        <v/>
      </c>
      <c r="L50" s="67" t="str">
        <f t="shared" ca="1" si="4"/>
        <v/>
      </c>
      <c r="M50" s="65" t="str">
        <f t="shared" ca="1" si="5"/>
        <v/>
      </c>
      <c r="N50" s="65" t="str">
        <f t="shared" ca="1" si="6"/>
        <v/>
      </c>
      <c r="P50" s="61"/>
    </row>
    <row r="51" spans="2:16" s="60" customFormat="1" x14ac:dyDescent="0.25">
      <c r="B51" s="475"/>
      <c r="C51" s="64" t="str">
        <f ca="1">Cálculos!CC45</f>
        <v/>
      </c>
      <c r="D51" s="64" t="str">
        <f ca="1">Cálculos!CD45</f>
        <v/>
      </c>
      <c r="E51" s="65" t="str">
        <f ca="1">Cálculos!CN45</f>
        <v/>
      </c>
      <c r="F51" s="65" t="str">
        <f ca="1">Cálculos!CG45</f>
        <v/>
      </c>
      <c r="G51" s="49" t="str">
        <f ca="1">IF(F51="","",Cálculos!$BB$4)</f>
        <v/>
      </c>
      <c r="H51" s="66" t="str">
        <f t="shared" ca="1" si="0"/>
        <v/>
      </c>
      <c r="I51" s="66" t="str">
        <f t="shared" ca="1" si="1"/>
        <v/>
      </c>
      <c r="J51" s="67" t="str">
        <f t="shared" ca="1" si="2"/>
        <v/>
      </c>
      <c r="K51" s="67" t="str">
        <f t="shared" ca="1" si="3"/>
        <v/>
      </c>
      <c r="L51" s="67" t="str">
        <f t="shared" ca="1" si="4"/>
        <v/>
      </c>
      <c r="M51" s="65" t="str">
        <f t="shared" ca="1" si="5"/>
        <v/>
      </c>
      <c r="N51" s="65" t="str">
        <f t="shared" ca="1" si="6"/>
        <v/>
      </c>
      <c r="P51" s="61"/>
    </row>
    <row r="52" spans="2:16" s="60" customFormat="1" x14ac:dyDescent="0.25">
      <c r="B52" s="475"/>
      <c r="C52" s="64" t="str">
        <f ca="1">Cálculos!CC46</f>
        <v/>
      </c>
      <c r="D52" s="64" t="str">
        <f ca="1">Cálculos!CD46</f>
        <v/>
      </c>
      <c r="E52" s="65" t="str">
        <f ca="1">Cálculos!CN46</f>
        <v/>
      </c>
      <c r="F52" s="65" t="str">
        <f ca="1">Cálculos!CG46</f>
        <v/>
      </c>
      <c r="G52" s="49" t="str">
        <f ca="1">IF(F52="","",Cálculos!$BB$4)</f>
        <v/>
      </c>
      <c r="H52" s="66" t="str">
        <f t="shared" ca="1" si="0"/>
        <v/>
      </c>
      <c r="I52" s="66" t="str">
        <f t="shared" ca="1" si="1"/>
        <v/>
      </c>
      <c r="J52" s="67" t="str">
        <f t="shared" ca="1" si="2"/>
        <v/>
      </c>
      <c r="K52" s="67" t="str">
        <f t="shared" ca="1" si="3"/>
        <v/>
      </c>
      <c r="L52" s="67" t="str">
        <f t="shared" ca="1" si="4"/>
        <v/>
      </c>
      <c r="M52" s="65" t="str">
        <f t="shared" ca="1" si="5"/>
        <v/>
      </c>
      <c r="N52" s="65" t="str">
        <f t="shared" ca="1" si="6"/>
        <v/>
      </c>
      <c r="P52" s="61"/>
    </row>
    <row r="53" spans="2:16" s="60" customFormat="1" x14ac:dyDescent="0.25">
      <c r="B53" s="475"/>
      <c r="C53" s="64" t="str">
        <f ca="1">Cálculos!CC47</f>
        <v/>
      </c>
      <c r="D53" s="64" t="str">
        <f ca="1">Cálculos!CD47</f>
        <v/>
      </c>
      <c r="E53" s="65" t="str">
        <f ca="1">Cálculos!CN47</f>
        <v/>
      </c>
      <c r="F53" s="65" t="str">
        <f ca="1">Cálculos!CG47</f>
        <v/>
      </c>
      <c r="G53" s="49" t="str">
        <f ca="1">IF(F53="","",Cálculos!$BB$4)</f>
        <v/>
      </c>
      <c r="H53" s="66" t="str">
        <f t="shared" ca="1" si="0"/>
        <v/>
      </c>
      <c r="I53" s="66" t="str">
        <f t="shared" ca="1" si="1"/>
        <v/>
      </c>
      <c r="J53" s="67" t="str">
        <f t="shared" ca="1" si="2"/>
        <v/>
      </c>
      <c r="K53" s="67" t="str">
        <f t="shared" ca="1" si="3"/>
        <v/>
      </c>
      <c r="L53" s="67" t="str">
        <f t="shared" ca="1" si="4"/>
        <v/>
      </c>
      <c r="M53" s="65" t="str">
        <f t="shared" ca="1" si="5"/>
        <v/>
      </c>
      <c r="N53" s="65" t="str">
        <f t="shared" ca="1" si="6"/>
        <v/>
      </c>
      <c r="P53" s="61"/>
    </row>
    <row r="54" spans="2:16" s="60" customFormat="1" x14ac:dyDescent="0.25">
      <c r="B54" s="475"/>
      <c r="C54" s="64" t="str">
        <f ca="1">Cálculos!CC48</f>
        <v/>
      </c>
      <c r="D54" s="64" t="str">
        <f ca="1">Cálculos!CD48</f>
        <v/>
      </c>
      <c r="E54" s="65" t="str">
        <f ca="1">Cálculos!CN48</f>
        <v/>
      </c>
      <c r="F54" s="65" t="str">
        <f ca="1">Cálculos!CG48</f>
        <v/>
      </c>
      <c r="G54" s="49" t="str">
        <f ca="1">IF(F54="","",Cálculos!$BB$4)</f>
        <v/>
      </c>
      <c r="H54" s="66" t="str">
        <f t="shared" ca="1" si="0"/>
        <v/>
      </c>
      <c r="I54" s="66" t="str">
        <f t="shared" ca="1" si="1"/>
        <v/>
      </c>
      <c r="J54" s="67" t="str">
        <f t="shared" ca="1" si="2"/>
        <v/>
      </c>
      <c r="K54" s="67" t="str">
        <f t="shared" ca="1" si="3"/>
        <v/>
      </c>
      <c r="L54" s="67" t="str">
        <f t="shared" ca="1" si="4"/>
        <v/>
      </c>
      <c r="M54" s="65" t="str">
        <f t="shared" ca="1" si="5"/>
        <v/>
      </c>
      <c r="N54" s="65" t="str">
        <f t="shared" ca="1" si="6"/>
        <v/>
      </c>
      <c r="P54" s="61"/>
    </row>
    <row r="55" spans="2:16" s="60" customFormat="1" x14ac:dyDescent="0.25">
      <c r="B55" s="475"/>
      <c r="C55" s="64" t="str">
        <f ca="1">Cálculos!CC49</f>
        <v/>
      </c>
      <c r="D55" s="64" t="str">
        <f ca="1">Cálculos!CD49</f>
        <v/>
      </c>
      <c r="E55" s="65" t="str">
        <f ca="1">Cálculos!CN49</f>
        <v/>
      </c>
      <c r="F55" s="65" t="str">
        <f ca="1">Cálculos!CG49</f>
        <v/>
      </c>
      <c r="G55" s="49" t="str">
        <f ca="1">IF(F55="","",Cálculos!$BB$4)</f>
        <v/>
      </c>
      <c r="H55" s="66" t="str">
        <f t="shared" ca="1" si="0"/>
        <v/>
      </c>
      <c r="I55" s="66" t="str">
        <f t="shared" ca="1" si="1"/>
        <v/>
      </c>
      <c r="J55" s="67" t="str">
        <f t="shared" ca="1" si="2"/>
        <v/>
      </c>
      <c r="K55" s="67" t="str">
        <f t="shared" ca="1" si="3"/>
        <v/>
      </c>
      <c r="L55" s="67" t="str">
        <f t="shared" ca="1" si="4"/>
        <v/>
      </c>
      <c r="M55" s="65" t="str">
        <f t="shared" ca="1" si="5"/>
        <v/>
      </c>
      <c r="N55" s="65" t="str">
        <f t="shared" ca="1" si="6"/>
        <v/>
      </c>
      <c r="P55" s="61"/>
    </row>
    <row r="56" spans="2:16" s="60" customFormat="1" x14ac:dyDescent="0.25">
      <c r="B56" s="475"/>
      <c r="C56" s="64" t="str">
        <f ca="1">Cálculos!CC50</f>
        <v/>
      </c>
      <c r="D56" s="64" t="str">
        <f ca="1">Cálculos!CD50</f>
        <v/>
      </c>
      <c r="E56" s="65" t="str">
        <f ca="1">Cálculos!CN50</f>
        <v/>
      </c>
      <c r="F56" s="65" t="str">
        <f ca="1">Cálculos!CG50</f>
        <v/>
      </c>
      <c r="G56" s="49" t="str">
        <f ca="1">IF(F56="","",Cálculos!$BB$4)</f>
        <v/>
      </c>
      <c r="H56" s="66" t="str">
        <f t="shared" ca="1" si="0"/>
        <v/>
      </c>
      <c r="I56" s="66" t="str">
        <f t="shared" ca="1" si="1"/>
        <v/>
      </c>
      <c r="J56" s="67" t="str">
        <f t="shared" ca="1" si="2"/>
        <v/>
      </c>
      <c r="K56" s="67" t="str">
        <f t="shared" ca="1" si="3"/>
        <v/>
      </c>
      <c r="L56" s="67" t="str">
        <f t="shared" ca="1" si="4"/>
        <v/>
      </c>
      <c r="M56" s="65" t="str">
        <f t="shared" ca="1" si="5"/>
        <v/>
      </c>
      <c r="N56" s="65" t="str">
        <f t="shared" ca="1" si="6"/>
        <v/>
      </c>
      <c r="P56" s="61"/>
    </row>
    <row r="57" spans="2:16" s="60" customFormat="1" x14ac:dyDescent="0.25">
      <c r="B57" s="475"/>
      <c r="C57" s="64" t="str">
        <f ca="1">Cálculos!CC51</f>
        <v/>
      </c>
      <c r="D57" s="64" t="str">
        <f ca="1">Cálculos!CD51</f>
        <v/>
      </c>
      <c r="E57" s="65" t="str">
        <f ca="1">Cálculos!CN51</f>
        <v/>
      </c>
      <c r="F57" s="65" t="str">
        <f ca="1">Cálculos!CG51</f>
        <v/>
      </c>
      <c r="G57" s="49" t="str">
        <f ca="1">IF(F57="","",Cálculos!$BB$4)</f>
        <v/>
      </c>
      <c r="H57" s="66" t="str">
        <f t="shared" ca="1" si="0"/>
        <v/>
      </c>
      <c r="I57" s="66" t="str">
        <f t="shared" ca="1" si="1"/>
        <v/>
      </c>
      <c r="J57" s="67" t="str">
        <f t="shared" ca="1" si="2"/>
        <v/>
      </c>
      <c r="K57" s="67" t="str">
        <f t="shared" ca="1" si="3"/>
        <v/>
      </c>
      <c r="L57" s="67" t="str">
        <f t="shared" ca="1" si="4"/>
        <v/>
      </c>
      <c r="M57" s="65" t="str">
        <f t="shared" ca="1" si="5"/>
        <v/>
      </c>
      <c r="N57" s="65" t="str">
        <f t="shared" ca="1" si="6"/>
        <v/>
      </c>
      <c r="P57" s="61"/>
    </row>
    <row r="58" spans="2:16" s="60" customFormat="1" x14ac:dyDescent="0.25">
      <c r="B58" s="475"/>
      <c r="C58" s="64" t="str">
        <f ca="1">Cálculos!CC52</f>
        <v/>
      </c>
      <c r="D58" s="64" t="str">
        <f ca="1">Cálculos!CD52</f>
        <v/>
      </c>
      <c r="E58" s="65" t="str">
        <f ca="1">Cálculos!CN52</f>
        <v/>
      </c>
      <c r="F58" s="65" t="str">
        <f ca="1">Cálculos!CG52</f>
        <v/>
      </c>
      <c r="G58" s="49" t="str">
        <f ca="1">IF(F58="","",Cálculos!$BB$4)</f>
        <v/>
      </c>
      <c r="H58" s="66" t="str">
        <f t="shared" ca="1" si="0"/>
        <v/>
      </c>
      <c r="I58" s="66" t="str">
        <f t="shared" ca="1" si="1"/>
        <v/>
      </c>
      <c r="J58" s="67" t="str">
        <f t="shared" ca="1" si="2"/>
        <v/>
      </c>
      <c r="K58" s="67" t="str">
        <f t="shared" ca="1" si="3"/>
        <v/>
      </c>
      <c r="L58" s="67" t="str">
        <f t="shared" ca="1" si="4"/>
        <v/>
      </c>
      <c r="M58" s="65" t="str">
        <f t="shared" ca="1" si="5"/>
        <v/>
      </c>
      <c r="N58" s="65" t="str">
        <f t="shared" ca="1" si="6"/>
        <v/>
      </c>
      <c r="P58" s="61"/>
    </row>
    <row r="59" spans="2:16" s="60" customFormat="1" x14ac:dyDescent="0.25">
      <c r="B59" s="475"/>
      <c r="C59" s="64" t="str">
        <f ca="1">Cálculos!CC53</f>
        <v/>
      </c>
      <c r="D59" s="64" t="str">
        <f ca="1">Cálculos!CD53</f>
        <v/>
      </c>
      <c r="E59" s="65" t="str">
        <f ca="1">Cálculos!CN53</f>
        <v/>
      </c>
      <c r="F59" s="65" t="str">
        <f ca="1">Cálculos!CG53</f>
        <v/>
      </c>
      <c r="G59" s="49" t="str">
        <f ca="1">IF(F59="","",Cálculos!$BB$4)</f>
        <v/>
      </c>
      <c r="H59" s="66" t="str">
        <f t="shared" ca="1" si="0"/>
        <v/>
      </c>
      <c r="I59" s="66" t="str">
        <f t="shared" ca="1" si="1"/>
        <v/>
      </c>
      <c r="J59" s="67" t="str">
        <f t="shared" ca="1" si="2"/>
        <v/>
      </c>
      <c r="K59" s="67" t="str">
        <f t="shared" ca="1" si="3"/>
        <v/>
      </c>
      <c r="L59" s="67" t="str">
        <f t="shared" ca="1" si="4"/>
        <v/>
      </c>
      <c r="M59" s="65" t="str">
        <f t="shared" ca="1" si="5"/>
        <v/>
      </c>
      <c r="N59" s="65" t="str">
        <f t="shared" ca="1" si="6"/>
        <v/>
      </c>
      <c r="P59" s="61"/>
    </row>
    <row r="60" spans="2:16" s="60" customFormat="1" x14ac:dyDescent="0.25">
      <c r="B60" s="475"/>
      <c r="C60" s="64" t="str">
        <f ca="1">Cálculos!CC54</f>
        <v/>
      </c>
      <c r="D60" s="64" t="str">
        <f ca="1">Cálculos!CD54</f>
        <v/>
      </c>
      <c r="E60" s="65" t="str">
        <f ca="1">Cálculos!CN54</f>
        <v/>
      </c>
      <c r="F60" s="65" t="str">
        <f ca="1">Cálculos!CG54</f>
        <v/>
      </c>
      <c r="G60" s="49" t="str">
        <f ca="1">IF(F60="","",Cálculos!$BB$4)</f>
        <v/>
      </c>
      <c r="H60" s="66" t="str">
        <f t="shared" ca="1" si="0"/>
        <v/>
      </c>
      <c r="I60" s="66" t="str">
        <f t="shared" ca="1" si="1"/>
        <v/>
      </c>
      <c r="J60" s="67" t="str">
        <f t="shared" ca="1" si="2"/>
        <v/>
      </c>
      <c r="K60" s="67" t="str">
        <f t="shared" ca="1" si="3"/>
        <v/>
      </c>
      <c r="L60" s="67" t="str">
        <f t="shared" ca="1" si="4"/>
        <v/>
      </c>
      <c r="M60" s="65" t="str">
        <f t="shared" ca="1" si="5"/>
        <v/>
      </c>
      <c r="N60" s="65" t="str">
        <f t="shared" ca="1" si="6"/>
        <v/>
      </c>
      <c r="P60" s="61"/>
    </row>
    <row r="61" spans="2:16" s="60" customFormat="1" x14ac:dyDescent="0.25">
      <c r="B61" s="475"/>
      <c r="C61" s="64" t="str">
        <f ca="1">Cálculos!CC55</f>
        <v/>
      </c>
      <c r="D61" s="64" t="str">
        <f ca="1">Cálculos!CD55</f>
        <v/>
      </c>
      <c r="E61" s="65" t="str">
        <f ca="1">Cálculos!CN55</f>
        <v/>
      </c>
      <c r="F61" s="65" t="str">
        <f ca="1">Cálculos!CG55</f>
        <v/>
      </c>
      <c r="G61" s="49" t="str">
        <f ca="1">IF(F61="","",Cálculos!$BB$4)</f>
        <v/>
      </c>
      <c r="H61" s="66" t="str">
        <f t="shared" ref="H61:H67" ca="1" si="7">IF(OR(F61="",F61=0),"",1/F61)</f>
        <v/>
      </c>
      <c r="I61" s="66" t="str">
        <f t="shared" ref="I61:I67" ca="1" si="8">IF(OR(G61="",G61=0),"",1/G61)</f>
        <v/>
      </c>
      <c r="J61" s="67" t="str">
        <f t="shared" ref="J61:J67" ca="1" si="9">IF(OR($E61="",H61=""),"",$E61*H61)</f>
        <v/>
      </c>
      <c r="K61" s="67" t="str">
        <f t="shared" ref="K61:K67" ca="1" si="10">IF(OR($E61="",I61=""),"",$E61*I61)</f>
        <v/>
      </c>
      <c r="L61" s="67" t="str">
        <f t="shared" ref="L61:L67" ca="1" si="11">IF(OR(J61="",K61=""),"",K61-J61)</f>
        <v/>
      </c>
      <c r="M61" s="65" t="str">
        <f t="shared" ref="M61:M67" ca="1" si="12">IF(L61="","",L61*0.35)</f>
        <v/>
      </c>
      <c r="N61" s="65" t="str">
        <f t="shared" ref="N61:N67" ca="1" si="13">IF(OR(M61="",G61=""),"",M61*G61)</f>
        <v/>
      </c>
      <c r="P61" s="61"/>
    </row>
    <row r="62" spans="2:16" s="60" customFormat="1" x14ac:dyDescent="0.25">
      <c r="B62" s="475"/>
      <c r="C62" s="64" t="str">
        <f ca="1">Cálculos!CC56</f>
        <v/>
      </c>
      <c r="D62" s="64" t="str">
        <f ca="1">Cálculos!CD56</f>
        <v/>
      </c>
      <c r="E62" s="65" t="str">
        <f ca="1">Cálculos!CN56</f>
        <v/>
      </c>
      <c r="F62" s="65" t="str">
        <f ca="1">Cálculos!CG56</f>
        <v/>
      </c>
      <c r="G62" s="49" t="str">
        <f ca="1">IF(F62="","",Cálculos!$BB$4)</f>
        <v/>
      </c>
      <c r="H62" s="66" t="str">
        <f t="shared" ca="1" si="7"/>
        <v/>
      </c>
      <c r="I62" s="66" t="str">
        <f t="shared" ca="1" si="8"/>
        <v/>
      </c>
      <c r="J62" s="67" t="str">
        <f t="shared" ca="1" si="9"/>
        <v/>
      </c>
      <c r="K62" s="67" t="str">
        <f t="shared" ca="1" si="10"/>
        <v/>
      </c>
      <c r="L62" s="67" t="str">
        <f t="shared" ca="1" si="11"/>
        <v/>
      </c>
      <c r="M62" s="65" t="str">
        <f t="shared" ca="1" si="12"/>
        <v/>
      </c>
      <c r="N62" s="65" t="str">
        <f t="shared" ca="1" si="13"/>
        <v/>
      </c>
      <c r="P62" s="61"/>
    </row>
    <row r="63" spans="2:16" s="60" customFormat="1" x14ac:dyDescent="0.25">
      <c r="B63" s="475"/>
      <c r="C63" s="64" t="str">
        <f ca="1">Cálculos!CC57</f>
        <v/>
      </c>
      <c r="D63" s="64" t="str">
        <f ca="1">Cálculos!CD57</f>
        <v/>
      </c>
      <c r="E63" s="65" t="str">
        <f ca="1">Cálculos!CN57</f>
        <v/>
      </c>
      <c r="F63" s="65" t="str">
        <f ca="1">Cálculos!CG57</f>
        <v/>
      </c>
      <c r="G63" s="49" t="str">
        <f ca="1">IF(F63="","",Cálculos!$BB$4)</f>
        <v/>
      </c>
      <c r="H63" s="66" t="str">
        <f t="shared" ca="1" si="7"/>
        <v/>
      </c>
      <c r="I63" s="66" t="str">
        <f t="shared" ca="1" si="8"/>
        <v/>
      </c>
      <c r="J63" s="67" t="str">
        <f t="shared" ca="1" si="9"/>
        <v/>
      </c>
      <c r="K63" s="67" t="str">
        <f t="shared" ca="1" si="10"/>
        <v/>
      </c>
      <c r="L63" s="67" t="str">
        <f t="shared" ca="1" si="11"/>
        <v/>
      </c>
      <c r="M63" s="65" t="str">
        <f t="shared" ca="1" si="12"/>
        <v/>
      </c>
      <c r="N63" s="65" t="str">
        <f t="shared" ca="1" si="13"/>
        <v/>
      </c>
      <c r="P63" s="61"/>
    </row>
    <row r="64" spans="2:16" s="60" customFormat="1" x14ac:dyDescent="0.25">
      <c r="B64" s="475"/>
      <c r="C64" s="64" t="str">
        <f ca="1">Cálculos!CC58</f>
        <v/>
      </c>
      <c r="D64" s="64" t="str">
        <f ca="1">Cálculos!CD58</f>
        <v/>
      </c>
      <c r="E64" s="65" t="str">
        <f ca="1">Cálculos!CN58</f>
        <v/>
      </c>
      <c r="F64" s="65" t="str">
        <f ca="1">Cálculos!CG58</f>
        <v/>
      </c>
      <c r="G64" s="49" t="str">
        <f ca="1">IF(F64="","",Cálculos!$BB$4)</f>
        <v/>
      </c>
      <c r="H64" s="66" t="str">
        <f t="shared" ca="1" si="7"/>
        <v/>
      </c>
      <c r="I64" s="66" t="str">
        <f t="shared" ca="1" si="8"/>
        <v/>
      </c>
      <c r="J64" s="67" t="str">
        <f t="shared" ca="1" si="9"/>
        <v/>
      </c>
      <c r="K64" s="67" t="str">
        <f t="shared" ca="1" si="10"/>
        <v/>
      </c>
      <c r="L64" s="67" t="str">
        <f t="shared" ca="1" si="11"/>
        <v/>
      </c>
      <c r="M64" s="65" t="str">
        <f t="shared" ca="1" si="12"/>
        <v/>
      </c>
      <c r="N64" s="65" t="str">
        <f t="shared" ca="1" si="13"/>
        <v/>
      </c>
      <c r="P64" s="61"/>
    </row>
    <row r="65" spans="2:16" s="60" customFormat="1" x14ac:dyDescent="0.25">
      <c r="B65" s="475"/>
      <c r="C65" s="64" t="str">
        <f ca="1">Cálculos!CC59</f>
        <v/>
      </c>
      <c r="D65" s="64" t="str">
        <f ca="1">Cálculos!CD59</f>
        <v/>
      </c>
      <c r="E65" s="65" t="str">
        <f ca="1">Cálculos!CN59</f>
        <v/>
      </c>
      <c r="F65" s="65" t="str">
        <f ca="1">Cálculos!CG59</f>
        <v/>
      </c>
      <c r="G65" s="49" t="str">
        <f ca="1">IF(F65="","",Cálculos!$BB$4)</f>
        <v/>
      </c>
      <c r="H65" s="66" t="str">
        <f t="shared" ca="1" si="7"/>
        <v/>
      </c>
      <c r="I65" s="66" t="str">
        <f t="shared" ca="1" si="8"/>
        <v/>
      </c>
      <c r="J65" s="67" t="str">
        <f t="shared" ca="1" si="9"/>
        <v/>
      </c>
      <c r="K65" s="67" t="str">
        <f t="shared" ca="1" si="10"/>
        <v/>
      </c>
      <c r="L65" s="67" t="str">
        <f t="shared" ca="1" si="11"/>
        <v/>
      </c>
      <c r="M65" s="65" t="str">
        <f t="shared" ca="1" si="12"/>
        <v/>
      </c>
      <c r="N65" s="65" t="str">
        <f t="shared" ca="1" si="13"/>
        <v/>
      </c>
      <c r="P65" s="61"/>
    </row>
    <row r="66" spans="2:16" s="60" customFormat="1" x14ac:dyDescent="0.25">
      <c r="B66" s="475"/>
      <c r="C66" s="64" t="str">
        <f ca="1">Cálculos!CC60</f>
        <v/>
      </c>
      <c r="D66" s="64" t="str">
        <f ca="1">Cálculos!CD60</f>
        <v/>
      </c>
      <c r="E66" s="65" t="str">
        <f ca="1">Cálculos!CN60</f>
        <v/>
      </c>
      <c r="F66" s="65" t="str">
        <f ca="1">Cálculos!CG60</f>
        <v/>
      </c>
      <c r="G66" s="49" t="str">
        <f ca="1">IF(F66="","",Cálculos!$BB$4)</f>
        <v/>
      </c>
      <c r="H66" s="66" t="str">
        <f t="shared" ca="1" si="7"/>
        <v/>
      </c>
      <c r="I66" s="66" t="str">
        <f t="shared" ca="1" si="8"/>
        <v/>
      </c>
      <c r="J66" s="67" t="str">
        <f t="shared" ca="1" si="9"/>
        <v/>
      </c>
      <c r="K66" s="67" t="str">
        <f t="shared" ca="1" si="10"/>
        <v/>
      </c>
      <c r="L66" s="67" t="str">
        <f t="shared" ca="1" si="11"/>
        <v/>
      </c>
      <c r="M66" s="65" t="str">
        <f t="shared" ca="1" si="12"/>
        <v/>
      </c>
      <c r="N66" s="65" t="str">
        <f t="shared" ca="1" si="13"/>
        <v/>
      </c>
      <c r="P66" s="61"/>
    </row>
    <row r="67" spans="2:16" s="60" customFormat="1" x14ac:dyDescent="0.25">
      <c r="B67" s="476"/>
      <c r="C67" s="64" t="str">
        <f ca="1">Cálculos!CC61</f>
        <v/>
      </c>
      <c r="D67" s="64" t="str">
        <f ca="1">Cálculos!CD61</f>
        <v/>
      </c>
      <c r="E67" s="65" t="str">
        <f ca="1">Cálculos!CN61</f>
        <v/>
      </c>
      <c r="F67" s="65" t="str">
        <f ca="1">Cálculos!CG61</f>
        <v/>
      </c>
      <c r="G67" s="49" t="str">
        <f ca="1">IF(F67="","",Cálculos!$BB$4)</f>
        <v/>
      </c>
      <c r="H67" s="66" t="str">
        <f t="shared" ca="1" si="7"/>
        <v/>
      </c>
      <c r="I67" s="66" t="str">
        <f t="shared" ca="1" si="8"/>
        <v/>
      </c>
      <c r="J67" s="67" t="str">
        <f t="shared" ca="1" si="9"/>
        <v/>
      </c>
      <c r="K67" s="67" t="str">
        <f t="shared" ca="1" si="10"/>
        <v/>
      </c>
      <c r="L67" s="67" t="str">
        <f t="shared" ca="1" si="11"/>
        <v/>
      </c>
      <c r="M67" s="65" t="str">
        <f t="shared" ca="1" si="12"/>
        <v/>
      </c>
      <c r="N67" s="65" t="str">
        <f t="shared" ca="1" si="13"/>
        <v/>
      </c>
      <c r="P67" s="61"/>
    </row>
    <row r="68" spans="2:16" s="21" customFormat="1" ht="22.5" customHeight="1" x14ac:dyDescent="0.25"/>
    <row r="69" spans="2:16" s="21" customFormat="1" ht="22.5" customHeight="1" x14ac:dyDescent="0.25">
      <c r="I69" s="58"/>
    </row>
    <row r="70" spans="2:16" s="21" customFormat="1" ht="22.5" customHeight="1" x14ac:dyDescent="0.25">
      <c r="B70" s="468" t="s">
        <v>996</v>
      </c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</row>
    <row r="71" spans="2:16" s="21" customFormat="1" ht="22.5" customHeight="1" x14ac:dyDescent="0.25">
      <c r="M71" s="58"/>
    </row>
    <row r="72" spans="2:16" s="21" customFormat="1" ht="21" customHeight="1" x14ac:dyDescent="0.25">
      <c r="B72" s="24" t="s">
        <v>112</v>
      </c>
      <c r="C72" s="467">
        <f>+'Formulario B-"Alta de Proyecto"'!$B$5</f>
        <v>0</v>
      </c>
      <c r="D72" s="467"/>
      <c r="E72" s="467"/>
      <c r="F72" s="467"/>
      <c r="G72" s="467"/>
      <c r="H72" s="467"/>
      <c r="I72" s="467"/>
      <c r="J72" s="467"/>
      <c r="K72" s="467"/>
    </row>
    <row r="73" spans="2:16" s="21" customFormat="1" ht="15.75" x14ac:dyDescent="0.25">
      <c r="E73" s="59"/>
      <c r="F73" s="59"/>
      <c r="G73" s="59"/>
      <c r="H73" s="59"/>
      <c r="I73" s="59"/>
      <c r="J73" s="59"/>
      <c r="K73" s="59"/>
    </row>
    <row r="74" spans="2:16" s="21" customFormat="1" ht="27" customHeight="1" x14ac:dyDescent="0.25">
      <c r="B74" s="469" t="s">
        <v>115</v>
      </c>
      <c r="C74" s="470"/>
      <c r="D74" s="260">
        <f ca="1">SUMIF($N$10:$N$133,"&gt;=0")</f>
        <v>0</v>
      </c>
      <c r="E74" s="59"/>
      <c r="G74" s="59"/>
      <c r="H74" s="59"/>
      <c r="I74" s="59"/>
      <c r="J74" s="59"/>
      <c r="K74" s="59"/>
    </row>
    <row r="75" spans="2:16" s="21" customFormat="1" ht="15.75" x14ac:dyDescent="0.25"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2:16" s="60" customFormat="1" ht="35.25" customHeight="1" x14ac:dyDescent="0.25">
      <c r="B76" s="471"/>
      <c r="C76" s="471"/>
      <c r="D76" s="471"/>
      <c r="E76" s="471"/>
      <c r="F76" s="471" t="s">
        <v>116</v>
      </c>
      <c r="G76" s="471"/>
      <c r="H76" s="472" t="s">
        <v>117</v>
      </c>
      <c r="I76" s="472"/>
      <c r="J76" s="471" t="s">
        <v>154</v>
      </c>
      <c r="K76" s="471"/>
      <c r="L76" s="62"/>
      <c r="M76" s="62"/>
      <c r="N76" s="62"/>
      <c r="P76" s="61"/>
    </row>
    <row r="77" spans="2:16" s="60" customFormat="1" ht="95.25" customHeight="1" x14ac:dyDescent="0.25">
      <c r="B77" s="63" t="s">
        <v>382</v>
      </c>
      <c r="C77" s="63" t="s">
        <v>88</v>
      </c>
      <c r="D77" s="63" t="s">
        <v>118</v>
      </c>
      <c r="E77" s="63" t="s">
        <v>452</v>
      </c>
      <c r="F77" s="63" t="s">
        <v>119</v>
      </c>
      <c r="G77" s="63" t="s">
        <v>124</v>
      </c>
      <c r="H77" s="63" t="s">
        <v>121</v>
      </c>
      <c r="I77" s="63" t="s">
        <v>120</v>
      </c>
      <c r="J77" s="63" t="s">
        <v>149</v>
      </c>
      <c r="K77" s="63" t="s">
        <v>150</v>
      </c>
      <c r="L77" s="63" t="s">
        <v>151</v>
      </c>
      <c r="M77" s="63" t="s">
        <v>122</v>
      </c>
      <c r="N77" s="63" t="s">
        <v>123</v>
      </c>
      <c r="P77" s="61"/>
    </row>
    <row r="78" spans="2:16" s="60" customFormat="1" x14ac:dyDescent="0.25">
      <c r="B78" s="477">
        <f ca="1">Cálculos!$AZ$4</f>
        <v>44561</v>
      </c>
      <c r="C78" s="64" t="str">
        <f ca="1">Cálculos!CC62</f>
        <v/>
      </c>
      <c r="D78" s="64" t="str">
        <f ca="1">Cálculos!CD62</f>
        <v/>
      </c>
      <c r="E78" s="65" t="str">
        <f ca="1">Cálculos!CN62</f>
        <v/>
      </c>
      <c r="F78" s="65" t="str">
        <f ca="1">Cálculos!CG62</f>
        <v/>
      </c>
      <c r="G78" s="49" t="str">
        <f ca="1">IF(F78="","",Cálculos!$BB$4)</f>
        <v/>
      </c>
      <c r="H78" s="66" t="str">
        <f t="shared" ca="1" si="0"/>
        <v/>
      </c>
      <c r="I78" s="66" t="str">
        <f t="shared" ca="1" si="1"/>
        <v/>
      </c>
      <c r="J78" s="67" t="str">
        <f t="shared" ca="1" si="2"/>
        <v/>
      </c>
      <c r="K78" s="67" t="str">
        <f t="shared" ca="1" si="3"/>
        <v/>
      </c>
      <c r="L78" s="67" t="str">
        <f t="shared" ca="1" si="4"/>
        <v/>
      </c>
      <c r="M78" s="65" t="str">
        <f t="shared" ca="1" si="5"/>
        <v/>
      </c>
      <c r="N78" s="65" t="str">
        <f t="shared" ca="1" si="6"/>
        <v/>
      </c>
      <c r="P78" s="61"/>
    </row>
    <row r="79" spans="2:16" s="60" customFormat="1" x14ac:dyDescent="0.25">
      <c r="B79" s="477"/>
      <c r="C79" s="64" t="str">
        <f ca="1">Cálculos!CC63</f>
        <v/>
      </c>
      <c r="D79" s="64" t="str">
        <f ca="1">Cálculos!CD63</f>
        <v/>
      </c>
      <c r="E79" s="65" t="str">
        <f ca="1">Cálculos!CN63</f>
        <v/>
      </c>
      <c r="F79" s="65" t="str">
        <f ca="1">Cálculos!CG63</f>
        <v/>
      </c>
      <c r="G79" s="49" t="str">
        <f ca="1">IF(F79="","",Cálculos!$BB$4)</f>
        <v/>
      </c>
      <c r="H79" s="66" t="str">
        <f t="shared" ref="H79:H131" ca="1" si="14">IF(OR(F79="",F79=0),"",1/F79)</f>
        <v/>
      </c>
      <c r="I79" s="66" t="str">
        <f t="shared" ref="I79:I131" ca="1" si="15">IF(OR(G79="",G79=0),"",1/G79)</f>
        <v/>
      </c>
      <c r="J79" s="67" t="str">
        <f t="shared" ref="J79:J131" ca="1" si="16">IF(OR($E79="",H79=""),"",$E79*H79)</f>
        <v/>
      </c>
      <c r="K79" s="67" t="str">
        <f t="shared" ref="K79:K131" ca="1" si="17">IF(OR($E79="",I79=""),"",$E79*I79)</f>
        <v/>
      </c>
      <c r="L79" s="67" t="str">
        <f t="shared" ref="L79:L131" ca="1" si="18">IF(OR(J79="",K79=""),"",K79-J79)</f>
        <v/>
      </c>
      <c r="M79" s="65" t="str">
        <f t="shared" ref="M79:M131" ca="1" si="19">IF(L79="","",L79*0.35)</f>
        <v/>
      </c>
      <c r="N79" s="65" t="str">
        <f t="shared" ref="N79:N131" ca="1" si="20">IF(OR(M79="",G79=""),"",M79*G79)</f>
        <v/>
      </c>
      <c r="P79" s="61"/>
    </row>
    <row r="80" spans="2:16" s="60" customFormat="1" x14ac:dyDescent="0.25">
      <c r="B80" s="477"/>
      <c r="C80" s="64" t="str">
        <f ca="1">Cálculos!CC64</f>
        <v/>
      </c>
      <c r="D80" s="64" t="str">
        <f ca="1">Cálculos!CD64</f>
        <v/>
      </c>
      <c r="E80" s="65" t="str">
        <f ca="1">Cálculos!CN64</f>
        <v/>
      </c>
      <c r="F80" s="65" t="str">
        <f ca="1">Cálculos!CG64</f>
        <v/>
      </c>
      <c r="G80" s="49" t="str">
        <f ca="1">IF(F80="","",Cálculos!$BB$4)</f>
        <v/>
      </c>
      <c r="H80" s="66" t="str">
        <f t="shared" ca="1" si="14"/>
        <v/>
      </c>
      <c r="I80" s="66" t="str">
        <f t="shared" ca="1" si="15"/>
        <v/>
      </c>
      <c r="J80" s="67" t="str">
        <f t="shared" ca="1" si="16"/>
        <v/>
      </c>
      <c r="K80" s="67" t="str">
        <f t="shared" ca="1" si="17"/>
        <v/>
      </c>
      <c r="L80" s="67" t="str">
        <f t="shared" ca="1" si="18"/>
        <v/>
      </c>
      <c r="M80" s="65" t="str">
        <f t="shared" ca="1" si="19"/>
        <v/>
      </c>
      <c r="N80" s="65" t="str">
        <f t="shared" ca="1" si="20"/>
        <v/>
      </c>
      <c r="P80" s="61"/>
    </row>
    <row r="81" spans="2:16" s="60" customFormat="1" x14ac:dyDescent="0.25">
      <c r="B81" s="477"/>
      <c r="C81" s="64" t="str">
        <f ca="1">Cálculos!CC65</f>
        <v/>
      </c>
      <c r="D81" s="64" t="str">
        <f ca="1">Cálculos!CD65</f>
        <v/>
      </c>
      <c r="E81" s="65" t="str">
        <f ca="1">Cálculos!CN65</f>
        <v/>
      </c>
      <c r="F81" s="65" t="str">
        <f ca="1">Cálculos!CG65</f>
        <v/>
      </c>
      <c r="G81" s="49" t="str">
        <f ca="1">IF(F81="","",Cálculos!$BB$4)</f>
        <v/>
      </c>
      <c r="H81" s="66" t="str">
        <f t="shared" ca="1" si="14"/>
        <v/>
      </c>
      <c r="I81" s="66" t="str">
        <f t="shared" ca="1" si="15"/>
        <v/>
      </c>
      <c r="J81" s="67" t="str">
        <f t="shared" ca="1" si="16"/>
        <v/>
      </c>
      <c r="K81" s="67" t="str">
        <f t="shared" ca="1" si="17"/>
        <v/>
      </c>
      <c r="L81" s="67" t="str">
        <f t="shared" ca="1" si="18"/>
        <v/>
      </c>
      <c r="M81" s="65" t="str">
        <f t="shared" ca="1" si="19"/>
        <v/>
      </c>
      <c r="N81" s="65" t="str">
        <f t="shared" ca="1" si="20"/>
        <v/>
      </c>
      <c r="P81" s="61"/>
    </row>
    <row r="82" spans="2:16" s="60" customFormat="1" x14ac:dyDescent="0.25">
      <c r="B82" s="477"/>
      <c r="C82" s="64" t="str">
        <f ca="1">Cálculos!CC66</f>
        <v/>
      </c>
      <c r="D82" s="64" t="str">
        <f ca="1">Cálculos!CD66</f>
        <v/>
      </c>
      <c r="E82" s="65" t="str">
        <f ca="1">Cálculos!CN66</f>
        <v/>
      </c>
      <c r="F82" s="65" t="str">
        <f ca="1">Cálculos!CG66</f>
        <v/>
      </c>
      <c r="G82" s="49" t="str">
        <f ca="1">IF(F82="","",Cálculos!$BB$4)</f>
        <v/>
      </c>
      <c r="H82" s="66" t="str">
        <f t="shared" ca="1" si="14"/>
        <v/>
      </c>
      <c r="I82" s="66" t="str">
        <f t="shared" ca="1" si="15"/>
        <v/>
      </c>
      <c r="J82" s="67" t="str">
        <f t="shared" ca="1" si="16"/>
        <v/>
      </c>
      <c r="K82" s="67" t="str">
        <f t="shared" ca="1" si="17"/>
        <v/>
      </c>
      <c r="L82" s="67" t="str">
        <f t="shared" ca="1" si="18"/>
        <v/>
      </c>
      <c r="M82" s="65" t="str">
        <f t="shared" ca="1" si="19"/>
        <v/>
      </c>
      <c r="N82" s="65" t="str">
        <f t="shared" ca="1" si="20"/>
        <v/>
      </c>
      <c r="P82" s="61"/>
    </row>
    <row r="83" spans="2:16" s="60" customFormat="1" x14ac:dyDescent="0.25">
      <c r="B83" s="477"/>
      <c r="C83" s="64" t="str">
        <f ca="1">Cálculos!CC67</f>
        <v/>
      </c>
      <c r="D83" s="64" t="str">
        <f ca="1">Cálculos!CD67</f>
        <v/>
      </c>
      <c r="E83" s="65" t="str">
        <f ca="1">Cálculos!CN67</f>
        <v/>
      </c>
      <c r="F83" s="65" t="str">
        <f ca="1">Cálculos!CG67</f>
        <v/>
      </c>
      <c r="G83" s="49" t="str">
        <f ca="1">IF(F83="","",Cálculos!$BB$4)</f>
        <v/>
      </c>
      <c r="H83" s="66" t="str">
        <f t="shared" ca="1" si="14"/>
        <v/>
      </c>
      <c r="I83" s="66" t="str">
        <f t="shared" ca="1" si="15"/>
        <v/>
      </c>
      <c r="J83" s="67" t="str">
        <f t="shared" ca="1" si="16"/>
        <v/>
      </c>
      <c r="K83" s="67" t="str">
        <f t="shared" ca="1" si="17"/>
        <v/>
      </c>
      <c r="L83" s="67" t="str">
        <f t="shared" ca="1" si="18"/>
        <v/>
      </c>
      <c r="M83" s="65" t="str">
        <f t="shared" ca="1" si="19"/>
        <v/>
      </c>
      <c r="N83" s="65" t="str">
        <f t="shared" ca="1" si="20"/>
        <v/>
      </c>
      <c r="P83" s="61"/>
    </row>
    <row r="84" spans="2:16" s="60" customFormat="1" x14ac:dyDescent="0.25">
      <c r="B84" s="477"/>
      <c r="C84" s="64" t="str">
        <f ca="1">Cálculos!CC68</f>
        <v/>
      </c>
      <c r="D84" s="64" t="str">
        <f ca="1">Cálculos!CD68</f>
        <v/>
      </c>
      <c r="E84" s="65" t="str">
        <f ca="1">Cálculos!CN68</f>
        <v/>
      </c>
      <c r="F84" s="65" t="str">
        <f ca="1">Cálculos!CG68</f>
        <v/>
      </c>
      <c r="G84" s="49" t="str">
        <f ca="1">IF(F84="","",Cálculos!$BB$4)</f>
        <v/>
      </c>
      <c r="H84" s="66" t="str">
        <f t="shared" ca="1" si="14"/>
        <v/>
      </c>
      <c r="I84" s="66" t="str">
        <f t="shared" ca="1" si="15"/>
        <v/>
      </c>
      <c r="J84" s="67" t="str">
        <f t="shared" ca="1" si="16"/>
        <v/>
      </c>
      <c r="K84" s="67" t="str">
        <f t="shared" ca="1" si="17"/>
        <v/>
      </c>
      <c r="L84" s="67" t="str">
        <f t="shared" ca="1" si="18"/>
        <v/>
      </c>
      <c r="M84" s="65" t="str">
        <f t="shared" ca="1" si="19"/>
        <v/>
      </c>
      <c r="N84" s="65" t="str">
        <f t="shared" ca="1" si="20"/>
        <v/>
      </c>
      <c r="P84" s="61"/>
    </row>
    <row r="85" spans="2:16" s="60" customFormat="1" x14ac:dyDescent="0.25">
      <c r="B85" s="477"/>
      <c r="C85" s="64" t="str">
        <f ca="1">Cálculos!CC69</f>
        <v/>
      </c>
      <c r="D85" s="64" t="str">
        <f ca="1">Cálculos!CD69</f>
        <v/>
      </c>
      <c r="E85" s="65" t="str">
        <f ca="1">Cálculos!CN69</f>
        <v/>
      </c>
      <c r="F85" s="65" t="str">
        <f ca="1">Cálculos!CG69</f>
        <v/>
      </c>
      <c r="G85" s="49" t="str">
        <f ca="1">IF(F85="","",Cálculos!$BB$4)</f>
        <v/>
      </c>
      <c r="H85" s="66" t="str">
        <f t="shared" ca="1" si="14"/>
        <v/>
      </c>
      <c r="I85" s="66" t="str">
        <f t="shared" ca="1" si="15"/>
        <v/>
      </c>
      <c r="J85" s="67" t="str">
        <f t="shared" ca="1" si="16"/>
        <v/>
      </c>
      <c r="K85" s="67" t="str">
        <f t="shared" ca="1" si="17"/>
        <v/>
      </c>
      <c r="L85" s="67" t="str">
        <f t="shared" ca="1" si="18"/>
        <v/>
      </c>
      <c r="M85" s="65" t="str">
        <f t="shared" ca="1" si="19"/>
        <v/>
      </c>
      <c r="N85" s="65" t="str">
        <f t="shared" ca="1" si="20"/>
        <v/>
      </c>
      <c r="P85" s="61"/>
    </row>
    <row r="86" spans="2:16" s="60" customFormat="1" x14ac:dyDescent="0.25">
      <c r="B86" s="477"/>
      <c r="C86" s="64" t="str">
        <f ca="1">Cálculos!CC70</f>
        <v/>
      </c>
      <c r="D86" s="64" t="str">
        <f ca="1">Cálculos!CD70</f>
        <v/>
      </c>
      <c r="E86" s="65" t="str">
        <f ca="1">Cálculos!CN70</f>
        <v/>
      </c>
      <c r="F86" s="65" t="str">
        <f ca="1">Cálculos!CG70</f>
        <v/>
      </c>
      <c r="G86" s="49" t="str">
        <f ca="1">IF(F86="","",Cálculos!$BB$4)</f>
        <v/>
      </c>
      <c r="H86" s="66" t="str">
        <f t="shared" ca="1" si="14"/>
        <v/>
      </c>
      <c r="I86" s="66" t="str">
        <f t="shared" ca="1" si="15"/>
        <v/>
      </c>
      <c r="J86" s="67" t="str">
        <f t="shared" ca="1" si="16"/>
        <v/>
      </c>
      <c r="K86" s="67" t="str">
        <f t="shared" ca="1" si="17"/>
        <v/>
      </c>
      <c r="L86" s="67" t="str">
        <f t="shared" ca="1" si="18"/>
        <v/>
      </c>
      <c r="M86" s="65" t="str">
        <f t="shared" ca="1" si="19"/>
        <v/>
      </c>
      <c r="N86" s="65" t="str">
        <f t="shared" ca="1" si="20"/>
        <v/>
      </c>
      <c r="P86" s="61"/>
    </row>
    <row r="87" spans="2:16" s="60" customFormat="1" x14ac:dyDescent="0.25">
      <c r="B87" s="477"/>
      <c r="C87" s="64" t="str">
        <f ca="1">Cálculos!CC71</f>
        <v/>
      </c>
      <c r="D87" s="64" t="str">
        <f ca="1">Cálculos!CD71</f>
        <v/>
      </c>
      <c r="E87" s="65" t="str">
        <f ca="1">Cálculos!CN71</f>
        <v/>
      </c>
      <c r="F87" s="65" t="str">
        <f ca="1">Cálculos!CG71</f>
        <v/>
      </c>
      <c r="G87" s="49" t="str">
        <f ca="1">IF(F87="","",Cálculos!$BB$4)</f>
        <v/>
      </c>
      <c r="H87" s="66" t="str">
        <f t="shared" ca="1" si="14"/>
        <v/>
      </c>
      <c r="I87" s="66" t="str">
        <f t="shared" ca="1" si="15"/>
        <v/>
      </c>
      <c r="J87" s="67" t="str">
        <f t="shared" ca="1" si="16"/>
        <v/>
      </c>
      <c r="K87" s="67" t="str">
        <f t="shared" ca="1" si="17"/>
        <v/>
      </c>
      <c r="L87" s="67" t="str">
        <f t="shared" ca="1" si="18"/>
        <v/>
      </c>
      <c r="M87" s="65" t="str">
        <f t="shared" ca="1" si="19"/>
        <v/>
      </c>
      <c r="N87" s="65" t="str">
        <f t="shared" ca="1" si="20"/>
        <v/>
      </c>
      <c r="P87" s="61"/>
    </row>
    <row r="88" spans="2:16" s="60" customFormat="1" x14ac:dyDescent="0.25">
      <c r="B88" s="477"/>
      <c r="C88" s="64" t="str">
        <f ca="1">Cálculos!CC72</f>
        <v/>
      </c>
      <c r="D88" s="64" t="str">
        <f ca="1">Cálculos!CD72</f>
        <v/>
      </c>
      <c r="E88" s="65" t="str">
        <f ca="1">Cálculos!CN72</f>
        <v/>
      </c>
      <c r="F88" s="65" t="str">
        <f ca="1">Cálculos!CG72</f>
        <v/>
      </c>
      <c r="G88" s="49" t="str">
        <f ca="1">IF(F88="","",Cálculos!$BB$4)</f>
        <v/>
      </c>
      <c r="H88" s="66" t="str">
        <f t="shared" ca="1" si="14"/>
        <v/>
      </c>
      <c r="I88" s="66" t="str">
        <f t="shared" ca="1" si="15"/>
        <v/>
      </c>
      <c r="J88" s="67" t="str">
        <f t="shared" ca="1" si="16"/>
        <v/>
      </c>
      <c r="K88" s="67" t="str">
        <f t="shared" ca="1" si="17"/>
        <v/>
      </c>
      <c r="L88" s="67" t="str">
        <f t="shared" ca="1" si="18"/>
        <v/>
      </c>
      <c r="M88" s="65" t="str">
        <f t="shared" ca="1" si="19"/>
        <v/>
      </c>
      <c r="N88" s="65" t="str">
        <f t="shared" ca="1" si="20"/>
        <v/>
      </c>
      <c r="P88" s="61"/>
    </row>
    <row r="89" spans="2:16" s="60" customFormat="1" x14ac:dyDescent="0.25">
      <c r="B89" s="477"/>
      <c r="C89" s="64" t="str">
        <f ca="1">Cálculos!CC73</f>
        <v/>
      </c>
      <c r="D89" s="64" t="str">
        <f ca="1">Cálculos!CD73</f>
        <v/>
      </c>
      <c r="E89" s="65" t="str">
        <f ca="1">Cálculos!CN73</f>
        <v/>
      </c>
      <c r="F89" s="65" t="str">
        <f ca="1">Cálculos!CG73</f>
        <v/>
      </c>
      <c r="G89" s="49" t="str">
        <f ca="1">IF(F89="","",Cálculos!$BB$4)</f>
        <v/>
      </c>
      <c r="H89" s="66" t="str">
        <f t="shared" ca="1" si="14"/>
        <v/>
      </c>
      <c r="I89" s="66" t="str">
        <f t="shared" ca="1" si="15"/>
        <v/>
      </c>
      <c r="J89" s="67" t="str">
        <f t="shared" ca="1" si="16"/>
        <v/>
      </c>
      <c r="K89" s="67" t="str">
        <f t="shared" ca="1" si="17"/>
        <v/>
      </c>
      <c r="L89" s="67" t="str">
        <f t="shared" ca="1" si="18"/>
        <v/>
      </c>
      <c r="M89" s="65" t="str">
        <f t="shared" ca="1" si="19"/>
        <v/>
      </c>
      <c r="N89" s="65" t="str">
        <f t="shared" ca="1" si="20"/>
        <v/>
      </c>
      <c r="P89" s="61"/>
    </row>
    <row r="90" spans="2:16" s="60" customFormat="1" x14ac:dyDescent="0.25">
      <c r="B90" s="477"/>
      <c r="C90" s="64" t="str">
        <f ca="1">Cálculos!CC74</f>
        <v/>
      </c>
      <c r="D90" s="64" t="str">
        <f ca="1">Cálculos!CD74</f>
        <v/>
      </c>
      <c r="E90" s="65" t="str">
        <f ca="1">Cálculos!CN74</f>
        <v/>
      </c>
      <c r="F90" s="65" t="str">
        <f ca="1">Cálculos!CG74</f>
        <v/>
      </c>
      <c r="G90" s="49" t="str">
        <f ca="1">IF(F90="","",Cálculos!$BB$4)</f>
        <v/>
      </c>
      <c r="H90" s="66" t="str">
        <f t="shared" ca="1" si="14"/>
        <v/>
      </c>
      <c r="I90" s="66" t="str">
        <f t="shared" ca="1" si="15"/>
        <v/>
      </c>
      <c r="J90" s="67" t="str">
        <f t="shared" ca="1" si="16"/>
        <v/>
      </c>
      <c r="K90" s="67" t="str">
        <f t="shared" ca="1" si="17"/>
        <v/>
      </c>
      <c r="L90" s="67" t="str">
        <f t="shared" ca="1" si="18"/>
        <v/>
      </c>
      <c r="M90" s="65" t="str">
        <f t="shared" ca="1" si="19"/>
        <v/>
      </c>
      <c r="N90" s="65" t="str">
        <f t="shared" ca="1" si="20"/>
        <v/>
      </c>
      <c r="P90" s="61"/>
    </row>
    <row r="91" spans="2:16" s="60" customFormat="1" x14ac:dyDescent="0.25">
      <c r="B91" s="477"/>
      <c r="C91" s="64" t="str">
        <f ca="1">Cálculos!CC75</f>
        <v/>
      </c>
      <c r="D91" s="64" t="str">
        <f ca="1">Cálculos!CD75</f>
        <v/>
      </c>
      <c r="E91" s="65" t="str">
        <f ca="1">Cálculos!CN75</f>
        <v/>
      </c>
      <c r="F91" s="65" t="str">
        <f ca="1">Cálculos!CG75</f>
        <v/>
      </c>
      <c r="G91" s="49" t="str">
        <f ca="1">IF(F91="","",Cálculos!$BB$4)</f>
        <v/>
      </c>
      <c r="H91" s="66" t="str">
        <f t="shared" ca="1" si="14"/>
        <v/>
      </c>
      <c r="I91" s="66" t="str">
        <f t="shared" ca="1" si="15"/>
        <v/>
      </c>
      <c r="J91" s="67" t="str">
        <f t="shared" ca="1" si="16"/>
        <v/>
      </c>
      <c r="K91" s="67" t="str">
        <f t="shared" ca="1" si="17"/>
        <v/>
      </c>
      <c r="L91" s="67" t="str">
        <f t="shared" ca="1" si="18"/>
        <v/>
      </c>
      <c r="M91" s="65" t="str">
        <f t="shared" ca="1" si="19"/>
        <v/>
      </c>
      <c r="N91" s="65" t="str">
        <f t="shared" ca="1" si="20"/>
        <v/>
      </c>
      <c r="P91" s="61"/>
    </row>
    <row r="92" spans="2:16" s="60" customFormat="1" x14ac:dyDescent="0.25">
      <c r="B92" s="477"/>
      <c r="C92" s="64" t="str">
        <f ca="1">Cálculos!CC76</f>
        <v/>
      </c>
      <c r="D92" s="64" t="str">
        <f ca="1">Cálculos!CD76</f>
        <v/>
      </c>
      <c r="E92" s="65" t="str">
        <f ca="1">Cálculos!CN76</f>
        <v/>
      </c>
      <c r="F92" s="65" t="str">
        <f ca="1">Cálculos!CG76</f>
        <v/>
      </c>
      <c r="G92" s="49" t="str">
        <f ca="1">IF(F92="","",Cálculos!$BB$4)</f>
        <v/>
      </c>
      <c r="H92" s="66" t="str">
        <f t="shared" ca="1" si="14"/>
        <v/>
      </c>
      <c r="I92" s="66" t="str">
        <f t="shared" ca="1" si="15"/>
        <v/>
      </c>
      <c r="J92" s="67" t="str">
        <f t="shared" ca="1" si="16"/>
        <v/>
      </c>
      <c r="K92" s="67" t="str">
        <f t="shared" ca="1" si="17"/>
        <v/>
      </c>
      <c r="L92" s="67" t="str">
        <f t="shared" ca="1" si="18"/>
        <v/>
      </c>
      <c r="M92" s="65" t="str">
        <f t="shared" ca="1" si="19"/>
        <v/>
      </c>
      <c r="N92" s="65" t="str">
        <f t="shared" ca="1" si="20"/>
        <v/>
      </c>
      <c r="P92" s="61"/>
    </row>
    <row r="93" spans="2:16" s="60" customFormat="1" x14ac:dyDescent="0.25">
      <c r="B93" s="477"/>
      <c r="C93" s="64" t="str">
        <f ca="1">Cálculos!CC77</f>
        <v/>
      </c>
      <c r="D93" s="64" t="str">
        <f ca="1">Cálculos!CD77</f>
        <v/>
      </c>
      <c r="E93" s="65" t="str">
        <f ca="1">Cálculos!CN77</f>
        <v/>
      </c>
      <c r="F93" s="65" t="str">
        <f ca="1">Cálculos!CG77</f>
        <v/>
      </c>
      <c r="G93" s="49" t="str">
        <f ca="1">IF(F93="","",Cálculos!$BB$4)</f>
        <v/>
      </c>
      <c r="H93" s="66" t="str">
        <f t="shared" ca="1" si="14"/>
        <v/>
      </c>
      <c r="I93" s="66" t="str">
        <f t="shared" ca="1" si="15"/>
        <v/>
      </c>
      <c r="J93" s="67" t="str">
        <f t="shared" ca="1" si="16"/>
        <v/>
      </c>
      <c r="K93" s="67" t="str">
        <f t="shared" ca="1" si="17"/>
        <v/>
      </c>
      <c r="L93" s="67" t="str">
        <f t="shared" ca="1" si="18"/>
        <v/>
      </c>
      <c r="M93" s="65" t="str">
        <f t="shared" ca="1" si="19"/>
        <v/>
      </c>
      <c r="N93" s="65" t="str">
        <f t="shared" ca="1" si="20"/>
        <v/>
      </c>
      <c r="P93" s="61"/>
    </row>
    <row r="94" spans="2:16" s="60" customFormat="1" x14ac:dyDescent="0.25">
      <c r="B94" s="477"/>
      <c r="C94" s="64" t="str">
        <f ca="1">Cálculos!CC78</f>
        <v/>
      </c>
      <c r="D94" s="64" t="str">
        <f ca="1">Cálculos!CD78</f>
        <v/>
      </c>
      <c r="E94" s="65" t="str">
        <f ca="1">Cálculos!CN78</f>
        <v/>
      </c>
      <c r="F94" s="65" t="str">
        <f ca="1">Cálculos!CG78</f>
        <v/>
      </c>
      <c r="G94" s="49" t="str">
        <f ca="1">IF(F94="","",Cálculos!$BB$4)</f>
        <v/>
      </c>
      <c r="H94" s="66" t="str">
        <f t="shared" ca="1" si="14"/>
        <v/>
      </c>
      <c r="I94" s="66" t="str">
        <f t="shared" ca="1" si="15"/>
        <v/>
      </c>
      <c r="J94" s="67" t="str">
        <f t="shared" ca="1" si="16"/>
        <v/>
      </c>
      <c r="K94" s="67" t="str">
        <f t="shared" ca="1" si="17"/>
        <v/>
      </c>
      <c r="L94" s="67" t="str">
        <f t="shared" ca="1" si="18"/>
        <v/>
      </c>
      <c r="M94" s="65" t="str">
        <f t="shared" ca="1" si="19"/>
        <v/>
      </c>
      <c r="N94" s="65" t="str">
        <f t="shared" ca="1" si="20"/>
        <v/>
      </c>
      <c r="P94" s="61"/>
    </row>
    <row r="95" spans="2:16" s="60" customFormat="1" x14ac:dyDescent="0.25">
      <c r="B95" s="477"/>
      <c r="C95" s="64" t="str">
        <f ca="1">Cálculos!CC79</f>
        <v/>
      </c>
      <c r="D95" s="64" t="str">
        <f ca="1">Cálculos!CD79</f>
        <v/>
      </c>
      <c r="E95" s="65" t="str">
        <f ca="1">Cálculos!CN79</f>
        <v/>
      </c>
      <c r="F95" s="65" t="str">
        <f ca="1">Cálculos!CG79</f>
        <v/>
      </c>
      <c r="G95" s="49" t="str">
        <f ca="1">IF(F95="","",Cálculos!$BB$4)</f>
        <v/>
      </c>
      <c r="H95" s="66" t="str">
        <f t="shared" ca="1" si="14"/>
        <v/>
      </c>
      <c r="I95" s="66" t="str">
        <f t="shared" ca="1" si="15"/>
        <v/>
      </c>
      <c r="J95" s="67" t="str">
        <f t="shared" ca="1" si="16"/>
        <v/>
      </c>
      <c r="K95" s="67" t="str">
        <f t="shared" ca="1" si="17"/>
        <v/>
      </c>
      <c r="L95" s="67" t="str">
        <f t="shared" ca="1" si="18"/>
        <v/>
      </c>
      <c r="M95" s="65" t="str">
        <f t="shared" ca="1" si="19"/>
        <v/>
      </c>
      <c r="N95" s="65" t="str">
        <f t="shared" ca="1" si="20"/>
        <v/>
      </c>
      <c r="P95" s="61"/>
    </row>
    <row r="96" spans="2:16" s="60" customFormat="1" x14ac:dyDescent="0.25">
      <c r="B96" s="477"/>
      <c r="C96" s="64" t="str">
        <f ca="1">Cálculos!CC80</f>
        <v/>
      </c>
      <c r="D96" s="64" t="str">
        <f ca="1">Cálculos!CD80</f>
        <v/>
      </c>
      <c r="E96" s="65" t="str">
        <f ca="1">Cálculos!CN80</f>
        <v/>
      </c>
      <c r="F96" s="65" t="str">
        <f ca="1">Cálculos!CG80</f>
        <v/>
      </c>
      <c r="G96" s="49" t="str">
        <f ca="1">IF(F96="","",Cálculos!$BB$4)</f>
        <v/>
      </c>
      <c r="H96" s="66" t="str">
        <f t="shared" ca="1" si="14"/>
        <v/>
      </c>
      <c r="I96" s="66" t="str">
        <f t="shared" ca="1" si="15"/>
        <v/>
      </c>
      <c r="J96" s="67" t="str">
        <f t="shared" ca="1" si="16"/>
        <v/>
      </c>
      <c r="K96" s="67" t="str">
        <f t="shared" ca="1" si="17"/>
        <v/>
      </c>
      <c r="L96" s="67" t="str">
        <f t="shared" ca="1" si="18"/>
        <v/>
      </c>
      <c r="M96" s="65" t="str">
        <f t="shared" ca="1" si="19"/>
        <v/>
      </c>
      <c r="N96" s="65" t="str">
        <f t="shared" ca="1" si="20"/>
        <v/>
      </c>
      <c r="P96" s="61"/>
    </row>
    <row r="97" spans="2:16" s="60" customFormat="1" x14ac:dyDescent="0.25">
      <c r="B97" s="477"/>
      <c r="C97" s="64" t="str">
        <f ca="1">Cálculos!CC81</f>
        <v/>
      </c>
      <c r="D97" s="64" t="str">
        <f ca="1">Cálculos!CD81</f>
        <v/>
      </c>
      <c r="E97" s="65" t="str">
        <f ca="1">Cálculos!CN81</f>
        <v/>
      </c>
      <c r="F97" s="65" t="str">
        <f ca="1">Cálculos!CG81</f>
        <v/>
      </c>
      <c r="G97" s="49" t="str">
        <f ca="1">IF(F97="","",Cálculos!$BB$4)</f>
        <v/>
      </c>
      <c r="H97" s="66" t="str">
        <f t="shared" ca="1" si="14"/>
        <v/>
      </c>
      <c r="I97" s="66" t="str">
        <f t="shared" ca="1" si="15"/>
        <v/>
      </c>
      <c r="J97" s="67" t="str">
        <f t="shared" ca="1" si="16"/>
        <v/>
      </c>
      <c r="K97" s="67" t="str">
        <f t="shared" ca="1" si="17"/>
        <v/>
      </c>
      <c r="L97" s="67" t="str">
        <f t="shared" ca="1" si="18"/>
        <v/>
      </c>
      <c r="M97" s="65" t="str">
        <f t="shared" ca="1" si="19"/>
        <v/>
      </c>
      <c r="N97" s="65" t="str">
        <f t="shared" ca="1" si="20"/>
        <v/>
      </c>
      <c r="P97" s="61"/>
    </row>
    <row r="98" spans="2:16" s="60" customFormat="1" x14ac:dyDescent="0.25">
      <c r="B98" s="477"/>
      <c r="C98" s="64" t="str">
        <f ca="1">Cálculos!CC82</f>
        <v/>
      </c>
      <c r="D98" s="64" t="str">
        <f ca="1">Cálculos!CD82</f>
        <v/>
      </c>
      <c r="E98" s="65" t="str">
        <f ca="1">Cálculos!CN82</f>
        <v/>
      </c>
      <c r="F98" s="65" t="str">
        <f ca="1">Cálculos!CG82</f>
        <v/>
      </c>
      <c r="G98" s="49" t="str">
        <f ca="1">IF(F98="","",Cálculos!$BB$4)</f>
        <v/>
      </c>
      <c r="H98" s="66" t="str">
        <f t="shared" ca="1" si="14"/>
        <v/>
      </c>
      <c r="I98" s="66" t="str">
        <f t="shared" ca="1" si="15"/>
        <v/>
      </c>
      <c r="J98" s="67" t="str">
        <f t="shared" ca="1" si="16"/>
        <v/>
      </c>
      <c r="K98" s="67" t="str">
        <f t="shared" ca="1" si="17"/>
        <v/>
      </c>
      <c r="L98" s="67" t="str">
        <f t="shared" ca="1" si="18"/>
        <v/>
      </c>
      <c r="M98" s="65" t="str">
        <f t="shared" ca="1" si="19"/>
        <v/>
      </c>
      <c r="N98" s="65" t="str">
        <f t="shared" ca="1" si="20"/>
        <v/>
      </c>
      <c r="P98" s="61"/>
    </row>
    <row r="99" spans="2:16" s="60" customFormat="1" x14ac:dyDescent="0.25">
      <c r="B99" s="477"/>
      <c r="C99" s="64" t="str">
        <f ca="1">Cálculos!CC83</f>
        <v/>
      </c>
      <c r="D99" s="64" t="str">
        <f ca="1">Cálculos!CD83</f>
        <v/>
      </c>
      <c r="E99" s="65" t="str">
        <f ca="1">Cálculos!CN83</f>
        <v/>
      </c>
      <c r="F99" s="65" t="str">
        <f ca="1">Cálculos!CG83</f>
        <v/>
      </c>
      <c r="G99" s="49" t="str">
        <f ca="1">IF(F99="","",Cálculos!$BB$4)</f>
        <v/>
      </c>
      <c r="H99" s="66" t="str">
        <f t="shared" ca="1" si="14"/>
        <v/>
      </c>
      <c r="I99" s="66" t="str">
        <f t="shared" ca="1" si="15"/>
        <v/>
      </c>
      <c r="J99" s="67" t="str">
        <f t="shared" ca="1" si="16"/>
        <v/>
      </c>
      <c r="K99" s="67" t="str">
        <f t="shared" ca="1" si="17"/>
        <v/>
      </c>
      <c r="L99" s="67" t="str">
        <f t="shared" ca="1" si="18"/>
        <v/>
      </c>
      <c r="M99" s="65" t="str">
        <f t="shared" ca="1" si="19"/>
        <v/>
      </c>
      <c r="N99" s="65" t="str">
        <f t="shared" ca="1" si="20"/>
        <v/>
      </c>
      <c r="P99" s="61"/>
    </row>
    <row r="100" spans="2:16" s="60" customFormat="1" x14ac:dyDescent="0.25">
      <c r="B100" s="477"/>
      <c r="C100" s="64" t="str">
        <f ca="1">Cálculos!CC84</f>
        <v/>
      </c>
      <c r="D100" s="64" t="str">
        <f ca="1">Cálculos!CD84</f>
        <v/>
      </c>
      <c r="E100" s="65" t="str">
        <f ca="1">Cálculos!CN84</f>
        <v/>
      </c>
      <c r="F100" s="65" t="str">
        <f ca="1">Cálculos!CG84</f>
        <v/>
      </c>
      <c r="G100" s="49" t="str">
        <f ca="1">IF(F100="","",Cálculos!$BB$4)</f>
        <v/>
      </c>
      <c r="H100" s="66" t="str">
        <f t="shared" ca="1" si="14"/>
        <v/>
      </c>
      <c r="I100" s="66" t="str">
        <f t="shared" ca="1" si="15"/>
        <v/>
      </c>
      <c r="J100" s="67" t="str">
        <f t="shared" ca="1" si="16"/>
        <v/>
      </c>
      <c r="K100" s="67" t="str">
        <f t="shared" ca="1" si="17"/>
        <v/>
      </c>
      <c r="L100" s="67" t="str">
        <f t="shared" ca="1" si="18"/>
        <v/>
      </c>
      <c r="M100" s="65" t="str">
        <f t="shared" ca="1" si="19"/>
        <v/>
      </c>
      <c r="N100" s="65" t="str">
        <f t="shared" ca="1" si="20"/>
        <v/>
      </c>
      <c r="P100" s="61"/>
    </row>
    <row r="101" spans="2:16" s="60" customFormat="1" x14ac:dyDescent="0.25">
      <c r="B101" s="477"/>
      <c r="C101" s="64" t="str">
        <f ca="1">Cálculos!CC85</f>
        <v/>
      </c>
      <c r="D101" s="64" t="str">
        <f ca="1">Cálculos!CD85</f>
        <v/>
      </c>
      <c r="E101" s="65" t="str">
        <f ca="1">Cálculos!CN85</f>
        <v/>
      </c>
      <c r="F101" s="65" t="str">
        <f ca="1">Cálculos!CG85</f>
        <v/>
      </c>
      <c r="G101" s="49" t="str">
        <f ca="1">IF(F101="","",Cálculos!$BB$4)</f>
        <v/>
      </c>
      <c r="H101" s="66" t="str">
        <f t="shared" ca="1" si="14"/>
        <v/>
      </c>
      <c r="I101" s="66" t="str">
        <f t="shared" ca="1" si="15"/>
        <v/>
      </c>
      <c r="J101" s="67" t="str">
        <f t="shared" ca="1" si="16"/>
        <v/>
      </c>
      <c r="K101" s="67" t="str">
        <f t="shared" ca="1" si="17"/>
        <v/>
      </c>
      <c r="L101" s="67" t="str">
        <f t="shared" ca="1" si="18"/>
        <v/>
      </c>
      <c r="M101" s="65" t="str">
        <f t="shared" ca="1" si="19"/>
        <v/>
      </c>
      <c r="N101" s="65" t="str">
        <f t="shared" ca="1" si="20"/>
        <v/>
      </c>
      <c r="P101" s="61"/>
    </row>
    <row r="102" spans="2:16" s="60" customFormat="1" x14ac:dyDescent="0.25">
      <c r="B102" s="477"/>
      <c r="C102" s="64" t="str">
        <f ca="1">Cálculos!CC86</f>
        <v/>
      </c>
      <c r="D102" s="64" t="str">
        <f ca="1">Cálculos!CD86</f>
        <v/>
      </c>
      <c r="E102" s="65" t="str">
        <f ca="1">Cálculos!CN86</f>
        <v/>
      </c>
      <c r="F102" s="65" t="str">
        <f ca="1">Cálculos!CG86</f>
        <v/>
      </c>
      <c r="G102" s="49" t="str">
        <f ca="1">IF(F102="","",Cálculos!$BB$4)</f>
        <v/>
      </c>
      <c r="H102" s="66" t="str">
        <f t="shared" ca="1" si="14"/>
        <v/>
      </c>
      <c r="I102" s="66" t="str">
        <f t="shared" ca="1" si="15"/>
        <v/>
      </c>
      <c r="J102" s="67" t="str">
        <f t="shared" ca="1" si="16"/>
        <v/>
      </c>
      <c r="K102" s="67" t="str">
        <f t="shared" ca="1" si="17"/>
        <v/>
      </c>
      <c r="L102" s="67" t="str">
        <f t="shared" ca="1" si="18"/>
        <v/>
      </c>
      <c r="M102" s="65" t="str">
        <f t="shared" ca="1" si="19"/>
        <v/>
      </c>
      <c r="N102" s="65" t="str">
        <f t="shared" ca="1" si="20"/>
        <v/>
      </c>
      <c r="P102" s="61"/>
    </row>
    <row r="103" spans="2:16" s="60" customFormat="1" x14ac:dyDescent="0.25">
      <c r="B103" s="477"/>
      <c r="C103" s="64" t="str">
        <f ca="1">Cálculos!CC87</f>
        <v/>
      </c>
      <c r="D103" s="64" t="str">
        <f ca="1">Cálculos!CD87</f>
        <v/>
      </c>
      <c r="E103" s="65" t="str">
        <f ca="1">Cálculos!CN87</f>
        <v/>
      </c>
      <c r="F103" s="65" t="str">
        <f ca="1">Cálculos!CG87</f>
        <v/>
      </c>
      <c r="G103" s="49" t="str">
        <f ca="1">IF(F103="","",Cálculos!$BB$4)</f>
        <v/>
      </c>
      <c r="H103" s="66" t="str">
        <f t="shared" ca="1" si="14"/>
        <v/>
      </c>
      <c r="I103" s="66" t="str">
        <f t="shared" ca="1" si="15"/>
        <v/>
      </c>
      <c r="J103" s="67" t="str">
        <f t="shared" ca="1" si="16"/>
        <v/>
      </c>
      <c r="K103" s="67" t="str">
        <f t="shared" ca="1" si="17"/>
        <v/>
      </c>
      <c r="L103" s="67" t="str">
        <f t="shared" ca="1" si="18"/>
        <v/>
      </c>
      <c r="M103" s="65" t="str">
        <f t="shared" ca="1" si="19"/>
        <v/>
      </c>
      <c r="N103" s="65" t="str">
        <f t="shared" ca="1" si="20"/>
        <v/>
      </c>
      <c r="P103" s="61"/>
    </row>
    <row r="104" spans="2:16" s="60" customFormat="1" x14ac:dyDescent="0.25">
      <c r="B104" s="477"/>
      <c r="C104" s="64" t="str">
        <f ca="1">Cálculos!CC88</f>
        <v/>
      </c>
      <c r="D104" s="64" t="str">
        <f ca="1">Cálculos!CD88</f>
        <v/>
      </c>
      <c r="E104" s="65" t="str">
        <f ca="1">Cálculos!CN88</f>
        <v/>
      </c>
      <c r="F104" s="65" t="str">
        <f ca="1">Cálculos!CG88</f>
        <v/>
      </c>
      <c r="G104" s="49" t="str">
        <f ca="1">IF(F104="","",Cálculos!$BB$4)</f>
        <v/>
      </c>
      <c r="H104" s="66" t="str">
        <f t="shared" ca="1" si="14"/>
        <v/>
      </c>
      <c r="I104" s="66" t="str">
        <f t="shared" ca="1" si="15"/>
        <v/>
      </c>
      <c r="J104" s="67" t="str">
        <f t="shared" ca="1" si="16"/>
        <v/>
      </c>
      <c r="K104" s="67" t="str">
        <f t="shared" ca="1" si="17"/>
        <v/>
      </c>
      <c r="L104" s="67" t="str">
        <f t="shared" ca="1" si="18"/>
        <v/>
      </c>
      <c r="M104" s="65" t="str">
        <f t="shared" ca="1" si="19"/>
        <v/>
      </c>
      <c r="N104" s="65" t="str">
        <f t="shared" ca="1" si="20"/>
        <v/>
      </c>
      <c r="P104" s="61"/>
    </row>
    <row r="105" spans="2:16" s="60" customFormat="1" x14ac:dyDescent="0.25">
      <c r="B105" s="477"/>
      <c r="C105" s="64" t="str">
        <f ca="1">Cálculos!CC89</f>
        <v/>
      </c>
      <c r="D105" s="64" t="str">
        <f ca="1">Cálculos!CD89</f>
        <v/>
      </c>
      <c r="E105" s="65" t="str">
        <f ca="1">Cálculos!CN89</f>
        <v/>
      </c>
      <c r="F105" s="65" t="str">
        <f ca="1">Cálculos!CG89</f>
        <v/>
      </c>
      <c r="G105" s="49" t="str">
        <f ca="1">IF(F105="","",Cálculos!$BB$4)</f>
        <v/>
      </c>
      <c r="H105" s="66" t="str">
        <f t="shared" ca="1" si="14"/>
        <v/>
      </c>
      <c r="I105" s="66" t="str">
        <f t="shared" ca="1" si="15"/>
        <v/>
      </c>
      <c r="J105" s="67" t="str">
        <f t="shared" ca="1" si="16"/>
        <v/>
      </c>
      <c r="K105" s="67" t="str">
        <f t="shared" ca="1" si="17"/>
        <v/>
      </c>
      <c r="L105" s="67" t="str">
        <f t="shared" ca="1" si="18"/>
        <v/>
      </c>
      <c r="M105" s="65" t="str">
        <f t="shared" ca="1" si="19"/>
        <v/>
      </c>
      <c r="N105" s="65" t="str">
        <f t="shared" ca="1" si="20"/>
        <v/>
      </c>
      <c r="P105" s="61"/>
    </row>
    <row r="106" spans="2:16" s="60" customFormat="1" x14ac:dyDescent="0.25">
      <c r="B106" s="477"/>
      <c r="C106" s="64" t="str">
        <f ca="1">Cálculos!CC90</f>
        <v/>
      </c>
      <c r="D106" s="64" t="str">
        <f ca="1">Cálculos!CD90</f>
        <v/>
      </c>
      <c r="E106" s="65" t="str">
        <f ca="1">Cálculos!CN90</f>
        <v/>
      </c>
      <c r="F106" s="65" t="str">
        <f ca="1">Cálculos!CG90</f>
        <v/>
      </c>
      <c r="G106" s="49" t="str">
        <f ca="1">IF(F106="","",Cálculos!$BB$4)</f>
        <v/>
      </c>
      <c r="H106" s="66" t="str">
        <f t="shared" ca="1" si="14"/>
        <v/>
      </c>
      <c r="I106" s="66" t="str">
        <f t="shared" ca="1" si="15"/>
        <v/>
      </c>
      <c r="J106" s="67" t="str">
        <f t="shared" ca="1" si="16"/>
        <v/>
      </c>
      <c r="K106" s="67" t="str">
        <f t="shared" ca="1" si="17"/>
        <v/>
      </c>
      <c r="L106" s="67" t="str">
        <f t="shared" ca="1" si="18"/>
        <v/>
      </c>
      <c r="M106" s="65" t="str">
        <f t="shared" ca="1" si="19"/>
        <v/>
      </c>
      <c r="N106" s="65" t="str">
        <f t="shared" ca="1" si="20"/>
        <v/>
      </c>
      <c r="P106" s="61"/>
    </row>
    <row r="107" spans="2:16" s="60" customFormat="1" x14ac:dyDescent="0.25">
      <c r="B107" s="477"/>
      <c r="C107" s="64" t="str">
        <f ca="1">Cálculos!CC91</f>
        <v/>
      </c>
      <c r="D107" s="64" t="str">
        <f ca="1">Cálculos!CD91</f>
        <v/>
      </c>
      <c r="E107" s="65" t="str">
        <f ca="1">Cálculos!CN91</f>
        <v/>
      </c>
      <c r="F107" s="65" t="str">
        <f ca="1">Cálculos!CG91</f>
        <v/>
      </c>
      <c r="G107" s="49" t="str">
        <f ca="1">IF(F107="","",Cálculos!$BB$4)</f>
        <v/>
      </c>
      <c r="H107" s="66" t="str">
        <f t="shared" ca="1" si="14"/>
        <v/>
      </c>
      <c r="I107" s="66" t="str">
        <f t="shared" ca="1" si="15"/>
        <v/>
      </c>
      <c r="J107" s="67" t="str">
        <f t="shared" ca="1" si="16"/>
        <v/>
      </c>
      <c r="K107" s="67" t="str">
        <f t="shared" ca="1" si="17"/>
        <v/>
      </c>
      <c r="L107" s="67" t="str">
        <f t="shared" ca="1" si="18"/>
        <v/>
      </c>
      <c r="M107" s="65" t="str">
        <f t="shared" ca="1" si="19"/>
        <v/>
      </c>
      <c r="N107" s="65" t="str">
        <f t="shared" ca="1" si="20"/>
        <v/>
      </c>
      <c r="P107" s="61"/>
    </row>
    <row r="108" spans="2:16" s="60" customFormat="1" x14ac:dyDescent="0.25">
      <c r="B108" s="477"/>
      <c r="C108" s="64" t="str">
        <f ca="1">Cálculos!CC92</f>
        <v/>
      </c>
      <c r="D108" s="64" t="str">
        <f ca="1">Cálculos!CD92</f>
        <v/>
      </c>
      <c r="E108" s="65" t="str">
        <f ca="1">Cálculos!CN92</f>
        <v/>
      </c>
      <c r="F108" s="65" t="str">
        <f ca="1">Cálculos!CG92</f>
        <v/>
      </c>
      <c r="G108" s="49" t="str">
        <f ca="1">IF(F108="","",Cálculos!$BB$4)</f>
        <v/>
      </c>
      <c r="H108" s="66" t="str">
        <f t="shared" ca="1" si="14"/>
        <v/>
      </c>
      <c r="I108" s="66" t="str">
        <f t="shared" ca="1" si="15"/>
        <v/>
      </c>
      <c r="J108" s="67" t="str">
        <f t="shared" ca="1" si="16"/>
        <v/>
      </c>
      <c r="K108" s="67" t="str">
        <f t="shared" ca="1" si="17"/>
        <v/>
      </c>
      <c r="L108" s="67" t="str">
        <f t="shared" ca="1" si="18"/>
        <v/>
      </c>
      <c r="M108" s="65" t="str">
        <f t="shared" ca="1" si="19"/>
        <v/>
      </c>
      <c r="N108" s="65" t="str">
        <f t="shared" ca="1" si="20"/>
        <v/>
      </c>
      <c r="P108" s="61"/>
    </row>
    <row r="109" spans="2:16" s="60" customFormat="1" x14ac:dyDescent="0.25">
      <c r="B109" s="477"/>
      <c r="C109" s="64" t="str">
        <f ca="1">Cálculos!CC93</f>
        <v/>
      </c>
      <c r="D109" s="64" t="str">
        <f ca="1">Cálculos!CD93</f>
        <v/>
      </c>
      <c r="E109" s="65" t="str">
        <f ca="1">Cálculos!CN93</f>
        <v/>
      </c>
      <c r="F109" s="65" t="str">
        <f ca="1">Cálculos!CG93</f>
        <v/>
      </c>
      <c r="G109" s="49" t="str">
        <f ca="1">IF(F109="","",Cálculos!$BB$4)</f>
        <v/>
      </c>
      <c r="H109" s="66" t="str">
        <f t="shared" ca="1" si="14"/>
        <v/>
      </c>
      <c r="I109" s="66" t="str">
        <f t="shared" ca="1" si="15"/>
        <v/>
      </c>
      <c r="J109" s="67" t="str">
        <f t="shared" ca="1" si="16"/>
        <v/>
      </c>
      <c r="K109" s="67" t="str">
        <f t="shared" ca="1" si="17"/>
        <v/>
      </c>
      <c r="L109" s="67" t="str">
        <f t="shared" ca="1" si="18"/>
        <v/>
      </c>
      <c r="M109" s="65" t="str">
        <f t="shared" ca="1" si="19"/>
        <v/>
      </c>
      <c r="N109" s="65" t="str">
        <f t="shared" ca="1" si="20"/>
        <v/>
      </c>
      <c r="P109" s="61"/>
    </row>
    <row r="110" spans="2:16" s="60" customFormat="1" x14ac:dyDescent="0.25">
      <c r="B110" s="477"/>
      <c r="C110" s="64" t="str">
        <f ca="1">Cálculos!CC94</f>
        <v/>
      </c>
      <c r="D110" s="64" t="str">
        <f ca="1">Cálculos!CD94</f>
        <v/>
      </c>
      <c r="E110" s="65" t="str">
        <f ca="1">Cálculos!CN94</f>
        <v/>
      </c>
      <c r="F110" s="65" t="str">
        <f ca="1">Cálculos!CG94</f>
        <v/>
      </c>
      <c r="G110" s="49" t="str">
        <f ca="1">IF(F110="","",Cálculos!$BB$4)</f>
        <v/>
      </c>
      <c r="H110" s="66" t="str">
        <f t="shared" ca="1" si="14"/>
        <v/>
      </c>
      <c r="I110" s="66" t="str">
        <f t="shared" ca="1" si="15"/>
        <v/>
      </c>
      <c r="J110" s="67" t="str">
        <f t="shared" ca="1" si="16"/>
        <v/>
      </c>
      <c r="K110" s="67" t="str">
        <f t="shared" ca="1" si="17"/>
        <v/>
      </c>
      <c r="L110" s="67" t="str">
        <f t="shared" ca="1" si="18"/>
        <v/>
      </c>
      <c r="M110" s="65" t="str">
        <f t="shared" ca="1" si="19"/>
        <v/>
      </c>
      <c r="N110" s="65" t="str">
        <f t="shared" ca="1" si="20"/>
        <v/>
      </c>
      <c r="P110" s="61"/>
    </row>
    <row r="111" spans="2:16" s="60" customFormat="1" x14ac:dyDescent="0.25">
      <c r="B111" s="477"/>
      <c r="C111" s="64" t="str">
        <f ca="1">Cálculos!CC95</f>
        <v/>
      </c>
      <c r="D111" s="64" t="str">
        <f ca="1">Cálculos!CD95</f>
        <v/>
      </c>
      <c r="E111" s="65" t="str">
        <f ca="1">Cálculos!CN95</f>
        <v/>
      </c>
      <c r="F111" s="65" t="str">
        <f ca="1">Cálculos!CG95</f>
        <v/>
      </c>
      <c r="G111" s="49" t="str">
        <f ca="1">IF(F111="","",Cálculos!$BB$4)</f>
        <v/>
      </c>
      <c r="H111" s="66" t="str">
        <f t="shared" ca="1" si="14"/>
        <v/>
      </c>
      <c r="I111" s="66" t="str">
        <f t="shared" ca="1" si="15"/>
        <v/>
      </c>
      <c r="J111" s="67" t="str">
        <f t="shared" ca="1" si="16"/>
        <v/>
      </c>
      <c r="K111" s="67" t="str">
        <f t="shared" ca="1" si="17"/>
        <v/>
      </c>
      <c r="L111" s="67" t="str">
        <f t="shared" ca="1" si="18"/>
        <v/>
      </c>
      <c r="M111" s="65" t="str">
        <f t="shared" ca="1" si="19"/>
        <v/>
      </c>
      <c r="N111" s="65" t="str">
        <f t="shared" ca="1" si="20"/>
        <v/>
      </c>
      <c r="P111" s="61"/>
    </row>
    <row r="112" spans="2:16" s="60" customFormat="1" x14ac:dyDescent="0.25">
      <c r="B112" s="477"/>
      <c r="C112" s="64" t="str">
        <f ca="1">Cálculos!CC96</f>
        <v/>
      </c>
      <c r="D112" s="64" t="str">
        <f ca="1">Cálculos!CD96</f>
        <v/>
      </c>
      <c r="E112" s="65" t="str">
        <f ca="1">Cálculos!CN96</f>
        <v/>
      </c>
      <c r="F112" s="65" t="str">
        <f ca="1">Cálculos!CG96</f>
        <v/>
      </c>
      <c r="G112" s="49" t="str">
        <f ca="1">IF(F112="","",Cálculos!$BB$4)</f>
        <v/>
      </c>
      <c r="H112" s="66" t="str">
        <f t="shared" ca="1" si="14"/>
        <v/>
      </c>
      <c r="I112" s="66" t="str">
        <f t="shared" ca="1" si="15"/>
        <v/>
      </c>
      <c r="J112" s="67" t="str">
        <f t="shared" ca="1" si="16"/>
        <v/>
      </c>
      <c r="K112" s="67" t="str">
        <f t="shared" ca="1" si="17"/>
        <v/>
      </c>
      <c r="L112" s="67" t="str">
        <f t="shared" ca="1" si="18"/>
        <v/>
      </c>
      <c r="M112" s="65" t="str">
        <f t="shared" ca="1" si="19"/>
        <v/>
      </c>
      <c r="N112" s="65" t="str">
        <f t="shared" ca="1" si="20"/>
        <v/>
      </c>
      <c r="P112" s="61"/>
    </row>
    <row r="113" spans="2:16" s="60" customFormat="1" x14ac:dyDescent="0.25">
      <c r="B113" s="477"/>
      <c r="C113" s="64" t="str">
        <f ca="1">Cálculos!CC97</f>
        <v/>
      </c>
      <c r="D113" s="64" t="str">
        <f ca="1">Cálculos!CD97</f>
        <v/>
      </c>
      <c r="E113" s="65" t="str">
        <f ca="1">Cálculos!CN97</f>
        <v/>
      </c>
      <c r="F113" s="65" t="str">
        <f ca="1">Cálculos!CG97</f>
        <v/>
      </c>
      <c r="G113" s="49" t="str">
        <f ca="1">IF(F113="","",Cálculos!$BB$4)</f>
        <v/>
      </c>
      <c r="H113" s="66" t="str">
        <f t="shared" ca="1" si="14"/>
        <v/>
      </c>
      <c r="I113" s="66" t="str">
        <f t="shared" ca="1" si="15"/>
        <v/>
      </c>
      <c r="J113" s="67" t="str">
        <f t="shared" ca="1" si="16"/>
        <v/>
      </c>
      <c r="K113" s="67" t="str">
        <f t="shared" ca="1" si="17"/>
        <v/>
      </c>
      <c r="L113" s="67" t="str">
        <f t="shared" ca="1" si="18"/>
        <v/>
      </c>
      <c r="M113" s="65" t="str">
        <f t="shared" ca="1" si="19"/>
        <v/>
      </c>
      <c r="N113" s="65" t="str">
        <f t="shared" ca="1" si="20"/>
        <v/>
      </c>
      <c r="P113" s="61"/>
    </row>
    <row r="114" spans="2:16" s="60" customFormat="1" x14ac:dyDescent="0.25">
      <c r="B114" s="477"/>
      <c r="C114" s="64" t="str">
        <f ca="1">Cálculos!CC98</f>
        <v/>
      </c>
      <c r="D114" s="64" t="str">
        <f ca="1">Cálculos!CD98</f>
        <v/>
      </c>
      <c r="E114" s="65" t="str">
        <f ca="1">Cálculos!CN98</f>
        <v/>
      </c>
      <c r="F114" s="65" t="str">
        <f ca="1">Cálculos!CG98</f>
        <v/>
      </c>
      <c r="G114" s="49" t="str">
        <f ca="1">IF(F114="","",Cálculos!$BB$4)</f>
        <v/>
      </c>
      <c r="H114" s="66" t="str">
        <f t="shared" ca="1" si="14"/>
        <v/>
      </c>
      <c r="I114" s="66" t="str">
        <f t="shared" ca="1" si="15"/>
        <v/>
      </c>
      <c r="J114" s="67" t="str">
        <f t="shared" ca="1" si="16"/>
        <v/>
      </c>
      <c r="K114" s="67" t="str">
        <f t="shared" ca="1" si="17"/>
        <v/>
      </c>
      <c r="L114" s="67" t="str">
        <f t="shared" ca="1" si="18"/>
        <v/>
      </c>
      <c r="M114" s="65" t="str">
        <f t="shared" ca="1" si="19"/>
        <v/>
      </c>
      <c r="N114" s="65" t="str">
        <f t="shared" ca="1" si="20"/>
        <v/>
      </c>
      <c r="P114" s="61"/>
    </row>
    <row r="115" spans="2:16" s="60" customFormat="1" x14ac:dyDescent="0.25">
      <c r="B115" s="477"/>
      <c r="C115" s="64" t="str">
        <f ca="1">Cálculos!CC99</f>
        <v/>
      </c>
      <c r="D115" s="64" t="str">
        <f ca="1">Cálculos!CD99</f>
        <v/>
      </c>
      <c r="E115" s="65" t="str">
        <f ca="1">Cálculos!CN99</f>
        <v/>
      </c>
      <c r="F115" s="65" t="str">
        <f ca="1">Cálculos!CG99</f>
        <v/>
      </c>
      <c r="G115" s="49" t="str">
        <f ca="1">IF(F115="","",Cálculos!$BB$4)</f>
        <v/>
      </c>
      <c r="H115" s="66" t="str">
        <f t="shared" ca="1" si="14"/>
        <v/>
      </c>
      <c r="I115" s="66" t="str">
        <f t="shared" ca="1" si="15"/>
        <v/>
      </c>
      <c r="J115" s="67" t="str">
        <f t="shared" ca="1" si="16"/>
        <v/>
      </c>
      <c r="K115" s="67" t="str">
        <f t="shared" ca="1" si="17"/>
        <v/>
      </c>
      <c r="L115" s="67" t="str">
        <f t="shared" ca="1" si="18"/>
        <v/>
      </c>
      <c r="M115" s="65" t="str">
        <f t="shared" ca="1" si="19"/>
        <v/>
      </c>
      <c r="N115" s="65" t="str">
        <f t="shared" ca="1" si="20"/>
        <v/>
      </c>
      <c r="P115" s="61"/>
    </row>
    <row r="116" spans="2:16" s="60" customFormat="1" x14ac:dyDescent="0.25">
      <c r="B116" s="477"/>
      <c r="C116" s="64" t="str">
        <f ca="1">Cálculos!CC100</f>
        <v/>
      </c>
      <c r="D116" s="64" t="str">
        <f ca="1">Cálculos!CD100</f>
        <v/>
      </c>
      <c r="E116" s="65" t="str">
        <f ca="1">Cálculos!CN100</f>
        <v/>
      </c>
      <c r="F116" s="65" t="str">
        <f ca="1">Cálculos!CG100</f>
        <v/>
      </c>
      <c r="G116" s="49" t="str">
        <f ca="1">IF(F116="","",Cálculos!$BB$4)</f>
        <v/>
      </c>
      <c r="H116" s="66" t="str">
        <f t="shared" ca="1" si="14"/>
        <v/>
      </c>
      <c r="I116" s="66" t="str">
        <f t="shared" ca="1" si="15"/>
        <v/>
      </c>
      <c r="J116" s="67" t="str">
        <f t="shared" ca="1" si="16"/>
        <v/>
      </c>
      <c r="K116" s="67" t="str">
        <f t="shared" ca="1" si="17"/>
        <v/>
      </c>
      <c r="L116" s="67" t="str">
        <f t="shared" ca="1" si="18"/>
        <v/>
      </c>
      <c r="M116" s="65" t="str">
        <f t="shared" ca="1" si="19"/>
        <v/>
      </c>
      <c r="N116" s="65" t="str">
        <f t="shared" ca="1" si="20"/>
        <v/>
      </c>
      <c r="P116" s="61"/>
    </row>
    <row r="117" spans="2:16" s="60" customFormat="1" x14ac:dyDescent="0.25">
      <c r="B117" s="477"/>
      <c r="C117" s="64" t="str">
        <f ca="1">Cálculos!CC101</f>
        <v/>
      </c>
      <c r="D117" s="64" t="str">
        <f ca="1">Cálculos!CD101</f>
        <v/>
      </c>
      <c r="E117" s="65" t="str">
        <f ca="1">Cálculos!CN101</f>
        <v/>
      </c>
      <c r="F117" s="65" t="str">
        <f ca="1">Cálculos!CG101</f>
        <v/>
      </c>
      <c r="G117" s="49" t="str">
        <f ca="1">IF(F117="","",Cálculos!$BB$4)</f>
        <v/>
      </c>
      <c r="H117" s="66" t="str">
        <f t="shared" ca="1" si="14"/>
        <v/>
      </c>
      <c r="I117" s="66" t="str">
        <f t="shared" ca="1" si="15"/>
        <v/>
      </c>
      <c r="J117" s="67" t="str">
        <f t="shared" ca="1" si="16"/>
        <v/>
      </c>
      <c r="K117" s="67" t="str">
        <f t="shared" ca="1" si="17"/>
        <v/>
      </c>
      <c r="L117" s="67" t="str">
        <f t="shared" ca="1" si="18"/>
        <v/>
      </c>
      <c r="M117" s="65" t="str">
        <f t="shared" ca="1" si="19"/>
        <v/>
      </c>
      <c r="N117" s="65" t="str">
        <f t="shared" ca="1" si="20"/>
        <v/>
      </c>
      <c r="P117" s="61"/>
    </row>
    <row r="118" spans="2:16" s="60" customFormat="1" x14ac:dyDescent="0.25">
      <c r="B118" s="477"/>
      <c r="C118" s="64" t="str">
        <f ca="1">Cálculos!CC102</f>
        <v/>
      </c>
      <c r="D118" s="64" t="str">
        <f ca="1">Cálculos!CD102</f>
        <v/>
      </c>
      <c r="E118" s="65" t="str">
        <f ca="1">Cálculos!CN102</f>
        <v/>
      </c>
      <c r="F118" s="65" t="str">
        <f ca="1">Cálculos!CG102</f>
        <v/>
      </c>
      <c r="G118" s="49" t="str">
        <f ca="1">IF(F118="","",Cálculos!$BB$4)</f>
        <v/>
      </c>
      <c r="H118" s="66" t="str">
        <f t="shared" ca="1" si="14"/>
        <v/>
      </c>
      <c r="I118" s="66" t="str">
        <f t="shared" ca="1" si="15"/>
        <v/>
      </c>
      <c r="J118" s="67" t="str">
        <f t="shared" ca="1" si="16"/>
        <v/>
      </c>
      <c r="K118" s="67" t="str">
        <f t="shared" ca="1" si="17"/>
        <v/>
      </c>
      <c r="L118" s="67" t="str">
        <f t="shared" ca="1" si="18"/>
        <v/>
      </c>
      <c r="M118" s="65" t="str">
        <f t="shared" ca="1" si="19"/>
        <v/>
      </c>
      <c r="N118" s="65" t="str">
        <f t="shared" ca="1" si="20"/>
        <v/>
      </c>
      <c r="P118" s="61"/>
    </row>
    <row r="119" spans="2:16" s="60" customFormat="1" x14ac:dyDescent="0.25">
      <c r="B119" s="477"/>
      <c r="C119" s="64" t="str">
        <f ca="1">Cálculos!CC103</f>
        <v/>
      </c>
      <c r="D119" s="64" t="str">
        <f ca="1">Cálculos!CD103</f>
        <v/>
      </c>
      <c r="E119" s="65" t="str">
        <f ca="1">Cálculos!CN103</f>
        <v/>
      </c>
      <c r="F119" s="65" t="str">
        <f ca="1">Cálculos!CG103</f>
        <v/>
      </c>
      <c r="G119" s="49" t="str">
        <f ca="1">IF(F119="","",Cálculos!$BB$4)</f>
        <v/>
      </c>
      <c r="H119" s="66" t="str">
        <f t="shared" ca="1" si="14"/>
        <v/>
      </c>
      <c r="I119" s="66" t="str">
        <f t="shared" ca="1" si="15"/>
        <v/>
      </c>
      <c r="J119" s="67" t="str">
        <f t="shared" ca="1" si="16"/>
        <v/>
      </c>
      <c r="K119" s="67" t="str">
        <f t="shared" ca="1" si="17"/>
        <v/>
      </c>
      <c r="L119" s="67" t="str">
        <f t="shared" ca="1" si="18"/>
        <v/>
      </c>
      <c r="M119" s="65" t="str">
        <f t="shared" ca="1" si="19"/>
        <v/>
      </c>
      <c r="N119" s="65" t="str">
        <f t="shared" ca="1" si="20"/>
        <v/>
      </c>
      <c r="P119" s="61"/>
    </row>
    <row r="120" spans="2:16" s="60" customFormat="1" x14ac:dyDescent="0.25">
      <c r="B120" s="477"/>
      <c r="C120" s="64" t="str">
        <f ca="1">Cálculos!CC104</f>
        <v/>
      </c>
      <c r="D120" s="64" t="str">
        <f ca="1">Cálculos!CD104</f>
        <v/>
      </c>
      <c r="E120" s="65" t="str">
        <f ca="1">Cálculos!CN104</f>
        <v/>
      </c>
      <c r="F120" s="65" t="str">
        <f ca="1">Cálculos!CG104</f>
        <v/>
      </c>
      <c r="G120" s="49" t="str">
        <f ca="1">IF(F120="","",Cálculos!$BB$4)</f>
        <v/>
      </c>
      <c r="H120" s="66" t="str">
        <f t="shared" ca="1" si="14"/>
        <v/>
      </c>
      <c r="I120" s="66" t="str">
        <f t="shared" ca="1" si="15"/>
        <v/>
      </c>
      <c r="J120" s="67" t="str">
        <f t="shared" ca="1" si="16"/>
        <v/>
      </c>
      <c r="K120" s="67" t="str">
        <f t="shared" ca="1" si="17"/>
        <v/>
      </c>
      <c r="L120" s="67" t="str">
        <f t="shared" ca="1" si="18"/>
        <v/>
      </c>
      <c r="M120" s="65" t="str">
        <f t="shared" ca="1" si="19"/>
        <v/>
      </c>
      <c r="N120" s="65" t="str">
        <f t="shared" ca="1" si="20"/>
        <v/>
      </c>
      <c r="P120" s="61"/>
    </row>
    <row r="121" spans="2:16" s="60" customFormat="1" x14ac:dyDescent="0.25">
      <c r="B121" s="477"/>
      <c r="C121" s="64" t="str">
        <f ca="1">Cálculos!CC105</f>
        <v/>
      </c>
      <c r="D121" s="64" t="str">
        <f ca="1">Cálculos!CD105</f>
        <v/>
      </c>
      <c r="E121" s="65" t="str">
        <f ca="1">Cálculos!CN105</f>
        <v/>
      </c>
      <c r="F121" s="65" t="str">
        <f ca="1">Cálculos!CG105</f>
        <v/>
      </c>
      <c r="G121" s="49" t="str">
        <f ca="1">IF(F121="","",Cálculos!$BB$4)</f>
        <v/>
      </c>
      <c r="H121" s="66" t="str">
        <f t="shared" ca="1" si="14"/>
        <v/>
      </c>
      <c r="I121" s="66" t="str">
        <f t="shared" ca="1" si="15"/>
        <v/>
      </c>
      <c r="J121" s="67" t="str">
        <f t="shared" ca="1" si="16"/>
        <v/>
      </c>
      <c r="K121" s="67" t="str">
        <f t="shared" ca="1" si="17"/>
        <v/>
      </c>
      <c r="L121" s="67" t="str">
        <f t="shared" ca="1" si="18"/>
        <v/>
      </c>
      <c r="M121" s="65" t="str">
        <f t="shared" ca="1" si="19"/>
        <v/>
      </c>
      <c r="N121" s="65" t="str">
        <f t="shared" ca="1" si="20"/>
        <v/>
      </c>
      <c r="P121" s="61"/>
    </row>
    <row r="122" spans="2:16" s="60" customFormat="1" x14ac:dyDescent="0.25">
      <c r="B122" s="477"/>
      <c r="C122" s="64" t="str">
        <f ca="1">Cálculos!CC106</f>
        <v/>
      </c>
      <c r="D122" s="64" t="str">
        <f ca="1">Cálculos!CD106</f>
        <v/>
      </c>
      <c r="E122" s="65" t="str">
        <f ca="1">Cálculos!CN106</f>
        <v/>
      </c>
      <c r="F122" s="65" t="str">
        <f ca="1">Cálculos!CG106</f>
        <v/>
      </c>
      <c r="G122" s="49" t="str">
        <f ca="1">IF(F122="","",Cálculos!$BB$4)</f>
        <v/>
      </c>
      <c r="H122" s="66" t="str">
        <f t="shared" ca="1" si="14"/>
        <v/>
      </c>
      <c r="I122" s="66" t="str">
        <f t="shared" ca="1" si="15"/>
        <v/>
      </c>
      <c r="J122" s="67" t="str">
        <f t="shared" ca="1" si="16"/>
        <v/>
      </c>
      <c r="K122" s="67" t="str">
        <f t="shared" ca="1" si="17"/>
        <v/>
      </c>
      <c r="L122" s="67" t="str">
        <f t="shared" ca="1" si="18"/>
        <v/>
      </c>
      <c r="M122" s="65" t="str">
        <f t="shared" ca="1" si="19"/>
        <v/>
      </c>
      <c r="N122" s="65" t="str">
        <f t="shared" ca="1" si="20"/>
        <v/>
      </c>
      <c r="P122" s="61"/>
    </row>
    <row r="123" spans="2:16" s="60" customFormat="1" x14ac:dyDescent="0.25">
      <c r="B123" s="477"/>
      <c r="C123" s="64" t="str">
        <f ca="1">Cálculos!CC107</f>
        <v/>
      </c>
      <c r="D123" s="64" t="str">
        <f ca="1">Cálculos!CD107</f>
        <v/>
      </c>
      <c r="E123" s="65" t="str">
        <f ca="1">Cálculos!CN107</f>
        <v/>
      </c>
      <c r="F123" s="65" t="str">
        <f ca="1">Cálculos!CG107</f>
        <v/>
      </c>
      <c r="G123" s="49" t="str">
        <f ca="1">IF(F123="","",Cálculos!$BB$4)</f>
        <v/>
      </c>
      <c r="H123" s="66" t="str">
        <f t="shared" ca="1" si="14"/>
        <v/>
      </c>
      <c r="I123" s="66" t="str">
        <f t="shared" ca="1" si="15"/>
        <v/>
      </c>
      <c r="J123" s="67" t="str">
        <f t="shared" ca="1" si="16"/>
        <v/>
      </c>
      <c r="K123" s="67" t="str">
        <f t="shared" ca="1" si="17"/>
        <v/>
      </c>
      <c r="L123" s="67" t="str">
        <f t="shared" ca="1" si="18"/>
        <v/>
      </c>
      <c r="M123" s="65" t="str">
        <f t="shared" ca="1" si="19"/>
        <v/>
      </c>
      <c r="N123" s="65" t="str">
        <f t="shared" ca="1" si="20"/>
        <v/>
      </c>
      <c r="P123" s="61"/>
    </row>
    <row r="124" spans="2:16" s="60" customFormat="1" x14ac:dyDescent="0.25">
      <c r="B124" s="477"/>
      <c r="C124" s="64" t="str">
        <f ca="1">Cálculos!CC108</f>
        <v/>
      </c>
      <c r="D124" s="64" t="str">
        <f ca="1">Cálculos!CD108</f>
        <v/>
      </c>
      <c r="E124" s="65" t="str">
        <f ca="1">Cálculos!CN108</f>
        <v/>
      </c>
      <c r="F124" s="65" t="str">
        <f ca="1">Cálculos!CG108</f>
        <v/>
      </c>
      <c r="G124" s="49" t="str">
        <f ca="1">IF(F124="","",Cálculos!$BB$4)</f>
        <v/>
      </c>
      <c r="H124" s="66" t="str">
        <f t="shared" ca="1" si="14"/>
        <v/>
      </c>
      <c r="I124" s="66" t="str">
        <f t="shared" ca="1" si="15"/>
        <v/>
      </c>
      <c r="J124" s="67" t="str">
        <f t="shared" ca="1" si="16"/>
        <v/>
      </c>
      <c r="K124" s="67" t="str">
        <f t="shared" ca="1" si="17"/>
        <v/>
      </c>
      <c r="L124" s="67" t="str">
        <f t="shared" ca="1" si="18"/>
        <v/>
      </c>
      <c r="M124" s="65" t="str">
        <f t="shared" ca="1" si="19"/>
        <v/>
      </c>
      <c r="N124" s="65" t="str">
        <f t="shared" ca="1" si="20"/>
        <v/>
      </c>
      <c r="P124" s="61"/>
    </row>
    <row r="125" spans="2:16" s="60" customFormat="1" x14ac:dyDescent="0.25">
      <c r="B125" s="477"/>
      <c r="C125" s="64" t="str">
        <f ca="1">Cálculos!CC109</f>
        <v/>
      </c>
      <c r="D125" s="64" t="str">
        <f ca="1">Cálculos!CD109</f>
        <v/>
      </c>
      <c r="E125" s="65" t="str">
        <f ca="1">Cálculos!CN109</f>
        <v/>
      </c>
      <c r="F125" s="65" t="str">
        <f ca="1">Cálculos!CG109</f>
        <v/>
      </c>
      <c r="G125" s="49" t="str">
        <f ca="1">IF(F125="","",Cálculos!$BB$4)</f>
        <v/>
      </c>
      <c r="H125" s="66" t="str">
        <f t="shared" ca="1" si="14"/>
        <v/>
      </c>
      <c r="I125" s="66" t="str">
        <f t="shared" ca="1" si="15"/>
        <v/>
      </c>
      <c r="J125" s="67" t="str">
        <f t="shared" ca="1" si="16"/>
        <v/>
      </c>
      <c r="K125" s="67" t="str">
        <f t="shared" ca="1" si="17"/>
        <v/>
      </c>
      <c r="L125" s="67" t="str">
        <f t="shared" ca="1" si="18"/>
        <v/>
      </c>
      <c r="M125" s="65" t="str">
        <f t="shared" ca="1" si="19"/>
        <v/>
      </c>
      <c r="N125" s="65" t="str">
        <f t="shared" ca="1" si="20"/>
        <v/>
      </c>
      <c r="P125" s="61"/>
    </row>
    <row r="126" spans="2:16" s="60" customFormat="1" x14ac:dyDescent="0.25">
      <c r="B126" s="477"/>
      <c r="C126" s="64" t="str">
        <f ca="1">Cálculos!CC110</f>
        <v/>
      </c>
      <c r="D126" s="64" t="str">
        <f ca="1">Cálculos!CD110</f>
        <v/>
      </c>
      <c r="E126" s="65" t="str">
        <f ca="1">Cálculos!CN110</f>
        <v/>
      </c>
      <c r="F126" s="65" t="str">
        <f ca="1">Cálculos!CG110</f>
        <v/>
      </c>
      <c r="G126" s="49" t="str">
        <f ca="1">IF(F126="","",Cálculos!$BB$4)</f>
        <v/>
      </c>
      <c r="H126" s="66" t="str">
        <f t="shared" ca="1" si="14"/>
        <v/>
      </c>
      <c r="I126" s="66" t="str">
        <f t="shared" ca="1" si="15"/>
        <v/>
      </c>
      <c r="J126" s="67" t="str">
        <f t="shared" ca="1" si="16"/>
        <v/>
      </c>
      <c r="K126" s="67" t="str">
        <f t="shared" ca="1" si="17"/>
        <v/>
      </c>
      <c r="L126" s="67" t="str">
        <f t="shared" ca="1" si="18"/>
        <v/>
      </c>
      <c r="M126" s="65" t="str">
        <f t="shared" ca="1" si="19"/>
        <v/>
      </c>
      <c r="N126" s="65" t="str">
        <f t="shared" ca="1" si="20"/>
        <v/>
      </c>
      <c r="P126" s="61"/>
    </row>
    <row r="127" spans="2:16" s="60" customFormat="1" x14ac:dyDescent="0.25">
      <c r="B127" s="477"/>
      <c r="C127" s="64" t="str">
        <f ca="1">Cálculos!CC111</f>
        <v/>
      </c>
      <c r="D127" s="64" t="str">
        <f ca="1">Cálculos!CD111</f>
        <v/>
      </c>
      <c r="E127" s="65" t="str">
        <f ca="1">Cálculos!CN111</f>
        <v/>
      </c>
      <c r="F127" s="65" t="str">
        <f ca="1">Cálculos!CG111</f>
        <v/>
      </c>
      <c r="G127" s="49" t="str">
        <f ca="1">IF(F127="","",Cálculos!$BB$4)</f>
        <v/>
      </c>
      <c r="H127" s="66" t="str">
        <f t="shared" ca="1" si="14"/>
        <v/>
      </c>
      <c r="I127" s="66" t="str">
        <f t="shared" ca="1" si="15"/>
        <v/>
      </c>
      <c r="J127" s="67" t="str">
        <f t="shared" ca="1" si="16"/>
        <v/>
      </c>
      <c r="K127" s="67" t="str">
        <f t="shared" ca="1" si="17"/>
        <v/>
      </c>
      <c r="L127" s="67" t="str">
        <f t="shared" ca="1" si="18"/>
        <v/>
      </c>
      <c r="M127" s="65" t="str">
        <f t="shared" ca="1" si="19"/>
        <v/>
      </c>
      <c r="N127" s="65" t="str">
        <f t="shared" ca="1" si="20"/>
        <v/>
      </c>
      <c r="P127" s="61"/>
    </row>
    <row r="128" spans="2:16" s="60" customFormat="1" x14ac:dyDescent="0.25">
      <c r="B128" s="477"/>
      <c r="C128" s="64" t="str">
        <f ca="1">Cálculos!CC112</f>
        <v/>
      </c>
      <c r="D128" s="64" t="str">
        <f ca="1">Cálculos!CD112</f>
        <v/>
      </c>
      <c r="E128" s="65" t="str">
        <f ca="1">Cálculos!CN112</f>
        <v/>
      </c>
      <c r="F128" s="65" t="str">
        <f ca="1">Cálculos!CG112</f>
        <v/>
      </c>
      <c r="G128" s="49" t="str">
        <f ca="1">IF(F128="","",Cálculos!$BB$4)</f>
        <v/>
      </c>
      <c r="H128" s="66" t="str">
        <f t="shared" ca="1" si="14"/>
        <v/>
      </c>
      <c r="I128" s="66" t="str">
        <f t="shared" ca="1" si="15"/>
        <v/>
      </c>
      <c r="J128" s="67" t="str">
        <f t="shared" ca="1" si="16"/>
        <v/>
      </c>
      <c r="K128" s="67" t="str">
        <f t="shared" ca="1" si="17"/>
        <v/>
      </c>
      <c r="L128" s="67" t="str">
        <f t="shared" ca="1" si="18"/>
        <v/>
      </c>
      <c r="M128" s="65" t="str">
        <f t="shared" ca="1" si="19"/>
        <v/>
      </c>
      <c r="N128" s="65" t="str">
        <f t="shared" ca="1" si="20"/>
        <v/>
      </c>
      <c r="P128" s="61"/>
    </row>
    <row r="129" spans="2:16" s="60" customFormat="1" x14ac:dyDescent="0.25">
      <c r="B129" s="477"/>
      <c r="C129" s="64" t="str">
        <f ca="1">Cálculos!CC113</f>
        <v/>
      </c>
      <c r="D129" s="64" t="str">
        <f ca="1">Cálculos!CD113</f>
        <v/>
      </c>
      <c r="E129" s="65" t="str">
        <f ca="1">Cálculos!CN113</f>
        <v/>
      </c>
      <c r="F129" s="65" t="str">
        <f ca="1">Cálculos!CG113</f>
        <v/>
      </c>
      <c r="G129" s="49" t="str">
        <f ca="1">IF(F129="","",Cálculos!$BB$4)</f>
        <v/>
      </c>
      <c r="H129" s="66" t="str">
        <f t="shared" ca="1" si="14"/>
        <v/>
      </c>
      <c r="I129" s="66" t="str">
        <f t="shared" ca="1" si="15"/>
        <v/>
      </c>
      <c r="J129" s="67" t="str">
        <f t="shared" ca="1" si="16"/>
        <v/>
      </c>
      <c r="K129" s="67" t="str">
        <f t="shared" ca="1" si="17"/>
        <v/>
      </c>
      <c r="L129" s="67" t="str">
        <f t="shared" ca="1" si="18"/>
        <v/>
      </c>
      <c r="M129" s="65" t="str">
        <f t="shared" ca="1" si="19"/>
        <v/>
      </c>
      <c r="N129" s="65" t="str">
        <f t="shared" ca="1" si="20"/>
        <v/>
      </c>
      <c r="P129" s="61"/>
    </row>
    <row r="130" spans="2:16" s="60" customFormat="1" x14ac:dyDescent="0.25">
      <c r="B130" s="477"/>
      <c r="C130" s="64" t="str">
        <f ca="1">Cálculos!CC114</f>
        <v/>
      </c>
      <c r="D130" s="64" t="str">
        <f ca="1">Cálculos!CD114</f>
        <v/>
      </c>
      <c r="E130" s="65" t="str">
        <f ca="1">Cálculos!CN114</f>
        <v/>
      </c>
      <c r="F130" s="65" t="str">
        <f ca="1">Cálculos!CG114</f>
        <v/>
      </c>
      <c r="G130" s="49" t="str">
        <f ca="1">IF(F130="","",Cálculos!$BB$4)</f>
        <v/>
      </c>
      <c r="H130" s="66" t="str">
        <f t="shared" ca="1" si="14"/>
        <v/>
      </c>
      <c r="I130" s="66" t="str">
        <f t="shared" ca="1" si="15"/>
        <v/>
      </c>
      <c r="J130" s="67" t="str">
        <f t="shared" ca="1" si="16"/>
        <v/>
      </c>
      <c r="K130" s="67" t="str">
        <f t="shared" ca="1" si="17"/>
        <v/>
      </c>
      <c r="L130" s="67" t="str">
        <f t="shared" ca="1" si="18"/>
        <v/>
      </c>
      <c r="M130" s="65" t="str">
        <f t="shared" ca="1" si="19"/>
        <v/>
      </c>
      <c r="N130" s="65" t="str">
        <f t="shared" ca="1" si="20"/>
        <v/>
      </c>
      <c r="P130" s="61"/>
    </row>
    <row r="131" spans="2:16" s="60" customFormat="1" x14ac:dyDescent="0.25">
      <c r="B131" s="477"/>
      <c r="C131" s="64" t="str">
        <f ca="1">Cálculos!CC115</f>
        <v/>
      </c>
      <c r="D131" s="64" t="str">
        <f ca="1">Cálculos!CD115</f>
        <v/>
      </c>
      <c r="E131" s="65" t="str">
        <f ca="1">Cálculos!CN115</f>
        <v/>
      </c>
      <c r="F131" s="65" t="str">
        <f ca="1">Cálculos!CG115</f>
        <v/>
      </c>
      <c r="G131" s="49" t="str">
        <f ca="1">IF(F131="","",Cálculos!$BB$4)</f>
        <v/>
      </c>
      <c r="H131" s="66" t="str">
        <f t="shared" ca="1" si="14"/>
        <v/>
      </c>
      <c r="I131" s="66" t="str">
        <f t="shared" ca="1" si="15"/>
        <v/>
      </c>
      <c r="J131" s="67" t="str">
        <f t="shared" ca="1" si="16"/>
        <v/>
      </c>
      <c r="K131" s="67" t="str">
        <f t="shared" ca="1" si="17"/>
        <v/>
      </c>
      <c r="L131" s="67" t="str">
        <f t="shared" ca="1" si="18"/>
        <v/>
      </c>
      <c r="M131" s="65" t="str">
        <f t="shared" ca="1" si="19"/>
        <v/>
      </c>
      <c r="N131" s="65" t="str">
        <f t="shared" ca="1" si="20"/>
        <v/>
      </c>
      <c r="P131" s="61"/>
    </row>
    <row r="132" spans="2:16" s="60" customFormat="1" x14ac:dyDescent="0.25">
      <c r="B132" s="477"/>
      <c r="C132" s="64" t="str">
        <f ca="1">Cálculos!CC116</f>
        <v/>
      </c>
      <c r="D132" s="64" t="str">
        <f ca="1">Cálculos!CD116</f>
        <v/>
      </c>
      <c r="E132" s="65" t="str">
        <f ca="1">Cálculos!CN116</f>
        <v/>
      </c>
      <c r="F132" s="65" t="str">
        <f ca="1">Cálculos!CG116</f>
        <v/>
      </c>
      <c r="G132" s="49" t="str">
        <f ca="1">IF(F132="","",Cálculos!$BB$4)</f>
        <v/>
      </c>
      <c r="H132" s="66" t="str">
        <f t="shared" ref="H132:H135" ca="1" si="21">IF(OR(F132="",F132=0),"",1/F132)</f>
        <v/>
      </c>
      <c r="I132" s="66" t="str">
        <f t="shared" ref="I132:I135" ca="1" si="22">IF(OR(G132="",G132=0),"",1/G132)</f>
        <v/>
      </c>
      <c r="J132" s="67" t="str">
        <f t="shared" ref="J132:J135" ca="1" si="23">IF(OR($E132="",H132=""),"",$E132*H132)</f>
        <v/>
      </c>
      <c r="K132" s="67" t="str">
        <f t="shared" ref="K132:K135" ca="1" si="24">IF(OR($E132="",I132=""),"",$E132*I132)</f>
        <v/>
      </c>
      <c r="L132" s="67" t="str">
        <f t="shared" ref="L132:L135" ca="1" si="25">IF(OR(J132="",K132=""),"",K132-J132)</f>
        <v/>
      </c>
      <c r="M132" s="65" t="str">
        <f t="shared" ref="M132:M135" ca="1" si="26">IF(L132="","",L132*0.35)</f>
        <v/>
      </c>
      <c r="N132" s="65" t="str">
        <f t="shared" ref="N132:N135" ca="1" si="27">IF(OR(M132="",G132=""),"",M132*G132)</f>
        <v/>
      </c>
      <c r="P132" s="61"/>
    </row>
    <row r="133" spans="2:16" s="60" customFormat="1" x14ac:dyDescent="0.25">
      <c r="B133" s="477"/>
      <c r="C133" s="64" t="str">
        <f ca="1">Cálculos!CC117</f>
        <v/>
      </c>
      <c r="D133" s="64" t="str">
        <f ca="1">Cálculos!CD117</f>
        <v/>
      </c>
      <c r="E133" s="65" t="str">
        <f ca="1">Cálculos!CN117</f>
        <v/>
      </c>
      <c r="F133" s="65" t="str">
        <f ca="1">Cálculos!CG117</f>
        <v/>
      </c>
      <c r="G133" s="49" t="str">
        <f ca="1">IF(F133="","",Cálculos!$BB$4)</f>
        <v/>
      </c>
      <c r="H133" s="66" t="str">
        <f t="shared" ca="1" si="21"/>
        <v/>
      </c>
      <c r="I133" s="66" t="str">
        <f t="shared" ca="1" si="22"/>
        <v/>
      </c>
      <c r="J133" s="67" t="str">
        <f t="shared" ca="1" si="23"/>
        <v/>
      </c>
      <c r="K133" s="67" t="str">
        <f t="shared" ca="1" si="24"/>
        <v/>
      </c>
      <c r="L133" s="67" t="str">
        <f t="shared" ca="1" si="25"/>
        <v/>
      </c>
      <c r="M133" s="65" t="str">
        <f t="shared" ca="1" si="26"/>
        <v/>
      </c>
      <c r="N133" s="65" t="str">
        <f t="shared" ca="1" si="27"/>
        <v/>
      </c>
      <c r="P133" s="61"/>
    </row>
    <row r="134" spans="2:16" s="60" customFormat="1" x14ac:dyDescent="0.25">
      <c r="B134" s="477"/>
      <c r="C134" s="64" t="str">
        <f ca="1">Cálculos!CC118</f>
        <v/>
      </c>
      <c r="D134" s="64" t="str">
        <f ca="1">Cálculos!CD118</f>
        <v/>
      </c>
      <c r="E134" s="65" t="str">
        <f ca="1">Cálculos!CN118</f>
        <v/>
      </c>
      <c r="F134" s="65" t="str">
        <f ca="1">Cálculos!CG118</f>
        <v/>
      </c>
      <c r="G134" s="49" t="str">
        <f ca="1">IF(F134="","",Cálculos!$BB$4)</f>
        <v/>
      </c>
      <c r="H134" s="66" t="str">
        <f t="shared" ca="1" si="21"/>
        <v/>
      </c>
      <c r="I134" s="66" t="str">
        <f t="shared" ca="1" si="22"/>
        <v/>
      </c>
      <c r="J134" s="67" t="str">
        <f t="shared" ca="1" si="23"/>
        <v/>
      </c>
      <c r="K134" s="67" t="str">
        <f t="shared" ca="1" si="24"/>
        <v/>
      </c>
      <c r="L134" s="67" t="str">
        <f t="shared" ca="1" si="25"/>
        <v/>
      </c>
      <c r="M134" s="65" t="str">
        <f t="shared" ca="1" si="26"/>
        <v/>
      </c>
      <c r="N134" s="65" t="str">
        <f t="shared" ca="1" si="27"/>
        <v/>
      </c>
      <c r="P134" s="61"/>
    </row>
    <row r="135" spans="2:16" s="60" customFormat="1" x14ac:dyDescent="0.25">
      <c r="B135" s="477"/>
      <c r="C135" s="64" t="str">
        <f ca="1">Cálculos!CC119</f>
        <v/>
      </c>
      <c r="D135" s="64" t="str">
        <f ca="1">Cálculos!CD119</f>
        <v/>
      </c>
      <c r="E135" s="65" t="str">
        <f ca="1">Cálculos!CN119</f>
        <v/>
      </c>
      <c r="F135" s="65" t="str">
        <f ca="1">Cálculos!CG119</f>
        <v/>
      </c>
      <c r="G135" s="49" t="str">
        <f ca="1">IF(F135="","",Cálculos!$BB$4)</f>
        <v/>
      </c>
      <c r="H135" s="66" t="str">
        <f t="shared" ca="1" si="21"/>
        <v/>
      </c>
      <c r="I135" s="66" t="str">
        <f t="shared" ca="1" si="22"/>
        <v/>
      </c>
      <c r="J135" s="67" t="str">
        <f t="shared" ca="1" si="23"/>
        <v/>
      </c>
      <c r="K135" s="67" t="str">
        <f t="shared" ca="1" si="24"/>
        <v/>
      </c>
      <c r="L135" s="67" t="str">
        <f t="shared" ca="1" si="25"/>
        <v/>
      </c>
      <c r="M135" s="65" t="str">
        <f t="shared" ca="1" si="26"/>
        <v/>
      </c>
      <c r="N135" s="65" t="str">
        <f t="shared" ca="1" si="27"/>
        <v/>
      </c>
      <c r="P135" s="61"/>
    </row>
  </sheetData>
  <sheetProtection algorithmName="SHA-512" hashValue="zoUv0Zwmx67579DbtyKoE6u2+ce71h5yiZJwjzEIxp4JQB0B7yVSf53ci/rYGAWWBBHZjr6zLyfr48Aau3KFxQ==" saltValue="NRpi40k56opNtYR5iMVIVw==" spinCount="100000" sheet="1" objects="1" scenarios="1" selectLockedCells="1"/>
  <mergeCells count="16">
    <mergeCell ref="B78:B135"/>
    <mergeCell ref="C4:K4"/>
    <mergeCell ref="B6:C6"/>
    <mergeCell ref="B2:N2"/>
    <mergeCell ref="B8:E8"/>
    <mergeCell ref="F8:G8"/>
    <mergeCell ref="H8:I8"/>
    <mergeCell ref="J8:K8"/>
    <mergeCell ref="B10:B67"/>
    <mergeCell ref="B70:N70"/>
    <mergeCell ref="C72:K72"/>
    <mergeCell ref="B74:C74"/>
    <mergeCell ref="B76:E76"/>
    <mergeCell ref="F76:G76"/>
    <mergeCell ref="H76:I76"/>
    <mergeCell ref="J76:K76"/>
  </mergeCells>
  <dataValidations count="1">
    <dataValidation operator="greaterThanOrEqual" allowBlank="1" showInputMessage="1" showErrorMessage="1" error="SOLO VALORES NUMÉRICOS" sqref="A1:A1048576 C1:XFD1048576 B1:B78 B136:B1048576"/>
  </dataValidations>
  <pageMargins left="0.70866141732283472" right="0.70866141732283472" top="0.74803149606299213" bottom="0.74803149606299213" header="0.31496062992125984" footer="0.31496062992125984"/>
  <pageSetup paperSize="9" scale="37" fitToHeight="20" orientation="landscape" r:id="rId1"/>
  <headerFooter>
    <oddHeader>&amp;RVersión 01/03/2018</oddHeader>
    <oddFooter>&amp;LFirma:&amp;CSello:&amp;RFoja:</oddFooter>
  </headerFooter>
  <rowBreaks count="1" manualBreakCount="1">
    <brk id="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/>
  </sheetPr>
  <dimension ref="A2:F43"/>
  <sheetViews>
    <sheetView view="pageBreakPreview" zoomScale="60" zoomScaleNormal="80" workbookViewId="0">
      <selection activeCell="K31" sqref="K31"/>
    </sheetView>
  </sheetViews>
  <sheetFormatPr baseColWidth="10" defaultColWidth="10.85546875" defaultRowHeight="15" x14ac:dyDescent="0.25"/>
  <cols>
    <col min="1" max="1" width="54.7109375" style="153" bestFit="1" customWidth="1"/>
    <col min="2" max="2" width="69" style="153" customWidth="1"/>
    <col min="3" max="3" width="6" style="153" customWidth="1"/>
    <col min="4" max="16384" width="10.85546875" style="153"/>
  </cols>
  <sheetData>
    <row r="2" spans="1:6" ht="20.25" x14ac:dyDescent="0.25">
      <c r="A2" s="372"/>
      <c r="B2" s="373" t="s">
        <v>1009</v>
      </c>
    </row>
    <row r="3" spans="1:6" ht="15.75" x14ac:dyDescent="0.25">
      <c r="A3" s="372"/>
      <c r="B3" s="152"/>
    </row>
    <row r="4" spans="1:6" ht="15.75" x14ac:dyDescent="0.25">
      <c r="A4" s="372"/>
      <c r="B4" s="374" t="s">
        <v>1010</v>
      </c>
    </row>
    <row r="5" spans="1:6" x14ac:dyDescent="0.25">
      <c r="A5" s="375" t="s">
        <v>1011</v>
      </c>
      <c r="B5" s="376"/>
    </row>
    <row r="6" spans="1:6" x14ac:dyDescent="0.25">
      <c r="A6" s="375" t="s">
        <v>1012</v>
      </c>
      <c r="B6" s="377"/>
    </row>
    <row r="7" spans="1:6" x14ac:dyDescent="0.25">
      <c r="A7" s="375"/>
      <c r="B7" s="375"/>
    </row>
    <row r="8" spans="1:6" ht="15.75" x14ac:dyDescent="0.25">
      <c r="A8" s="378" t="s">
        <v>1013</v>
      </c>
      <c r="B8" s="379"/>
      <c r="F8" s="83"/>
    </row>
    <row r="9" spans="1:6" x14ac:dyDescent="0.25">
      <c r="A9" s="375"/>
      <c r="B9" s="375"/>
      <c r="F9" s="83"/>
    </row>
    <row r="10" spans="1:6" ht="15.75" x14ac:dyDescent="0.25">
      <c r="A10" s="378" t="s">
        <v>1014</v>
      </c>
      <c r="B10" s="379"/>
      <c r="F10" s="83"/>
    </row>
    <row r="11" spans="1:6" x14ac:dyDescent="0.25">
      <c r="A11" s="375"/>
      <c r="B11" s="375"/>
    </row>
    <row r="12" spans="1:6" ht="15.75" x14ac:dyDescent="0.25">
      <c r="A12" s="88" t="s">
        <v>1015</v>
      </c>
      <c r="B12" s="380"/>
    </row>
    <row r="13" spans="1:6" x14ac:dyDescent="0.25">
      <c r="A13" s="375"/>
      <c r="B13" s="381"/>
    </row>
    <row r="14" spans="1:6" x14ac:dyDescent="0.25">
      <c r="A14" s="375"/>
      <c r="B14" s="374" t="s">
        <v>1016</v>
      </c>
    </row>
    <row r="15" spans="1:6" x14ac:dyDescent="0.25">
      <c r="A15" s="375" t="s">
        <v>1017</v>
      </c>
      <c r="B15" s="376"/>
    </row>
    <row r="16" spans="1:6" x14ac:dyDescent="0.25">
      <c r="A16" s="375" t="s">
        <v>1018</v>
      </c>
      <c r="B16" s="376"/>
    </row>
    <row r="17" spans="1:3" x14ac:dyDescent="0.25">
      <c r="A17" s="375" t="s">
        <v>1019</v>
      </c>
      <c r="B17" s="376"/>
    </row>
    <row r="18" spans="1:3" x14ac:dyDescent="0.25">
      <c r="A18" s="375" t="s">
        <v>1020</v>
      </c>
      <c r="B18" s="376"/>
    </row>
    <row r="19" spans="1:3" x14ac:dyDescent="0.25">
      <c r="A19" s="375" t="s">
        <v>1021</v>
      </c>
      <c r="B19" s="376"/>
    </row>
    <row r="20" spans="1:3" x14ac:dyDescent="0.25">
      <c r="A20" s="375" t="s">
        <v>1022</v>
      </c>
      <c r="B20" s="376"/>
    </row>
    <row r="21" spans="1:3" x14ac:dyDescent="0.25">
      <c r="A21" s="375" t="s">
        <v>1023</v>
      </c>
      <c r="B21" s="376"/>
    </row>
    <row r="22" spans="1:3" x14ac:dyDescent="0.25">
      <c r="A22" s="375"/>
    </row>
    <row r="23" spans="1:3" x14ac:dyDescent="0.25">
      <c r="A23" s="375"/>
      <c r="B23" s="374" t="s">
        <v>1024</v>
      </c>
    </row>
    <row r="24" spans="1:3" x14ac:dyDescent="0.25">
      <c r="A24" s="375" t="s">
        <v>1017</v>
      </c>
      <c r="B24" s="376"/>
    </row>
    <row r="25" spans="1:3" x14ac:dyDescent="0.25">
      <c r="A25" s="375" t="s">
        <v>1018</v>
      </c>
      <c r="B25" s="376"/>
    </row>
    <row r="26" spans="1:3" x14ac:dyDescent="0.25">
      <c r="A26" s="375" t="s">
        <v>1021</v>
      </c>
      <c r="B26" s="376"/>
    </row>
    <row r="27" spans="1:3" x14ac:dyDescent="0.25">
      <c r="A27" s="375" t="s">
        <v>1023</v>
      </c>
      <c r="B27" s="376"/>
    </row>
    <row r="29" spans="1:3" x14ac:dyDescent="0.25">
      <c r="A29" s="151"/>
      <c r="B29" s="382" t="s">
        <v>1</v>
      </c>
      <c r="C29" s="83"/>
    </row>
    <row r="30" spans="1:3" ht="15.75" x14ac:dyDescent="0.25">
      <c r="A30" s="378" t="s">
        <v>2</v>
      </c>
      <c r="B30" s="379"/>
    </row>
    <row r="31" spans="1:3" ht="15.75" x14ac:dyDescent="0.25">
      <c r="A31" s="378" t="s">
        <v>1025</v>
      </c>
      <c r="B31" s="379"/>
    </row>
    <row r="32" spans="1:3" ht="15.75" x14ac:dyDescent="0.25">
      <c r="A32" s="378" t="s">
        <v>1026</v>
      </c>
      <c r="B32" s="379"/>
    </row>
    <row r="33" spans="1:3" x14ac:dyDescent="0.25">
      <c r="A33" s="151"/>
      <c r="B33" s="83"/>
      <c r="C33" s="83"/>
    </row>
    <row r="34" spans="1:3" ht="15.75" x14ac:dyDescent="0.25">
      <c r="A34" s="378" t="s">
        <v>2</v>
      </c>
      <c r="B34" s="379"/>
    </row>
    <row r="35" spans="1:3" ht="15.75" x14ac:dyDescent="0.25">
      <c r="A35" s="378" t="s">
        <v>1025</v>
      </c>
      <c r="B35" s="379"/>
    </row>
    <row r="36" spans="1:3" ht="15.75" x14ac:dyDescent="0.25">
      <c r="A36" s="378" t="s">
        <v>1026</v>
      </c>
      <c r="B36" s="379"/>
    </row>
    <row r="38" spans="1:3" x14ac:dyDescent="0.25">
      <c r="A38" s="375"/>
      <c r="B38" s="374" t="s">
        <v>1027</v>
      </c>
    </row>
    <row r="39" spans="1:3" x14ac:dyDescent="0.25">
      <c r="A39" s="375" t="s">
        <v>2</v>
      </c>
      <c r="B39" s="376"/>
    </row>
    <row r="40" spans="1:3" x14ac:dyDescent="0.25">
      <c r="A40" s="375" t="s">
        <v>1028</v>
      </c>
      <c r="B40" s="376"/>
    </row>
    <row r="41" spans="1:3" x14ac:dyDescent="0.25">
      <c r="A41" s="375" t="s">
        <v>1029</v>
      </c>
      <c r="B41" s="376"/>
    </row>
    <row r="42" spans="1:3" x14ac:dyDescent="0.25">
      <c r="A42" s="375" t="s">
        <v>1021</v>
      </c>
      <c r="B42" s="376"/>
    </row>
    <row r="43" spans="1:3" x14ac:dyDescent="0.25">
      <c r="A43" s="375" t="s">
        <v>1030</v>
      </c>
      <c r="B43" s="376"/>
    </row>
  </sheetData>
  <sheetProtection algorithmName="SHA-512" hashValue="uFvF0TU3Ds14YoGGkcBuEZTiawcJ5vEWyAglH9clnPd1LzRwsMMY0pbUy75M0nxH1rv/8Npgvfemiy6SnuM1hA==" saltValue="KAF74qLQu+evm/XkbX1vM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'Datos fijos'!$G$3:$G$5</xm:f>
          </x14:formula1>
          <xm:sqref>B8</xm:sqref>
        </x14:dataValidation>
        <x14:dataValidation type="list" allowBlank="1" showInputMessage="1" showErrorMessage="1">
          <x14:formula1>
            <xm:f>'Datos fijos'!$E$3:$E$5</xm:f>
          </x14:formula1>
          <xm:sqref>B10</xm:sqref>
        </x14:dataValidation>
        <x14:dataValidation type="list" allowBlank="1" showInputMessage="1" showErrorMessage="1" errorTitle="Error de Ingreso" error="Ingrese un carácter de apoderado válido de la lista desplegable">
          <x14:formula1>
            <xm:f>'Datos fijos'!$J$3:$J$13</xm:f>
          </x14:formula1>
          <xm:sqref>B32 B36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3" tint="0.39997558519241921"/>
  </sheetPr>
  <dimension ref="B1:Q45"/>
  <sheetViews>
    <sheetView showGridLines="0" view="pageBreakPreview" zoomScale="60" zoomScaleNormal="70" workbookViewId="0">
      <selection activeCell="B10" sqref="B10"/>
    </sheetView>
  </sheetViews>
  <sheetFormatPr baseColWidth="10" defaultColWidth="10.85546875" defaultRowHeight="15.75" x14ac:dyDescent="0.25"/>
  <cols>
    <col min="1" max="1" width="3.42578125" style="79" customWidth="1"/>
    <col min="2" max="2" width="16.85546875" style="79" customWidth="1"/>
    <col min="3" max="3" width="47" style="79" customWidth="1"/>
    <col min="4" max="4" width="51" style="79" customWidth="1"/>
    <col min="5" max="5" width="39" style="79" customWidth="1"/>
    <col min="6" max="7" width="24.140625" style="79" customWidth="1"/>
    <col min="8" max="8" width="16.28515625" style="79" customWidth="1"/>
    <col min="9" max="9" width="25.28515625" style="261" customWidth="1"/>
    <col min="10" max="13" width="18.7109375" style="79" hidden="1" customWidth="1"/>
    <col min="14" max="14" width="24.140625" style="261" hidden="1" customWidth="1"/>
    <col min="15" max="15" width="4.140625" style="79" customWidth="1"/>
    <col min="16" max="16384" width="10.85546875" style="79"/>
  </cols>
  <sheetData>
    <row r="1" spans="2:17" x14ac:dyDescent="0.25">
      <c r="J1" s="73"/>
    </row>
    <row r="2" spans="2:17" ht="23.25" customHeight="1" x14ac:dyDescent="0.25">
      <c r="B2" s="479" t="s">
        <v>997</v>
      </c>
      <c r="C2" s="479"/>
      <c r="D2" s="479"/>
      <c r="E2" s="479"/>
      <c r="F2" s="479"/>
      <c r="G2" s="479"/>
      <c r="H2" s="479"/>
      <c r="I2" s="479"/>
      <c r="J2" s="479"/>
    </row>
    <row r="3" spans="2:17" x14ac:dyDescent="0.25">
      <c r="B3" s="478" t="s">
        <v>998</v>
      </c>
      <c r="C3" s="478"/>
      <c r="D3" s="478"/>
      <c r="E3" s="478"/>
      <c r="F3" s="478"/>
      <c r="G3" s="478"/>
      <c r="H3" s="478"/>
      <c r="I3" s="478"/>
      <c r="J3" s="478"/>
    </row>
    <row r="4" spans="2:17" s="75" customFormat="1" ht="15.75" customHeight="1" x14ac:dyDescent="0.25">
      <c r="B4" s="72"/>
      <c r="C4" s="72"/>
      <c r="D4" s="72"/>
      <c r="E4" s="72"/>
      <c r="F4" s="72"/>
      <c r="G4" s="72"/>
      <c r="H4" s="72"/>
      <c r="I4" s="262"/>
      <c r="K4" s="73"/>
      <c r="L4" s="73"/>
      <c r="M4" s="72"/>
      <c r="N4" s="262"/>
      <c r="O4" s="73"/>
      <c r="P4" s="72"/>
      <c r="Q4" s="74"/>
    </row>
    <row r="5" spans="2:17" s="75" customFormat="1" ht="21" customHeight="1" x14ac:dyDescent="0.25">
      <c r="B5" s="24" t="s">
        <v>112</v>
      </c>
      <c r="C5" s="480">
        <f>+'Formulario B-"Alta de Proyecto"'!B5</f>
        <v>0</v>
      </c>
      <c r="D5" s="481"/>
      <c r="E5" s="482"/>
      <c r="F5" s="199"/>
      <c r="G5" s="199"/>
      <c r="H5" s="199"/>
      <c r="I5" s="263"/>
      <c r="J5" s="199"/>
      <c r="K5" s="140"/>
      <c r="L5" s="140"/>
      <c r="M5" s="72"/>
      <c r="N5" s="262"/>
      <c r="O5" s="72"/>
      <c r="P5" s="72"/>
      <c r="Q5" s="74"/>
    </row>
    <row r="6" spans="2:17" s="75" customFormat="1" ht="18" customHeight="1" x14ac:dyDescent="0.25">
      <c r="B6" s="25"/>
      <c r="C6" s="76"/>
      <c r="D6" s="76"/>
      <c r="E6" s="76"/>
      <c r="F6" s="76"/>
      <c r="G6" s="76"/>
      <c r="H6" s="76"/>
      <c r="I6" s="264"/>
      <c r="J6" s="76"/>
      <c r="K6" s="76"/>
      <c r="L6" s="76"/>
      <c r="M6" s="72"/>
      <c r="N6" s="262"/>
      <c r="O6" s="72"/>
      <c r="P6" s="72"/>
      <c r="Q6" s="74"/>
    </row>
    <row r="7" spans="2:17" s="75" customFormat="1" ht="18" customHeight="1" x14ac:dyDescent="0.25">
      <c r="B7" s="483" t="s">
        <v>1064</v>
      </c>
      <c r="C7" s="484"/>
      <c r="D7" s="485"/>
      <c r="E7" s="77">
        <f>SUM(N10:N45)</f>
        <v>0</v>
      </c>
      <c r="F7" s="78"/>
      <c r="G7" s="78"/>
      <c r="H7" s="76"/>
      <c r="I7" s="264"/>
      <c r="J7" s="76"/>
      <c r="K7" s="76"/>
      <c r="L7" s="76"/>
      <c r="M7" s="72"/>
      <c r="N7" s="262"/>
      <c r="O7" s="72"/>
      <c r="P7" s="72"/>
      <c r="Q7" s="74"/>
    </row>
    <row r="8" spans="2:17" s="75" customFormat="1" ht="18" customHeight="1" x14ac:dyDescent="0.25">
      <c r="B8" s="25"/>
      <c r="C8" s="76"/>
      <c r="D8" s="76"/>
      <c r="E8" s="76"/>
      <c r="F8" s="76"/>
      <c r="G8" s="76"/>
      <c r="H8" s="76"/>
      <c r="I8" s="264"/>
      <c r="J8" s="76"/>
      <c r="K8" s="76"/>
      <c r="L8" s="76"/>
      <c r="M8" s="72"/>
      <c r="N8" s="262"/>
      <c r="O8" s="72"/>
      <c r="P8" s="72"/>
      <c r="Q8" s="74"/>
    </row>
    <row r="9" spans="2:17" ht="72" customHeight="1" x14ac:dyDescent="0.25">
      <c r="B9" s="80" t="s">
        <v>51</v>
      </c>
      <c r="C9" s="80" t="s">
        <v>494</v>
      </c>
      <c r="D9" s="80" t="s">
        <v>88</v>
      </c>
      <c r="E9" s="80" t="s">
        <v>89</v>
      </c>
      <c r="F9" s="80" t="s">
        <v>380</v>
      </c>
      <c r="G9" s="80" t="s">
        <v>125</v>
      </c>
      <c r="H9" s="80" t="s">
        <v>126</v>
      </c>
      <c r="I9" s="265" t="s">
        <v>381</v>
      </c>
      <c r="J9" s="80" t="s">
        <v>391</v>
      </c>
      <c r="K9" s="80" t="s">
        <v>390</v>
      </c>
      <c r="L9" s="80" t="s">
        <v>376</v>
      </c>
      <c r="M9" s="80" t="s">
        <v>377</v>
      </c>
      <c r="N9" s="265" t="s">
        <v>478</v>
      </c>
    </row>
    <row r="10" spans="2:17" x14ac:dyDescent="0.25">
      <c r="B10" s="351"/>
      <c r="C10" s="81" t="str">
        <f>IF('Exención Der Imp'!B10="","",IF(COUNTIF('Datos fijos'!$AE:$AE,'Exención Der Imp'!B10)=0,"NCM ERRONEO",VLOOKUP('Exención Der Imp'!B10,'Datos fijos'!$AE:$AF,2,0)))</f>
        <v/>
      </c>
      <c r="D10" s="351"/>
      <c r="E10" s="351"/>
      <c r="F10" s="352"/>
      <c r="G10" s="353"/>
      <c r="H10" s="352"/>
      <c r="I10" s="82" t="str">
        <f>IF(OR(F10="",G10=""),"",F10*G10)</f>
        <v/>
      </c>
      <c r="J10" s="354"/>
      <c r="K10" s="354"/>
      <c r="L10" s="354"/>
      <c r="M10" s="354"/>
      <c r="N10" s="82" t="str">
        <f>IF(I10="","","Dec. 814/2017")</f>
        <v/>
      </c>
    </row>
    <row r="11" spans="2:17" x14ac:dyDescent="0.25">
      <c r="B11" s="351"/>
      <c r="C11" s="81" t="str">
        <f>IF('Exención Der Imp'!B11="","",IF(COUNTIF('Datos fijos'!$AE:$AE,'Exención Der Imp'!B11)=0,"NCM ERRONEO",VLOOKUP('Exención Der Imp'!B11,'Datos fijos'!$AE:$AF,2,0)))</f>
        <v/>
      </c>
      <c r="D11" s="351"/>
      <c r="E11" s="351"/>
      <c r="F11" s="352"/>
      <c r="G11" s="353"/>
      <c r="H11" s="352"/>
      <c r="I11" s="82" t="str">
        <f t="shared" ref="I11:I45" si="0">IF(OR(F11="",G11=""),"",F11*G11)</f>
        <v/>
      </c>
      <c r="J11" s="354"/>
      <c r="K11" s="354"/>
      <c r="L11" s="354"/>
      <c r="M11" s="354"/>
      <c r="N11" s="82" t="str">
        <f t="shared" ref="N11:N45" si="1">IF(I11="","","Dec. 814/2017")</f>
        <v/>
      </c>
    </row>
    <row r="12" spans="2:17" x14ac:dyDescent="0.25">
      <c r="B12" s="351"/>
      <c r="C12" s="81" t="str">
        <f>IF('Exención Der Imp'!B12="","",IF(COUNTIF('Datos fijos'!$AE:$AE,'Exención Der Imp'!B12)=0,"NCM ERRONEO",VLOOKUP('Exención Der Imp'!B12,'Datos fijos'!$AE:$AF,2,0)))</f>
        <v/>
      </c>
      <c r="D12" s="351"/>
      <c r="E12" s="351"/>
      <c r="F12" s="352"/>
      <c r="G12" s="353"/>
      <c r="H12" s="352"/>
      <c r="I12" s="82" t="str">
        <f t="shared" si="0"/>
        <v/>
      </c>
      <c r="J12" s="354"/>
      <c r="K12" s="354"/>
      <c r="L12" s="354"/>
      <c r="M12" s="354"/>
      <c r="N12" s="82" t="str">
        <f t="shared" si="1"/>
        <v/>
      </c>
    </row>
    <row r="13" spans="2:17" x14ac:dyDescent="0.25">
      <c r="B13" s="351"/>
      <c r="C13" s="81" t="str">
        <f>IF('Exención Der Imp'!B13="","",IF(COUNTIF('Datos fijos'!$AE:$AE,'Exención Der Imp'!B13)=0,"NCM ERRONEO",VLOOKUP('Exención Der Imp'!B13,'Datos fijos'!$AE:$AF,2,0)))</f>
        <v/>
      </c>
      <c r="D13" s="351"/>
      <c r="E13" s="351"/>
      <c r="F13" s="352"/>
      <c r="G13" s="353"/>
      <c r="H13" s="352"/>
      <c r="I13" s="82" t="str">
        <f t="shared" si="0"/>
        <v/>
      </c>
      <c r="J13" s="354"/>
      <c r="K13" s="354"/>
      <c r="L13" s="354"/>
      <c r="M13" s="354"/>
      <c r="N13" s="82" t="str">
        <f t="shared" si="1"/>
        <v/>
      </c>
    </row>
    <row r="14" spans="2:17" x14ac:dyDescent="0.25">
      <c r="B14" s="351"/>
      <c r="C14" s="81" t="str">
        <f>IF('Exención Der Imp'!B14="","",IF(COUNTIF('Datos fijos'!$AE:$AE,'Exención Der Imp'!B14)=0,"NCM ERRONEO",VLOOKUP('Exención Der Imp'!B14,'Datos fijos'!$AE:$AF,2,0)))</f>
        <v/>
      </c>
      <c r="D14" s="351"/>
      <c r="E14" s="351"/>
      <c r="F14" s="352"/>
      <c r="G14" s="353"/>
      <c r="H14" s="352"/>
      <c r="I14" s="82" t="str">
        <f t="shared" si="0"/>
        <v/>
      </c>
      <c r="J14" s="354"/>
      <c r="K14" s="354"/>
      <c r="L14" s="354"/>
      <c r="M14" s="354"/>
      <c r="N14" s="82" t="str">
        <f t="shared" si="1"/>
        <v/>
      </c>
    </row>
    <row r="15" spans="2:17" x14ac:dyDescent="0.25">
      <c r="B15" s="351"/>
      <c r="C15" s="81" t="str">
        <f>IF('Exención Der Imp'!B15="","",IF(COUNTIF('Datos fijos'!$AE:$AE,'Exención Der Imp'!B15)=0,"NCM ERRONEO",VLOOKUP('Exención Der Imp'!B15,'Datos fijos'!$AE:$AF,2,0)))</f>
        <v/>
      </c>
      <c r="D15" s="351"/>
      <c r="E15" s="351"/>
      <c r="F15" s="352"/>
      <c r="G15" s="353"/>
      <c r="H15" s="352"/>
      <c r="I15" s="82" t="str">
        <f t="shared" si="0"/>
        <v/>
      </c>
      <c r="J15" s="354"/>
      <c r="K15" s="354"/>
      <c r="L15" s="354"/>
      <c r="M15" s="354"/>
      <c r="N15" s="82" t="str">
        <f t="shared" si="1"/>
        <v/>
      </c>
    </row>
    <row r="16" spans="2:17" ht="15.75" customHeight="1" x14ac:dyDescent="0.25">
      <c r="B16" s="351"/>
      <c r="C16" s="81" t="str">
        <f>IF('Exención Der Imp'!B16="","",IF(COUNTIF('Datos fijos'!$AE:$AE,'Exención Der Imp'!B16)=0,"NCM ERRONEO",VLOOKUP('Exención Der Imp'!B16,'Datos fijos'!$AE:$AF,2,0)))</f>
        <v/>
      </c>
      <c r="D16" s="351"/>
      <c r="E16" s="351"/>
      <c r="F16" s="352"/>
      <c r="G16" s="353"/>
      <c r="H16" s="352"/>
      <c r="I16" s="82" t="str">
        <f t="shared" si="0"/>
        <v/>
      </c>
      <c r="J16" s="354"/>
      <c r="K16" s="354"/>
      <c r="L16" s="354"/>
      <c r="M16" s="354"/>
      <c r="N16" s="82" t="str">
        <f t="shared" si="1"/>
        <v/>
      </c>
    </row>
    <row r="17" spans="2:14" x14ac:dyDescent="0.25">
      <c r="B17" s="351"/>
      <c r="C17" s="81" t="str">
        <f>IF('Exención Der Imp'!B17="","",IF(COUNTIF('Datos fijos'!$AE:$AE,'Exención Der Imp'!B17)=0,"NCM ERRONEO",VLOOKUP('Exención Der Imp'!B17,'Datos fijos'!$AE:$AF,2,0)))</f>
        <v/>
      </c>
      <c r="D17" s="351"/>
      <c r="E17" s="351"/>
      <c r="F17" s="352"/>
      <c r="G17" s="353"/>
      <c r="H17" s="352"/>
      <c r="I17" s="82" t="str">
        <f t="shared" si="0"/>
        <v/>
      </c>
      <c r="J17" s="354"/>
      <c r="K17" s="354"/>
      <c r="L17" s="354"/>
      <c r="M17" s="354"/>
      <c r="N17" s="82" t="str">
        <f t="shared" si="1"/>
        <v/>
      </c>
    </row>
    <row r="18" spans="2:14" x14ac:dyDescent="0.25">
      <c r="B18" s="351"/>
      <c r="C18" s="81" t="str">
        <f>IF('Exención Der Imp'!B18="","",IF(COUNTIF('Datos fijos'!$AE:$AE,'Exención Der Imp'!B18)=0,"NCM ERRONEO",VLOOKUP('Exención Der Imp'!B18,'Datos fijos'!$AE:$AF,2,0)))</f>
        <v/>
      </c>
      <c r="D18" s="351"/>
      <c r="E18" s="351"/>
      <c r="F18" s="352"/>
      <c r="G18" s="353"/>
      <c r="H18" s="352"/>
      <c r="I18" s="82" t="str">
        <f t="shared" si="0"/>
        <v/>
      </c>
      <c r="J18" s="354"/>
      <c r="K18" s="354"/>
      <c r="L18" s="354"/>
      <c r="M18" s="354"/>
      <c r="N18" s="82" t="str">
        <f t="shared" si="1"/>
        <v/>
      </c>
    </row>
    <row r="19" spans="2:14" x14ac:dyDescent="0.25">
      <c r="B19" s="351"/>
      <c r="C19" s="81" t="str">
        <f>IF('Exención Der Imp'!B19="","",IF(COUNTIF('Datos fijos'!$AE:$AE,'Exención Der Imp'!B19)=0,"NCM ERRONEO",VLOOKUP('Exención Der Imp'!B19,'Datos fijos'!$AE:$AF,2,0)))</f>
        <v/>
      </c>
      <c r="D19" s="351"/>
      <c r="E19" s="351"/>
      <c r="F19" s="352"/>
      <c r="G19" s="353"/>
      <c r="H19" s="352"/>
      <c r="I19" s="82" t="str">
        <f t="shared" si="0"/>
        <v/>
      </c>
      <c r="J19" s="354"/>
      <c r="K19" s="354"/>
      <c r="L19" s="354"/>
      <c r="M19" s="354"/>
      <c r="N19" s="82" t="str">
        <f t="shared" si="1"/>
        <v/>
      </c>
    </row>
    <row r="20" spans="2:14" x14ac:dyDescent="0.25">
      <c r="B20" s="351"/>
      <c r="C20" s="81" t="str">
        <f>IF('Exención Der Imp'!B20="","",IF(COUNTIF('Datos fijos'!$AE:$AE,'Exención Der Imp'!B20)=0,"NCM ERRONEO",VLOOKUP('Exención Der Imp'!B20,'Datos fijos'!$AE:$AF,2,0)))</f>
        <v/>
      </c>
      <c r="D20" s="351"/>
      <c r="E20" s="351"/>
      <c r="F20" s="352"/>
      <c r="G20" s="353"/>
      <c r="H20" s="352"/>
      <c r="I20" s="82" t="str">
        <f t="shared" si="0"/>
        <v/>
      </c>
      <c r="J20" s="354"/>
      <c r="K20" s="354"/>
      <c r="L20" s="354"/>
      <c r="M20" s="354"/>
      <c r="N20" s="82" t="str">
        <f t="shared" si="1"/>
        <v/>
      </c>
    </row>
    <row r="21" spans="2:14" x14ac:dyDescent="0.25">
      <c r="B21" s="351"/>
      <c r="C21" s="81" t="str">
        <f>IF('Exención Der Imp'!B21="","",IF(COUNTIF('Datos fijos'!$AE:$AE,'Exención Der Imp'!B21)=0,"NCM ERRONEO",VLOOKUP('Exención Der Imp'!B21,'Datos fijos'!$AE:$AF,2,0)))</f>
        <v/>
      </c>
      <c r="D21" s="351"/>
      <c r="E21" s="351"/>
      <c r="F21" s="352"/>
      <c r="G21" s="353"/>
      <c r="H21" s="352"/>
      <c r="I21" s="82" t="str">
        <f t="shared" si="0"/>
        <v/>
      </c>
      <c r="J21" s="354"/>
      <c r="K21" s="354"/>
      <c r="L21" s="354"/>
      <c r="M21" s="354"/>
      <c r="N21" s="82" t="str">
        <f t="shared" si="1"/>
        <v/>
      </c>
    </row>
    <row r="22" spans="2:14" x14ac:dyDescent="0.25">
      <c r="B22" s="351"/>
      <c r="C22" s="81" t="str">
        <f>IF('Exención Der Imp'!B22="","",IF(COUNTIF('Datos fijos'!$AE:$AE,'Exención Der Imp'!B22)=0,"NCM ERRONEO",VLOOKUP('Exención Der Imp'!B22,'Datos fijos'!$AE:$AF,2,0)))</f>
        <v/>
      </c>
      <c r="D22" s="351"/>
      <c r="E22" s="351"/>
      <c r="F22" s="352"/>
      <c r="G22" s="353"/>
      <c r="H22" s="352"/>
      <c r="I22" s="82" t="str">
        <f t="shared" si="0"/>
        <v/>
      </c>
      <c r="J22" s="354"/>
      <c r="K22" s="354"/>
      <c r="L22" s="354"/>
      <c r="M22" s="354"/>
      <c r="N22" s="82" t="str">
        <f t="shared" si="1"/>
        <v/>
      </c>
    </row>
    <row r="23" spans="2:14" x14ac:dyDescent="0.25">
      <c r="B23" s="351"/>
      <c r="C23" s="81" t="str">
        <f>IF('Exención Der Imp'!B23="","",IF(COUNTIF('Datos fijos'!$AE:$AE,'Exención Der Imp'!B23)=0,"NCM ERRONEO",VLOOKUP('Exención Der Imp'!B23,'Datos fijos'!$AE:$AF,2,0)))</f>
        <v/>
      </c>
      <c r="D23" s="351"/>
      <c r="E23" s="351"/>
      <c r="F23" s="352"/>
      <c r="G23" s="353"/>
      <c r="H23" s="352"/>
      <c r="I23" s="82" t="str">
        <f t="shared" si="0"/>
        <v/>
      </c>
      <c r="J23" s="354"/>
      <c r="K23" s="354"/>
      <c r="L23" s="354"/>
      <c r="M23" s="354"/>
      <c r="N23" s="82" t="str">
        <f t="shared" si="1"/>
        <v/>
      </c>
    </row>
    <row r="24" spans="2:14" x14ac:dyDescent="0.25">
      <c r="B24" s="351"/>
      <c r="C24" s="81" t="str">
        <f>IF('Exención Der Imp'!B24="","",IF(COUNTIF('Datos fijos'!$AE:$AE,'Exención Der Imp'!B24)=0,"NCM ERRONEO",VLOOKUP('Exención Der Imp'!B24,'Datos fijos'!$AE:$AF,2,0)))</f>
        <v/>
      </c>
      <c r="D24" s="351"/>
      <c r="E24" s="351"/>
      <c r="F24" s="352"/>
      <c r="G24" s="353"/>
      <c r="H24" s="352"/>
      <c r="I24" s="82" t="str">
        <f t="shared" si="0"/>
        <v/>
      </c>
      <c r="J24" s="354"/>
      <c r="K24" s="354"/>
      <c r="L24" s="354"/>
      <c r="M24" s="354"/>
      <c r="N24" s="82" t="str">
        <f t="shared" si="1"/>
        <v/>
      </c>
    </row>
    <row r="25" spans="2:14" x14ac:dyDescent="0.25">
      <c r="B25" s="351"/>
      <c r="C25" s="81" t="str">
        <f>IF('Exención Der Imp'!B25="","",IF(COUNTIF('Datos fijos'!$AE:$AE,'Exención Der Imp'!B25)=0,"NCM ERRONEO",VLOOKUP('Exención Der Imp'!B25,'Datos fijos'!$AE:$AF,2,0)))</f>
        <v/>
      </c>
      <c r="D25" s="351"/>
      <c r="E25" s="351"/>
      <c r="F25" s="352"/>
      <c r="G25" s="353"/>
      <c r="H25" s="352"/>
      <c r="I25" s="82" t="str">
        <f t="shared" si="0"/>
        <v/>
      </c>
      <c r="J25" s="354"/>
      <c r="K25" s="354"/>
      <c r="L25" s="354"/>
      <c r="M25" s="354"/>
      <c r="N25" s="82" t="str">
        <f t="shared" si="1"/>
        <v/>
      </c>
    </row>
    <row r="26" spans="2:14" x14ac:dyDescent="0.25">
      <c r="B26" s="351"/>
      <c r="C26" s="81" t="str">
        <f>IF('Exención Der Imp'!B26="","",IF(COUNTIF('Datos fijos'!$AE:$AE,'Exención Der Imp'!B26)=0,"NCM ERRONEO",VLOOKUP('Exención Der Imp'!B26,'Datos fijos'!$AE:$AF,2,0)))</f>
        <v/>
      </c>
      <c r="D26" s="351"/>
      <c r="E26" s="351"/>
      <c r="F26" s="352"/>
      <c r="G26" s="353"/>
      <c r="H26" s="352"/>
      <c r="I26" s="82" t="str">
        <f t="shared" si="0"/>
        <v/>
      </c>
      <c r="J26" s="354"/>
      <c r="K26" s="354"/>
      <c r="L26" s="354"/>
      <c r="M26" s="354"/>
      <c r="N26" s="82" t="str">
        <f t="shared" si="1"/>
        <v/>
      </c>
    </row>
    <row r="27" spans="2:14" x14ac:dyDescent="0.25">
      <c r="B27" s="351"/>
      <c r="C27" s="81" t="str">
        <f>IF('Exención Der Imp'!B27="","",IF(COUNTIF('Datos fijos'!$AE:$AE,'Exención Der Imp'!B27)=0,"NCM ERRONEO",VLOOKUP('Exención Der Imp'!B27,'Datos fijos'!$AE:$AF,2,0)))</f>
        <v/>
      </c>
      <c r="D27" s="351"/>
      <c r="E27" s="351"/>
      <c r="F27" s="352"/>
      <c r="G27" s="353"/>
      <c r="H27" s="352"/>
      <c r="I27" s="82" t="str">
        <f t="shared" si="0"/>
        <v/>
      </c>
      <c r="J27" s="354"/>
      <c r="K27" s="354"/>
      <c r="L27" s="354"/>
      <c r="M27" s="354"/>
      <c r="N27" s="82" t="str">
        <f t="shared" si="1"/>
        <v/>
      </c>
    </row>
    <row r="28" spans="2:14" x14ac:dyDescent="0.25">
      <c r="B28" s="351"/>
      <c r="C28" s="81" t="str">
        <f>IF('Exención Der Imp'!B28="","",IF(COUNTIF('Datos fijos'!$AE:$AE,'Exención Der Imp'!B28)=0,"NCM ERRONEO",VLOOKUP('Exención Der Imp'!B28,'Datos fijos'!$AE:$AF,2,0)))</f>
        <v/>
      </c>
      <c r="D28" s="351"/>
      <c r="E28" s="351"/>
      <c r="F28" s="352"/>
      <c r="G28" s="353"/>
      <c r="H28" s="352"/>
      <c r="I28" s="82" t="str">
        <f t="shared" si="0"/>
        <v/>
      </c>
      <c r="J28" s="354"/>
      <c r="K28" s="354"/>
      <c r="L28" s="354"/>
      <c r="M28" s="354"/>
      <c r="N28" s="82" t="str">
        <f t="shared" si="1"/>
        <v/>
      </c>
    </row>
    <row r="29" spans="2:14" x14ac:dyDescent="0.25">
      <c r="B29" s="351"/>
      <c r="C29" s="81" t="str">
        <f>IF('Exención Der Imp'!B29="","",IF(COUNTIF('Datos fijos'!$AE:$AE,'Exención Der Imp'!B29)=0,"NCM ERRONEO",VLOOKUP('Exención Der Imp'!B29,'Datos fijos'!$AE:$AF,2,0)))</f>
        <v/>
      </c>
      <c r="D29" s="351"/>
      <c r="E29" s="351"/>
      <c r="F29" s="352"/>
      <c r="G29" s="353"/>
      <c r="H29" s="352"/>
      <c r="I29" s="82" t="str">
        <f t="shared" si="0"/>
        <v/>
      </c>
      <c r="J29" s="354"/>
      <c r="K29" s="354"/>
      <c r="L29" s="354"/>
      <c r="M29" s="354"/>
      <c r="N29" s="82" t="str">
        <f t="shared" si="1"/>
        <v/>
      </c>
    </row>
    <row r="30" spans="2:14" x14ac:dyDescent="0.25">
      <c r="B30" s="351"/>
      <c r="C30" s="81" t="str">
        <f>IF('Exención Der Imp'!B30="","",IF(COUNTIF('Datos fijos'!$AE:$AE,'Exención Der Imp'!B30)=0,"NCM ERRONEO",VLOOKUP('Exención Der Imp'!B30,'Datos fijos'!$AE:$AF,2,0)))</f>
        <v/>
      </c>
      <c r="D30" s="351"/>
      <c r="E30" s="351"/>
      <c r="F30" s="352"/>
      <c r="G30" s="353"/>
      <c r="H30" s="352"/>
      <c r="I30" s="82" t="str">
        <f t="shared" si="0"/>
        <v/>
      </c>
      <c r="J30" s="354"/>
      <c r="K30" s="354"/>
      <c r="L30" s="354"/>
      <c r="M30" s="354"/>
      <c r="N30" s="82" t="str">
        <f t="shared" si="1"/>
        <v/>
      </c>
    </row>
    <row r="31" spans="2:14" x14ac:dyDescent="0.25">
      <c r="B31" s="351"/>
      <c r="C31" s="81" t="str">
        <f>IF('Exención Der Imp'!B31="","",IF(COUNTIF('Datos fijos'!$AE:$AE,'Exención Der Imp'!B31)=0,"NCM ERRONEO",VLOOKUP('Exención Der Imp'!B31,'Datos fijos'!$AE:$AF,2,0)))</f>
        <v/>
      </c>
      <c r="D31" s="351"/>
      <c r="E31" s="351"/>
      <c r="F31" s="352"/>
      <c r="G31" s="353"/>
      <c r="H31" s="352"/>
      <c r="I31" s="82" t="str">
        <f t="shared" si="0"/>
        <v/>
      </c>
      <c r="J31" s="354"/>
      <c r="K31" s="354"/>
      <c r="L31" s="354"/>
      <c r="M31" s="354"/>
      <c r="N31" s="82" t="str">
        <f t="shared" si="1"/>
        <v/>
      </c>
    </row>
    <row r="32" spans="2:14" x14ac:dyDescent="0.25">
      <c r="B32" s="351"/>
      <c r="C32" s="81" t="str">
        <f>IF('Exención Der Imp'!B32="","",IF(COUNTIF('Datos fijos'!$AE:$AE,'Exención Der Imp'!B32)=0,"NCM ERRONEO",VLOOKUP('Exención Der Imp'!B32,'Datos fijos'!$AE:$AF,2,0)))</f>
        <v/>
      </c>
      <c r="D32" s="351"/>
      <c r="E32" s="351"/>
      <c r="F32" s="352"/>
      <c r="G32" s="353"/>
      <c r="H32" s="352"/>
      <c r="I32" s="82" t="str">
        <f t="shared" si="0"/>
        <v/>
      </c>
      <c r="J32" s="354"/>
      <c r="K32" s="354"/>
      <c r="L32" s="354"/>
      <c r="M32" s="354"/>
      <c r="N32" s="82" t="str">
        <f t="shared" si="1"/>
        <v/>
      </c>
    </row>
    <row r="33" spans="2:14" x14ac:dyDescent="0.25">
      <c r="B33" s="351"/>
      <c r="C33" s="81" t="str">
        <f>IF('Exención Der Imp'!B33="","",IF(COUNTIF('Datos fijos'!$AE:$AE,'Exención Der Imp'!B33)=0,"NCM ERRONEO",VLOOKUP('Exención Der Imp'!B33,'Datos fijos'!$AE:$AF,2,0)))</f>
        <v/>
      </c>
      <c r="D33" s="351"/>
      <c r="E33" s="351"/>
      <c r="F33" s="352"/>
      <c r="G33" s="353"/>
      <c r="H33" s="352"/>
      <c r="I33" s="82" t="str">
        <f t="shared" si="0"/>
        <v/>
      </c>
      <c r="J33" s="354"/>
      <c r="K33" s="354"/>
      <c r="L33" s="354"/>
      <c r="M33" s="354"/>
      <c r="N33" s="82" t="str">
        <f t="shared" si="1"/>
        <v/>
      </c>
    </row>
    <row r="34" spans="2:14" x14ac:dyDescent="0.25">
      <c r="B34" s="351"/>
      <c r="C34" s="81" t="str">
        <f>IF('Exención Der Imp'!B34="","",IF(COUNTIF('Datos fijos'!$AE:$AE,'Exención Der Imp'!B34)=0,"NCM ERRONEO",VLOOKUP('Exención Der Imp'!B34,'Datos fijos'!$AE:$AF,2,0)))</f>
        <v/>
      </c>
      <c r="D34" s="351"/>
      <c r="E34" s="351"/>
      <c r="F34" s="352"/>
      <c r="G34" s="353"/>
      <c r="H34" s="352"/>
      <c r="I34" s="82" t="str">
        <f t="shared" si="0"/>
        <v/>
      </c>
      <c r="J34" s="354"/>
      <c r="K34" s="354"/>
      <c r="L34" s="354"/>
      <c r="M34" s="354"/>
      <c r="N34" s="82" t="str">
        <f t="shared" si="1"/>
        <v/>
      </c>
    </row>
    <row r="35" spans="2:14" x14ac:dyDescent="0.25">
      <c r="B35" s="351"/>
      <c r="C35" s="81" t="str">
        <f>IF('Exención Der Imp'!B35="","",IF(COUNTIF('Datos fijos'!$AE:$AE,'Exención Der Imp'!B35)=0,"NCM ERRONEO",VLOOKUP('Exención Der Imp'!B35,'Datos fijos'!$AE:$AF,2,0)))</f>
        <v/>
      </c>
      <c r="D35" s="351"/>
      <c r="E35" s="351"/>
      <c r="F35" s="352"/>
      <c r="G35" s="353"/>
      <c r="H35" s="352"/>
      <c r="I35" s="82" t="str">
        <f t="shared" si="0"/>
        <v/>
      </c>
      <c r="J35" s="354"/>
      <c r="K35" s="354"/>
      <c r="L35" s="354"/>
      <c r="M35" s="354"/>
      <c r="N35" s="82" t="str">
        <f t="shared" si="1"/>
        <v/>
      </c>
    </row>
    <row r="36" spans="2:14" x14ac:dyDescent="0.25">
      <c r="B36" s="351"/>
      <c r="C36" s="81" t="str">
        <f>IF('Exención Der Imp'!B36="","",IF(COUNTIF('Datos fijos'!$AE:$AE,'Exención Der Imp'!B36)=0,"NCM ERRONEO",VLOOKUP('Exención Der Imp'!B36,'Datos fijos'!$AE:$AF,2,0)))</f>
        <v/>
      </c>
      <c r="D36" s="351"/>
      <c r="E36" s="351"/>
      <c r="F36" s="352"/>
      <c r="G36" s="353"/>
      <c r="H36" s="352"/>
      <c r="I36" s="82" t="str">
        <f t="shared" si="0"/>
        <v/>
      </c>
      <c r="J36" s="354"/>
      <c r="K36" s="354"/>
      <c r="L36" s="354"/>
      <c r="M36" s="354"/>
      <c r="N36" s="82" t="str">
        <f t="shared" si="1"/>
        <v/>
      </c>
    </row>
    <row r="37" spans="2:14" x14ac:dyDescent="0.25">
      <c r="B37" s="351"/>
      <c r="C37" s="81" t="str">
        <f>IF('Exención Der Imp'!B37="","",IF(COUNTIF('Datos fijos'!$AE:$AE,'Exención Der Imp'!B37)=0,"NCM ERRONEO",VLOOKUP('Exención Der Imp'!B37,'Datos fijos'!$AE:$AF,2,0)))</f>
        <v/>
      </c>
      <c r="D37" s="351"/>
      <c r="E37" s="351"/>
      <c r="F37" s="352"/>
      <c r="G37" s="353"/>
      <c r="H37" s="352"/>
      <c r="I37" s="82" t="str">
        <f t="shared" si="0"/>
        <v/>
      </c>
      <c r="J37" s="354"/>
      <c r="K37" s="354"/>
      <c r="L37" s="354"/>
      <c r="M37" s="354"/>
      <c r="N37" s="82" t="str">
        <f t="shared" si="1"/>
        <v/>
      </c>
    </row>
    <row r="38" spans="2:14" x14ac:dyDescent="0.25">
      <c r="B38" s="351"/>
      <c r="C38" s="81" t="str">
        <f>IF('Exención Der Imp'!B38="","",IF(COUNTIF('Datos fijos'!$AE:$AE,'Exención Der Imp'!B38)=0,"NCM ERRONEO",VLOOKUP('Exención Der Imp'!B38,'Datos fijos'!$AE:$AF,2,0)))</f>
        <v/>
      </c>
      <c r="D38" s="351"/>
      <c r="E38" s="351"/>
      <c r="F38" s="352"/>
      <c r="G38" s="353"/>
      <c r="H38" s="352"/>
      <c r="I38" s="82" t="str">
        <f t="shared" si="0"/>
        <v/>
      </c>
      <c r="J38" s="354"/>
      <c r="K38" s="354"/>
      <c r="L38" s="354"/>
      <c r="M38" s="354"/>
      <c r="N38" s="82" t="str">
        <f t="shared" si="1"/>
        <v/>
      </c>
    </row>
    <row r="39" spans="2:14" x14ac:dyDescent="0.25">
      <c r="B39" s="351"/>
      <c r="C39" s="81" t="str">
        <f>IF('Exención Der Imp'!B39="","",IF(COUNTIF('Datos fijos'!$AE:$AE,'Exención Der Imp'!B39)=0,"NCM ERRONEO",VLOOKUP('Exención Der Imp'!B39,'Datos fijos'!$AE:$AF,2,0)))</f>
        <v/>
      </c>
      <c r="D39" s="351"/>
      <c r="E39" s="351"/>
      <c r="F39" s="352"/>
      <c r="G39" s="353"/>
      <c r="H39" s="352"/>
      <c r="I39" s="82" t="str">
        <f t="shared" si="0"/>
        <v/>
      </c>
      <c r="J39" s="354"/>
      <c r="K39" s="354"/>
      <c r="L39" s="354"/>
      <c r="M39" s="354"/>
      <c r="N39" s="82" t="str">
        <f t="shared" si="1"/>
        <v/>
      </c>
    </row>
    <row r="40" spans="2:14" x14ac:dyDescent="0.25">
      <c r="B40" s="351"/>
      <c r="C40" s="81" t="str">
        <f>IF('Exención Der Imp'!B40="","",IF(COUNTIF('Datos fijos'!$AE:$AE,'Exención Der Imp'!B40)=0,"NCM ERRONEO",VLOOKUP('Exención Der Imp'!B40,'Datos fijos'!$AE:$AF,2,0)))</f>
        <v/>
      </c>
      <c r="D40" s="351"/>
      <c r="E40" s="351"/>
      <c r="F40" s="352"/>
      <c r="G40" s="353"/>
      <c r="H40" s="352"/>
      <c r="I40" s="82" t="str">
        <f t="shared" si="0"/>
        <v/>
      </c>
      <c r="J40" s="354"/>
      <c r="K40" s="354"/>
      <c r="L40" s="354"/>
      <c r="M40" s="354"/>
      <c r="N40" s="82" t="str">
        <f t="shared" si="1"/>
        <v/>
      </c>
    </row>
    <row r="41" spans="2:14" x14ac:dyDescent="0.25">
      <c r="B41" s="351"/>
      <c r="C41" s="81" t="str">
        <f>IF('Exención Der Imp'!B41="","",IF(COUNTIF('Datos fijos'!$AE:$AE,'Exención Der Imp'!B41)=0,"NCM ERRONEO",VLOOKUP('Exención Der Imp'!B41,'Datos fijos'!$AE:$AF,2,0)))</f>
        <v/>
      </c>
      <c r="D41" s="351"/>
      <c r="E41" s="351"/>
      <c r="F41" s="352"/>
      <c r="G41" s="353"/>
      <c r="H41" s="352"/>
      <c r="I41" s="82" t="str">
        <f t="shared" si="0"/>
        <v/>
      </c>
      <c r="J41" s="354"/>
      <c r="K41" s="354"/>
      <c r="L41" s="354"/>
      <c r="M41" s="354"/>
      <c r="N41" s="82" t="str">
        <f t="shared" si="1"/>
        <v/>
      </c>
    </row>
    <row r="42" spans="2:14" x14ac:dyDescent="0.25">
      <c r="B42" s="351"/>
      <c r="C42" s="81" t="str">
        <f>IF('Exención Der Imp'!B42="","",IF(COUNTIF('Datos fijos'!$AE:$AE,'Exención Der Imp'!B42)=0,"NCM ERRONEO",VLOOKUP('Exención Der Imp'!B42,'Datos fijos'!$AE:$AF,2,0)))</f>
        <v/>
      </c>
      <c r="D42" s="351"/>
      <c r="E42" s="351"/>
      <c r="F42" s="352"/>
      <c r="G42" s="353"/>
      <c r="H42" s="352"/>
      <c r="I42" s="82" t="str">
        <f t="shared" si="0"/>
        <v/>
      </c>
      <c r="J42" s="354"/>
      <c r="K42" s="354"/>
      <c r="L42" s="354"/>
      <c r="M42" s="354"/>
      <c r="N42" s="82" t="str">
        <f t="shared" si="1"/>
        <v/>
      </c>
    </row>
    <row r="43" spans="2:14" x14ac:dyDescent="0.25">
      <c r="B43" s="351"/>
      <c r="C43" s="81" t="str">
        <f>IF('Exención Der Imp'!B43="","",IF(COUNTIF('Datos fijos'!$AE:$AE,'Exención Der Imp'!B43)=0,"NCM ERRONEO",VLOOKUP('Exención Der Imp'!B43,'Datos fijos'!$AE:$AF,2,0)))</f>
        <v/>
      </c>
      <c r="D43" s="351"/>
      <c r="E43" s="351"/>
      <c r="F43" s="352"/>
      <c r="G43" s="353"/>
      <c r="H43" s="352"/>
      <c r="I43" s="82" t="str">
        <f t="shared" si="0"/>
        <v/>
      </c>
      <c r="J43" s="354"/>
      <c r="K43" s="354"/>
      <c r="L43" s="354"/>
      <c r="M43" s="354"/>
      <c r="N43" s="82" t="str">
        <f t="shared" si="1"/>
        <v/>
      </c>
    </row>
    <row r="44" spans="2:14" x14ac:dyDescent="0.25">
      <c r="B44" s="351"/>
      <c r="C44" s="81" t="str">
        <f>IF('Exención Der Imp'!B44="","",IF(COUNTIF('Datos fijos'!$AE:$AE,'Exención Der Imp'!B44)=0,"NCM ERRONEO",VLOOKUP('Exención Der Imp'!B44,'Datos fijos'!$AE:$AF,2,0)))</f>
        <v/>
      </c>
      <c r="D44" s="351"/>
      <c r="E44" s="351"/>
      <c r="F44" s="352"/>
      <c r="G44" s="353"/>
      <c r="H44" s="352"/>
      <c r="I44" s="82" t="str">
        <f t="shared" si="0"/>
        <v/>
      </c>
      <c r="J44" s="354"/>
      <c r="K44" s="354"/>
      <c r="L44" s="354"/>
      <c r="M44" s="354"/>
      <c r="N44" s="82" t="str">
        <f t="shared" si="1"/>
        <v/>
      </c>
    </row>
    <row r="45" spans="2:14" x14ac:dyDescent="0.25">
      <c r="B45" s="351"/>
      <c r="C45" s="81" t="str">
        <f>IF('Exención Der Imp'!B45="","",IF(COUNTIF('Datos fijos'!$AE:$AE,'Exención Der Imp'!B45)=0,"NCM ERRONEO",VLOOKUP('Exención Der Imp'!B45,'Datos fijos'!$AE:$AF,2,0)))</f>
        <v/>
      </c>
      <c r="D45" s="351"/>
      <c r="E45" s="351"/>
      <c r="F45" s="352"/>
      <c r="G45" s="353"/>
      <c r="H45" s="352"/>
      <c r="I45" s="82" t="str">
        <f t="shared" si="0"/>
        <v/>
      </c>
      <c r="J45" s="354"/>
      <c r="K45" s="354"/>
      <c r="L45" s="354"/>
      <c r="M45" s="354"/>
      <c r="N45" s="82" t="str">
        <f t="shared" si="1"/>
        <v/>
      </c>
    </row>
  </sheetData>
  <sheetProtection algorithmName="SHA-512" hashValue="xJrh+V1/UCmfSip9Zdbf4RFuguG8a6qa5IKY63Q3cum3CEOix0hpW6YY+j/DeovWC5gB6AJ7LlV49p47w831Bg==" saltValue="UC7lpXFmhnSOjejYE+a5Rg==" spinCount="100000" sheet="1" objects="1" scenarios="1" selectLockedCells="1"/>
  <mergeCells count="4">
    <mergeCell ref="B3:J3"/>
    <mergeCell ref="B2:J2"/>
    <mergeCell ref="C5:E5"/>
    <mergeCell ref="B7:D7"/>
  </mergeCells>
  <dataValidations disablePrompts="1" count="3">
    <dataValidation type="decimal" operator="greaterThanOrEqual" allowBlank="1" showInputMessage="1" showErrorMessage="1" error="SOLO VALORES NUMÉRICOS" sqref="I10:I45 F10:G45">
      <formula1>0</formula1>
    </dataValidation>
    <dataValidation operator="greaterThanOrEqual" allowBlank="1" showInputMessage="1" showErrorMessage="1" sqref="H10:H45"/>
    <dataValidation type="decimal" allowBlank="1" showInputMessage="1" showErrorMessage="1" errorTitle="Error de ingreso" error="Ingrese un porcentaje válido (incluyendo el signo %)" sqref="J10:M45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10" orientation="landscape" r:id="rId1"/>
  <headerFooter>
    <oddHeader>&amp;RVersión 01/03/2018</oddHeader>
    <oddFooter>&amp;LFirma:&amp;CSello:&amp;RFoja: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J203"/>
  <sheetViews>
    <sheetView view="pageBreakPreview" zoomScale="60" zoomScaleNormal="90" zoomScalePageLayoutView="90" workbookViewId="0">
      <selection activeCell="A46" sqref="A46"/>
    </sheetView>
  </sheetViews>
  <sheetFormatPr baseColWidth="10" defaultColWidth="10.85546875" defaultRowHeight="15" x14ac:dyDescent="0.25"/>
  <cols>
    <col min="1" max="1" width="3.140625" style="219" customWidth="1"/>
    <col min="2" max="2" width="37.140625" style="219" customWidth="1"/>
    <col min="3" max="3" width="33.7109375" style="219" customWidth="1"/>
    <col min="4" max="4" width="21.85546875" style="266" customWidth="1"/>
    <col min="5" max="5" width="13.140625" style="219" customWidth="1"/>
    <col min="6" max="6" width="30" style="219" customWidth="1"/>
    <col min="7" max="7" width="21.85546875" style="266" customWidth="1"/>
    <col min="8" max="10" width="21.85546875" style="271" customWidth="1"/>
    <col min="11" max="11" width="3.7109375" style="219" customWidth="1"/>
    <col min="12" max="16384" width="10.85546875" style="219"/>
  </cols>
  <sheetData>
    <row r="1" spans="2:10" ht="15.75" x14ac:dyDescent="0.25">
      <c r="H1" s="270"/>
    </row>
    <row r="2" spans="2:10" ht="21" customHeight="1" x14ac:dyDescent="0.25">
      <c r="B2" s="486" t="s">
        <v>999</v>
      </c>
      <c r="C2" s="486"/>
      <c r="D2" s="486"/>
      <c r="E2" s="486"/>
      <c r="F2" s="486"/>
      <c r="G2" s="486"/>
      <c r="H2" s="486"/>
    </row>
    <row r="3" spans="2:10" ht="13.5" customHeight="1" x14ac:dyDescent="0.25">
      <c r="B3" s="59"/>
      <c r="C3" s="59"/>
      <c r="D3" s="267"/>
      <c r="E3" s="59"/>
      <c r="F3" s="59"/>
      <c r="G3" s="267"/>
      <c r="H3" s="253"/>
    </row>
    <row r="4" spans="2:10" ht="18.75" customHeight="1" x14ac:dyDescent="0.25">
      <c r="B4" s="24" t="s">
        <v>112</v>
      </c>
      <c r="C4" s="487">
        <f>+'Formulario B-"Alta de Proyecto"'!B5</f>
        <v>0</v>
      </c>
      <c r="D4" s="487"/>
      <c r="E4" s="487"/>
      <c r="F4" s="487"/>
      <c r="G4" s="487"/>
      <c r="H4" s="487"/>
    </row>
    <row r="6" spans="2:10" ht="15.75" customHeight="1" x14ac:dyDescent="0.25">
      <c r="B6" s="488" t="s">
        <v>471</v>
      </c>
      <c r="C6" s="489"/>
      <c r="D6" s="489"/>
      <c r="E6" s="489"/>
      <c r="F6" s="489"/>
      <c r="G6" s="277">
        <f ca="1">SUM($H$10:$H$67,$H$78:$H$135,$H$146:$H$203)</f>
        <v>0</v>
      </c>
      <c r="H6" s="272" t="s">
        <v>159</v>
      </c>
    </row>
    <row r="7" spans="2:10" ht="18.75" customHeight="1" x14ac:dyDescent="0.25">
      <c r="B7" s="488" t="s">
        <v>456</v>
      </c>
      <c r="C7" s="489"/>
      <c r="D7" s="489"/>
      <c r="E7" s="489"/>
      <c r="F7" s="490"/>
      <c r="G7" s="277">
        <f ca="1">SUM($I$10:$I$67,$I$78:$I$135,$J$10:$J$67,$J$78:$J$135,$I$146:$I$203,$J$146:$J$203)</f>
        <v>0</v>
      </c>
      <c r="H7" s="272" t="s">
        <v>159</v>
      </c>
    </row>
    <row r="9" spans="2:10" ht="31.5" x14ac:dyDescent="0.25">
      <c r="B9" s="147" t="s">
        <v>88</v>
      </c>
      <c r="C9" s="147" t="s">
        <v>89</v>
      </c>
      <c r="D9" s="268" t="s">
        <v>52</v>
      </c>
      <c r="E9" s="147" t="s">
        <v>53</v>
      </c>
      <c r="F9" s="147" t="s">
        <v>392</v>
      </c>
      <c r="G9" s="268" t="s">
        <v>379</v>
      </c>
      <c r="H9" s="273" t="s">
        <v>454</v>
      </c>
      <c r="I9" s="273" t="s">
        <v>455</v>
      </c>
      <c r="J9" s="273" t="s">
        <v>453</v>
      </c>
    </row>
    <row r="10" spans="2:10" ht="15" customHeight="1" x14ac:dyDescent="0.25">
      <c r="B10" s="347" t="str">
        <f>'Equipos, Mater, Serv'!C6</f>
        <v>Aerogeneradores</v>
      </c>
      <c r="C10" s="347" t="str">
        <f>'Equipos, Mater, Serv'!D6</f>
        <v>---</v>
      </c>
      <c r="D10" s="347">
        <f>'Equipos, Mater, Serv'!F6</f>
        <v>0</v>
      </c>
      <c r="E10" s="347" t="str">
        <f>'Equipos, Mater, Serv'!G6</f>
        <v>unidades</v>
      </c>
      <c r="F10" s="348" t="str">
        <f>IF(Aerogeneradores!I32=1,'Datos fijos'!$AB$3,IF(Aerogeneradores!$I$32=0,"No Nacional","Parcialmente Nacional"))</f>
        <v>No Nacional</v>
      </c>
      <c r="G10" s="349">
        <f>'Equipos, Mater, Serv'!H6</f>
        <v>0</v>
      </c>
      <c r="H10" s="350">
        <f>IF($D10="---",0,$D10*$G10*Aerogeneradores!I32)</f>
        <v>0</v>
      </c>
      <c r="I10" s="350">
        <f>IF($D10="---",0,$D10*$G10-H10)</f>
        <v>0</v>
      </c>
      <c r="J10" s="349">
        <f ca="1">Cálculos!$DS$20</f>
        <v>0</v>
      </c>
    </row>
    <row r="11" spans="2:10" ht="15" customHeight="1" x14ac:dyDescent="0.25">
      <c r="B11" s="347" t="str">
        <f>'Equipos, Mater, Serv'!C7</f>
        <v>Aero tipo #2: NO APLICA</v>
      </c>
      <c r="C11" s="347" t="str">
        <f>'Equipos, Mater, Serv'!D7</f>
        <v>---</v>
      </c>
      <c r="D11" s="347" t="str">
        <f>'Equipos, Mater, Serv'!F7</f>
        <v>---</v>
      </c>
      <c r="E11" s="347" t="str">
        <f>'Equipos, Mater, Serv'!G7</f>
        <v>---</v>
      </c>
      <c r="F11" s="348" t="str">
        <f>IF(Aerogeneradores!S32=1,'Datos fijos'!$AB$3,IF(Aerogeneradores!$S$32=0,"No Nacional","Parcialmente Nacional"))</f>
        <v>No Nacional</v>
      </c>
      <c r="G11" s="349">
        <f>'Equipos, Mater, Serv'!H7</f>
        <v>0</v>
      </c>
      <c r="H11" s="350">
        <f>IF($D11="---",0,$D11*$G11*Aerogeneradores!S32)</f>
        <v>0</v>
      </c>
      <c r="I11" s="350">
        <f>IF($D11="---",0,$D11*$G11-H11)</f>
        <v>0</v>
      </c>
      <c r="J11" s="349">
        <f ca="1">Cálculos!$DT$20</f>
        <v>0</v>
      </c>
    </row>
    <row r="12" spans="2:10" ht="15" customHeight="1" x14ac:dyDescent="0.25">
      <c r="B12" s="347" t="str">
        <f>'Equipos, Mater, Serv'!C8</f>
        <v>Aero tipo #3: NO APLICA</v>
      </c>
      <c r="C12" s="347" t="str">
        <f>'Equipos, Mater, Serv'!D8</f>
        <v>---</v>
      </c>
      <c r="D12" s="347" t="str">
        <f>'Equipos, Mater, Serv'!F8</f>
        <v>---</v>
      </c>
      <c r="E12" s="347" t="str">
        <f>'Equipos, Mater, Serv'!G8</f>
        <v>---</v>
      </c>
      <c r="F12" s="348" t="str">
        <f>IF(Aerogeneradores!AC32=1,'Datos fijos'!$AB$3,IF(Aerogeneradores!$AC$32=0,"No Nacional","Parcialmente Nacional"))</f>
        <v>No Nacional</v>
      </c>
      <c r="G12" s="349">
        <f>'Equipos, Mater, Serv'!H8</f>
        <v>0</v>
      </c>
      <c r="H12" s="350">
        <f>IF($D12="---",0,$D12*$G12*Aerogeneradores!AC32)</f>
        <v>0</v>
      </c>
      <c r="I12" s="350">
        <f>IF($D12="---",0,$D12*$G12-H12)</f>
        <v>0</v>
      </c>
      <c r="J12" s="349">
        <f ca="1">Cálculos!$DU$20</f>
        <v>0</v>
      </c>
    </row>
    <row r="13" spans="2:10" ht="15" customHeight="1" x14ac:dyDescent="0.25">
      <c r="B13" s="347" t="str">
        <f>'Equipos, Mater, Serv'!C9</f>
        <v>Aero tipo #4: NO APLICA</v>
      </c>
      <c r="C13" s="347" t="str">
        <f>'Equipos, Mater, Serv'!D9</f>
        <v>---</v>
      </c>
      <c r="D13" s="347" t="str">
        <f>'Equipos, Mater, Serv'!F9</f>
        <v>---</v>
      </c>
      <c r="E13" s="347" t="str">
        <f>'Equipos, Mater, Serv'!G9</f>
        <v>---</v>
      </c>
      <c r="F13" s="348" t="str">
        <f>IF(Aerogeneradores!AM32=1,'Datos fijos'!$AB$3,IF(Aerogeneradores!$AM$32=0,"No Nacional","Parcialmente Nacional"))</f>
        <v>No Nacional</v>
      </c>
      <c r="G13" s="349">
        <f>'Equipos, Mater, Serv'!H9</f>
        <v>0</v>
      </c>
      <c r="H13" s="350">
        <f>IF($D13="---",0,$D13*$G13*Aerogeneradores!AM32)</f>
        <v>0</v>
      </c>
      <c r="I13" s="350">
        <f>IF($D13="---",0,$D13*$G13-H13)</f>
        <v>0</v>
      </c>
      <c r="J13" s="349">
        <f ca="1">Cálculos!$DV$20</f>
        <v>0</v>
      </c>
    </row>
    <row r="14" spans="2:10" ht="15" customHeight="1" x14ac:dyDescent="0.25">
      <c r="B14" s="220" t="str">
        <f ca="1">Cálculos!EE8</f>
        <v/>
      </c>
      <c r="C14" s="220" t="str">
        <f ca="1">Cálculos!EF8</f>
        <v/>
      </c>
      <c r="D14" s="220" t="str">
        <f ca="1">Cálculos!EG8</f>
        <v/>
      </c>
      <c r="E14" s="220" t="str">
        <f ca="1">Cálculos!EH8</f>
        <v/>
      </c>
      <c r="F14" s="220" t="str">
        <f ca="1">Cálculos!EJ8</f>
        <v/>
      </c>
      <c r="G14" s="220" t="str">
        <f ca="1">Cálculos!EI8</f>
        <v/>
      </c>
      <c r="H14" s="274" t="str">
        <f ca="1">IF(B14="","",IF(F14='Datos fijos'!$AB$3,D14*G14,0))</f>
        <v/>
      </c>
      <c r="I14" s="274" t="str">
        <f t="shared" ref="I14" ca="1" si="0">IF(B14="","",D14*G14-H14)</f>
        <v/>
      </c>
      <c r="J14" s="275" t="str">
        <f ca="1">Cálculos!ER8</f>
        <v/>
      </c>
    </row>
    <row r="15" spans="2:10" ht="15" customHeight="1" x14ac:dyDescent="0.25">
      <c r="B15" s="220" t="str">
        <f ca="1">Cálculos!EE9</f>
        <v/>
      </c>
      <c r="C15" s="220" t="str">
        <f ca="1">Cálculos!EF9</f>
        <v/>
      </c>
      <c r="D15" s="220" t="str">
        <f ca="1">Cálculos!EG9</f>
        <v/>
      </c>
      <c r="E15" s="220" t="str">
        <f ca="1">Cálculos!EH9</f>
        <v/>
      </c>
      <c r="F15" s="220" t="str">
        <f ca="1">Cálculos!EJ9</f>
        <v/>
      </c>
      <c r="G15" s="220" t="str">
        <f ca="1">Cálculos!EI9</f>
        <v/>
      </c>
      <c r="H15" s="274" t="str">
        <f ca="1">IF(B15="","",IF(F15='Datos fijos'!$AB$3,D15*G15,0))</f>
        <v/>
      </c>
      <c r="I15" s="274" t="str">
        <f t="shared" ref="I15:I16" ca="1" si="1">IF(B15="","",D15*G15-H15)</f>
        <v/>
      </c>
      <c r="J15" s="275" t="str">
        <f ca="1">Cálculos!ER9</f>
        <v/>
      </c>
    </row>
    <row r="16" spans="2:10" ht="15" customHeight="1" x14ac:dyDescent="0.25">
      <c r="B16" s="220" t="str">
        <f ca="1">Cálculos!EE10</f>
        <v/>
      </c>
      <c r="C16" s="220" t="str">
        <f ca="1">Cálculos!EF10</f>
        <v/>
      </c>
      <c r="D16" s="220" t="str">
        <f ca="1">Cálculos!EG10</f>
        <v/>
      </c>
      <c r="E16" s="220" t="str">
        <f ca="1">Cálculos!EH10</f>
        <v/>
      </c>
      <c r="F16" s="220" t="str">
        <f ca="1">Cálculos!EJ10</f>
        <v/>
      </c>
      <c r="G16" s="220" t="str">
        <f ca="1">Cálculos!EI10</f>
        <v/>
      </c>
      <c r="H16" s="274" t="str">
        <f ca="1">IF(B16="","",IF(F16='Datos fijos'!$AB$3,D16*G16,0))</f>
        <v/>
      </c>
      <c r="I16" s="274" t="str">
        <f t="shared" ca="1" si="1"/>
        <v/>
      </c>
      <c r="J16" s="275" t="str">
        <f ca="1">Cálculos!ER10</f>
        <v/>
      </c>
    </row>
    <row r="17" spans="2:10" ht="15" customHeight="1" x14ac:dyDescent="0.25">
      <c r="B17" s="220" t="str">
        <f ca="1">Cálculos!EE11</f>
        <v/>
      </c>
      <c r="C17" s="220" t="str">
        <f ca="1">Cálculos!EF11</f>
        <v/>
      </c>
      <c r="D17" s="220" t="str">
        <f ca="1">Cálculos!EG11</f>
        <v/>
      </c>
      <c r="E17" s="220" t="str">
        <f ca="1">Cálculos!EH11</f>
        <v/>
      </c>
      <c r="F17" s="220" t="str">
        <f ca="1">Cálculos!EJ11</f>
        <v/>
      </c>
      <c r="G17" s="220" t="str">
        <f ca="1">Cálculos!EI11</f>
        <v/>
      </c>
      <c r="H17" s="274" t="str">
        <f ca="1">IF(B17="","",IF(F17='Datos fijos'!$AB$3,D17*G17,0))</f>
        <v/>
      </c>
      <c r="I17" s="274" t="str">
        <f t="shared" ref="I17:I67" ca="1" si="2">IF(B17="","",D17*G17-H17)</f>
        <v/>
      </c>
      <c r="J17" s="275" t="str">
        <f ca="1">Cálculos!ER11</f>
        <v/>
      </c>
    </row>
    <row r="18" spans="2:10" ht="15" customHeight="1" x14ac:dyDescent="0.25">
      <c r="B18" s="220" t="str">
        <f ca="1">Cálculos!EE12</f>
        <v/>
      </c>
      <c r="C18" s="220" t="str">
        <f ca="1">Cálculos!EF12</f>
        <v/>
      </c>
      <c r="D18" s="220" t="str">
        <f ca="1">Cálculos!EG12</f>
        <v/>
      </c>
      <c r="E18" s="220" t="str">
        <f ca="1">Cálculos!EH12</f>
        <v/>
      </c>
      <c r="F18" s="220" t="str">
        <f ca="1">Cálculos!EJ12</f>
        <v/>
      </c>
      <c r="G18" s="220" t="str">
        <f ca="1">Cálculos!EI12</f>
        <v/>
      </c>
      <c r="H18" s="274" t="str">
        <f ca="1">IF(B18="","",IF(F18='Datos fijos'!$AB$3,D18*G18,0))</f>
        <v/>
      </c>
      <c r="I18" s="274" t="str">
        <f t="shared" ca="1" si="2"/>
        <v/>
      </c>
      <c r="J18" s="275" t="str">
        <f ca="1">Cálculos!ER12</f>
        <v/>
      </c>
    </row>
    <row r="19" spans="2:10" ht="15" customHeight="1" x14ac:dyDescent="0.25">
      <c r="B19" s="220" t="str">
        <f ca="1">Cálculos!EE13</f>
        <v/>
      </c>
      <c r="C19" s="220" t="str">
        <f ca="1">Cálculos!EF13</f>
        <v/>
      </c>
      <c r="D19" s="220" t="str">
        <f ca="1">Cálculos!EG13</f>
        <v/>
      </c>
      <c r="E19" s="220" t="str">
        <f ca="1">Cálculos!EH13</f>
        <v/>
      </c>
      <c r="F19" s="220" t="str">
        <f ca="1">Cálculos!EJ13</f>
        <v/>
      </c>
      <c r="G19" s="220" t="str">
        <f ca="1">Cálculos!EI13</f>
        <v/>
      </c>
      <c r="H19" s="274" t="str">
        <f ca="1">IF(B19="","",IF(F19='Datos fijos'!$AB$3,D19*G19,0))</f>
        <v/>
      </c>
      <c r="I19" s="274" t="str">
        <f t="shared" ca="1" si="2"/>
        <v/>
      </c>
      <c r="J19" s="275" t="str">
        <f ca="1">Cálculos!ER13</f>
        <v/>
      </c>
    </row>
    <row r="20" spans="2:10" ht="15" customHeight="1" x14ac:dyDescent="0.25">
      <c r="B20" s="220" t="str">
        <f ca="1">Cálculos!EE14</f>
        <v/>
      </c>
      <c r="C20" s="220" t="str">
        <f ca="1">Cálculos!EF14</f>
        <v/>
      </c>
      <c r="D20" s="220" t="str">
        <f ca="1">Cálculos!EG14</f>
        <v/>
      </c>
      <c r="E20" s="220" t="str">
        <f ca="1">Cálculos!EH14</f>
        <v/>
      </c>
      <c r="F20" s="220" t="str">
        <f ca="1">Cálculos!EJ14</f>
        <v/>
      </c>
      <c r="G20" s="220" t="str">
        <f ca="1">Cálculos!EI14</f>
        <v/>
      </c>
      <c r="H20" s="274" t="str">
        <f ca="1">IF(B20="","",IF(F20='Datos fijos'!$AB$3,D20*G20,0))</f>
        <v/>
      </c>
      <c r="I20" s="274" t="str">
        <f t="shared" ca="1" si="2"/>
        <v/>
      </c>
      <c r="J20" s="275" t="str">
        <f ca="1">Cálculos!ER14</f>
        <v/>
      </c>
    </row>
    <row r="21" spans="2:10" ht="15" customHeight="1" x14ac:dyDescent="0.25">
      <c r="B21" s="220" t="str">
        <f ca="1">Cálculos!EE15</f>
        <v/>
      </c>
      <c r="C21" s="220" t="str">
        <f ca="1">Cálculos!EF15</f>
        <v/>
      </c>
      <c r="D21" s="220" t="str">
        <f ca="1">Cálculos!EG15</f>
        <v/>
      </c>
      <c r="E21" s="220" t="str">
        <f ca="1">Cálculos!EH15</f>
        <v/>
      </c>
      <c r="F21" s="220" t="str">
        <f ca="1">Cálculos!EJ15</f>
        <v/>
      </c>
      <c r="G21" s="220" t="str">
        <f ca="1">Cálculos!EI15</f>
        <v/>
      </c>
      <c r="H21" s="274" t="str">
        <f ca="1">IF(B21="","",IF(F21='Datos fijos'!$AB$3,D21*G21,0))</f>
        <v/>
      </c>
      <c r="I21" s="274" t="str">
        <f t="shared" ca="1" si="2"/>
        <v/>
      </c>
      <c r="J21" s="275" t="str">
        <f ca="1">Cálculos!ER15</f>
        <v/>
      </c>
    </row>
    <row r="22" spans="2:10" ht="15" customHeight="1" x14ac:dyDescent="0.25">
      <c r="B22" s="220" t="str">
        <f ca="1">Cálculos!EE16</f>
        <v/>
      </c>
      <c r="C22" s="220" t="str">
        <f ca="1">Cálculos!EF16</f>
        <v/>
      </c>
      <c r="D22" s="220" t="str">
        <f ca="1">Cálculos!EG16</f>
        <v/>
      </c>
      <c r="E22" s="220" t="str">
        <f ca="1">Cálculos!EH16</f>
        <v/>
      </c>
      <c r="F22" s="220" t="str">
        <f ca="1">Cálculos!EJ16</f>
        <v/>
      </c>
      <c r="G22" s="220" t="str">
        <f ca="1">Cálculos!EI16</f>
        <v/>
      </c>
      <c r="H22" s="274" t="str">
        <f ca="1">IF(B22="","",IF(F22='Datos fijos'!$AB$3,D22*G22,0))</f>
        <v/>
      </c>
      <c r="I22" s="274" t="str">
        <f t="shared" ca="1" si="2"/>
        <v/>
      </c>
      <c r="J22" s="275" t="str">
        <f ca="1">Cálculos!ER16</f>
        <v/>
      </c>
    </row>
    <row r="23" spans="2:10" ht="15" customHeight="1" x14ac:dyDescent="0.25">
      <c r="B23" s="220" t="str">
        <f ca="1">Cálculos!EE17</f>
        <v/>
      </c>
      <c r="C23" s="220" t="str">
        <f ca="1">Cálculos!EF17</f>
        <v/>
      </c>
      <c r="D23" s="220" t="str">
        <f ca="1">Cálculos!EG17</f>
        <v/>
      </c>
      <c r="E23" s="220" t="str">
        <f ca="1">Cálculos!EH17</f>
        <v/>
      </c>
      <c r="F23" s="220" t="str">
        <f ca="1">Cálculos!EJ17</f>
        <v/>
      </c>
      <c r="G23" s="220" t="str">
        <f ca="1">Cálculos!EI17</f>
        <v/>
      </c>
      <c r="H23" s="274" t="str">
        <f ca="1">IF(B23="","",IF(F23='Datos fijos'!$AB$3,D23*G23,0))</f>
        <v/>
      </c>
      <c r="I23" s="274" t="str">
        <f t="shared" ca="1" si="2"/>
        <v/>
      </c>
      <c r="J23" s="275" t="str">
        <f ca="1">Cálculos!ER17</f>
        <v/>
      </c>
    </row>
    <row r="24" spans="2:10" ht="15" customHeight="1" x14ac:dyDescent="0.25">
      <c r="B24" s="220" t="str">
        <f ca="1">Cálculos!EE18</f>
        <v/>
      </c>
      <c r="C24" s="220" t="str">
        <f ca="1">Cálculos!EF18</f>
        <v/>
      </c>
      <c r="D24" s="220" t="str">
        <f ca="1">Cálculos!EG18</f>
        <v/>
      </c>
      <c r="E24" s="220" t="str">
        <f ca="1">Cálculos!EH18</f>
        <v/>
      </c>
      <c r="F24" s="220" t="str">
        <f ca="1">Cálculos!EJ18</f>
        <v/>
      </c>
      <c r="G24" s="220" t="str">
        <f ca="1">Cálculos!EI18</f>
        <v/>
      </c>
      <c r="H24" s="274" t="str">
        <f ca="1">IF(B24="","",IF(F24='Datos fijos'!$AB$3,D24*G24,0))</f>
        <v/>
      </c>
      <c r="I24" s="274" t="str">
        <f t="shared" ca="1" si="2"/>
        <v/>
      </c>
      <c r="J24" s="275" t="str">
        <f ca="1">Cálculos!ER18</f>
        <v/>
      </c>
    </row>
    <row r="25" spans="2:10" ht="15" customHeight="1" x14ac:dyDescent="0.25">
      <c r="B25" s="220" t="str">
        <f ca="1">Cálculos!EE19</f>
        <v/>
      </c>
      <c r="C25" s="220" t="str">
        <f ca="1">Cálculos!EF19</f>
        <v/>
      </c>
      <c r="D25" s="220" t="str">
        <f ca="1">Cálculos!EG19</f>
        <v/>
      </c>
      <c r="E25" s="220" t="str">
        <f ca="1">Cálculos!EH19</f>
        <v/>
      </c>
      <c r="F25" s="220" t="str">
        <f ca="1">Cálculos!EJ19</f>
        <v/>
      </c>
      <c r="G25" s="220" t="str">
        <f ca="1">Cálculos!EI19</f>
        <v/>
      </c>
      <c r="H25" s="274" t="str">
        <f ca="1">IF(B25="","",IF(F25='Datos fijos'!$AB$3,D25*G25,0))</f>
        <v/>
      </c>
      <c r="I25" s="274" t="str">
        <f t="shared" ca="1" si="2"/>
        <v/>
      </c>
      <c r="J25" s="275" t="str">
        <f ca="1">Cálculos!ER19</f>
        <v/>
      </c>
    </row>
    <row r="26" spans="2:10" ht="15" customHeight="1" x14ac:dyDescent="0.25">
      <c r="B26" s="220" t="str">
        <f ca="1">Cálculos!EE20</f>
        <v/>
      </c>
      <c r="C26" s="220" t="str">
        <f ca="1">Cálculos!EF20</f>
        <v/>
      </c>
      <c r="D26" s="220" t="str">
        <f ca="1">Cálculos!EG20</f>
        <v/>
      </c>
      <c r="E26" s="220" t="str">
        <f ca="1">Cálculos!EH20</f>
        <v/>
      </c>
      <c r="F26" s="220" t="str">
        <f ca="1">Cálculos!EJ20</f>
        <v/>
      </c>
      <c r="G26" s="220" t="str">
        <f ca="1">Cálculos!EI20</f>
        <v/>
      </c>
      <c r="H26" s="274" t="str">
        <f ca="1">IF(B26="","",IF(F26='Datos fijos'!$AB$3,D26*G26,0))</f>
        <v/>
      </c>
      <c r="I26" s="274" t="str">
        <f t="shared" ca="1" si="2"/>
        <v/>
      </c>
      <c r="J26" s="275" t="str">
        <f ca="1">Cálculos!ER20</f>
        <v/>
      </c>
    </row>
    <row r="27" spans="2:10" ht="15" customHeight="1" x14ac:dyDescent="0.25">
      <c r="B27" s="220" t="str">
        <f ca="1">Cálculos!EE21</f>
        <v/>
      </c>
      <c r="C27" s="220" t="str">
        <f ca="1">Cálculos!EF21</f>
        <v/>
      </c>
      <c r="D27" s="220" t="str">
        <f ca="1">Cálculos!EG21</f>
        <v/>
      </c>
      <c r="E27" s="220" t="str">
        <f ca="1">Cálculos!EH21</f>
        <v/>
      </c>
      <c r="F27" s="220" t="str">
        <f ca="1">Cálculos!EJ21</f>
        <v/>
      </c>
      <c r="G27" s="220" t="str">
        <f ca="1">Cálculos!EI21</f>
        <v/>
      </c>
      <c r="H27" s="274" t="str">
        <f ca="1">IF(B27="","",IF(F27='Datos fijos'!$AB$3,D27*G27,0))</f>
        <v/>
      </c>
      <c r="I27" s="274" t="str">
        <f t="shared" ca="1" si="2"/>
        <v/>
      </c>
      <c r="J27" s="275" t="str">
        <f ca="1">Cálculos!ER21</f>
        <v/>
      </c>
    </row>
    <row r="28" spans="2:10" ht="15" customHeight="1" x14ac:dyDescent="0.25">
      <c r="B28" s="220" t="str">
        <f ca="1">Cálculos!EE22</f>
        <v/>
      </c>
      <c r="C28" s="220" t="str">
        <f ca="1">Cálculos!EF22</f>
        <v/>
      </c>
      <c r="D28" s="220" t="str">
        <f ca="1">Cálculos!EG22</f>
        <v/>
      </c>
      <c r="E28" s="220" t="str">
        <f ca="1">Cálculos!EH22</f>
        <v/>
      </c>
      <c r="F28" s="220" t="str">
        <f ca="1">Cálculos!EJ22</f>
        <v/>
      </c>
      <c r="G28" s="220" t="str">
        <f ca="1">Cálculos!EI22</f>
        <v/>
      </c>
      <c r="H28" s="274" t="str">
        <f ca="1">IF(B28="","",IF(F28='Datos fijos'!$AB$3,D28*G28,0))</f>
        <v/>
      </c>
      <c r="I28" s="274" t="str">
        <f t="shared" ca="1" si="2"/>
        <v/>
      </c>
      <c r="J28" s="275" t="str">
        <f ca="1">Cálculos!ER22</f>
        <v/>
      </c>
    </row>
    <row r="29" spans="2:10" ht="15" customHeight="1" x14ac:dyDescent="0.25">
      <c r="B29" s="220" t="str">
        <f ca="1">Cálculos!EE23</f>
        <v/>
      </c>
      <c r="C29" s="220" t="str">
        <f ca="1">Cálculos!EF23</f>
        <v/>
      </c>
      <c r="D29" s="220" t="str">
        <f ca="1">Cálculos!EG23</f>
        <v/>
      </c>
      <c r="E29" s="220" t="str">
        <f ca="1">Cálculos!EH23</f>
        <v/>
      </c>
      <c r="F29" s="220" t="str">
        <f ca="1">Cálculos!EJ23</f>
        <v/>
      </c>
      <c r="G29" s="220" t="str">
        <f ca="1">Cálculos!EI23</f>
        <v/>
      </c>
      <c r="H29" s="274" t="str">
        <f ca="1">IF(B29="","",IF(F29='Datos fijos'!$AB$3,D29*G29,0))</f>
        <v/>
      </c>
      <c r="I29" s="274" t="str">
        <f t="shared" ca="1" si="2"/>
        <v/>
      </c>
      <c r="J29" s="275" t="str">
        <f ca="1">Cálculos!ER23</f>
        <v/>
      </c>
    </row>
    <row r="30" spans="2:10" ht="15" customHeight="1" x14ac:dyDescent="0.25">
      <c r="B30" s="220" t="str">
        <f ca="1">Cálculos!EE24</f>
        <v/>
      </c>
      <c r="C30" s="220" t="str">
        <f ca="1">Cálculos!EF24</f>
        <v/>
      </c>
      <c r="D30" s="220" t="str">
        <f ca="1">Cálculos!EG24</f>
        <v/>
      </c>
      <c r="E30" s="220" t="str">
        <f ca="1">Cálculos!EH24</f>
        <v/>
      </c>
      <c r="F30" s="220" t="str">
        <f ca="1">Cálculos!EJ24</f>
        <v/>
      </c>
      <c r="G30" s="220" t="str">
        <f ca="1">Cálculos!EI24</f>
        <v/>
      </c>
      <c r="H30" s="274" t="str">
        <f ca="1">IF(B30="","",IF(F30='Datos fijos'!$AB$3,D30*G30,0))</f>
        <v/>
      </c>
      <c r="I30" s="274" t="str">
        <f t="shared" ca="1" si="2"/>
        <v/>
      </c>
      <c r="J30" s="275" t="str">
        <f ca="1">Cálculos!ER24</f>
        <v/>
      </c>
    </row>
    <row r="31" spans="2:10" ht="15" customHeight="1" x14ac:dyDescent="0.25">
      <c r="B31" s="220" t="str">
        <f ca="1">Cálculos!EE25</f>
        <v/>
      </c>
      <c r="C31" s="220" t="str">
        <f ca="1">Cálculos!EF25</f>
        <v/>
      </c>
      <c r="D31" s="220" t="str">
        <f ca="1">Cálculos!EG25</f>
        <v/>
      </c>
      <c r="E31" s="220" t="str">
        <f ca="1">Cálculos!EH25</f>
        <v/>
      </c>
      <c r="F31" s="220" t="str">
        <f ca="1">Cálculos!EJ25</f>
        <v/>
      </c>
      <c r="G31" s="220" t="str">
        <f ca="1">Cálculos!EI25</f>
        <v/>
      </c>
      <c r="H31" s="274" t="str">
        <f ca="1">IF(B31="","",IF(F31='Datos fijos'!$AB$3,D31*G31,0))</f>
        <v/>
      </c>
      <c r="I31" s="274" t="str">
        <f t="shared" ca="1" si="2"/>
        <v/>
      </c>
      <c r="J31" s="275" t="str">
        <f ca="1">Cálculos!ER25</f>
        <v/>
      </c>
    </row>
    <row r="32" spans="2:10" ht="15" customHeight="1" x14ac:dyDescent="0.25">
      <c r="B32" s="220" t="str">
        <f ca="1">Cálculos!EE26</f>
        <v/>
      </c>
      <c r="C32" s="220" t="str">
        <f ca="1">Cálculos!EF26</f>
        <v/>
      </c>
      <c r="D32" s="220" t="str">
        <f ca="1">Cálculos!EG26</f>
        <v/>
      </c>
      <c r="E32" s="220" t="str">
        <f ca="1">Cálculos!EH26</f>
        <v/>
      </c>
      <c r="F32" s="220" t="str">
        <f ca="1">Cálculos!EJ26</f>
        <v/>
      </c>
      <c r="G32" s="220" t="str">
        <f ca="1">Cálculos!EI26</f>
        <v/>
      </c>
      <c r="H32" s="274" t="str">
        <f ca="1">IF(B32="","",IF(F32='Datos fijos'!$AB$3,D32*G32,0))</f>
        <v/>
      </c>
      <c r="I32" s="274" t="str">
        <f t="shared" ca="1" si="2"/>
        <v/>
      </c>
      <c r="J32" s="275" t="str">
        <f ca="1">Cálculos!ER26</f>
        <v/>
      </c>
    </row>
    <row r="33" spans="2:10" ht="15" customHeight="1" x14ac:dyDescent="0.25">
      <c r="B33" s="220" t="str">
        <f ca="1">Cálculos!EE27</f>
        <v/>
      </c>
      <c r="C33" s="220" t="str">
        <f ca="1">Cálculos!EF27</f>
        <v/>
      </c>
      <c r="D33" s="220" t="str">
        <f ca="1">Cálculos!EG27</f>
        <v/>
      </c>
      <c r="E33" s="220" t="str">
        <f ca="1">Cálculos!EH27</f>
        <v/>
      </c>
      <c r="F33" s="220" t="str">
        <f ca="1">Cálculos!EJ27</f>
        <v/>
      </c>
      <c r="G33" s="220" t="str">
        <f ca="1">Cálculos!EI27</f>
        <v/>
      </c>
      <c r="H33" s="274" t="str">
        <f ca="1">IF(B33="","",IF(F33='Datos fijos'!$AB$3,D33*G33,0))</f>
        <v/>
      </c>
      <c r="I33" s="274" t="str">
        <f t="shared" ca="1" si="2"/>
        <v/>
      </c>
      <c r="J33" s="275" t="str">
        <f ca="1">Cálculos!ER27</f>
        <v/>
      </c>
    </row>
    <row r="34" spans="2:10" ht="15" customHeight="1" x14ac:dyDescent="0.25">
      <c r="B34" s="220" t="str">
        <f ca="1">Cálculos!EE28</f>
        <v/>
      </c>
      <c r="C34" s="220" t="str">
        <f ca="1">Cálculos!EF28</f>
        <v/>
      </c>
      <c r="D34" s="220" t="str">
        <f ca="1">Cálculos!EG28</f>
        <v/>
      </c>
      <c r="E34" s="220" t="str">
        <f ca="1">Cálculos!EH28</f>
        <v/>
      </c>
      <c r="F34" s="220" t="str">
        <f ca="1">Cálculos!EJ28</f>
        <v/>
      </c>
      <c r="G34" s="220" t="str">
        <f ca="1">Cálculos!EI28</f>
        <v/>
      </c>
      <c r="H34" s="274" t="str">
        <f ca="1">IF(B34="","",IF(F34='Datos fijos'!$AB$3,D34*G34,0))</f>
        <v/>
      </c>
      <c r="I34" s="274" t="str">
        <f t="shared" ca="1" si="2"/>
        <v/>
      </c>
      <c r="J34" s="275" t="str">
        <f ca="1">Cálculos!ER28</f>
        <v/>
      </c>
    </row>
    <row r="35" spans="2:10" ht="15" customHeight="1" x14ac:dyDescent="0.25">
      <c r="B35" s="220" t="str">
        <f ca="1">Cálculos!EE29</f>
        <v/>
      </c>
      <c r="C35" s="220" t="str">
        <f ca="1">Cálculos!EF29</f>
        <v/>
      </c>
      <c r="D35" s="220" t="str">
        <f ca="1">Cálculos!EG29</f>
        <v/>
      </c>
      <c r="E35" s="220" t="str">
        <f ca="1">Cálculos!EH29</f>
        <v/>
      </c>
      <c r="F35" s="220" t="str">
        <f ca="1">Cálculos!EJ29</f>
        <v/>
      </c>
      <c r="G35" s="220" t="str">
        <f ca="1">Cálculos!EI29</f>
        <v/>
      </c>
      <c r="H35" s="274" t="str">
        <f ca="1">IF(B35="","",IF(F35='Datos fijos'!$AB$3,D35*G35,0))</f>
        <v/>
      </c>
      <c r="I35" s="274" t="str">
        <f t="shared" ca="1" si="2"/>
        <v/>
      </c>
      <c r="J35" s="275" t="str">
        <f ca="1">Cálculos!ER29</f>
        <v/>
      </c>
    </row>
    <row r="36" spans="2:10" ht="15" customHeight="1" x14ac:dyDescent="0.25">
      <c r="B36" s="220" t="str">
        <f ca="1">Cálculos!EE30</f>
        <v/>
      </c>
      <c r="C36" s="220" t="str">
        <f ca="1">Cálculos!EF30</f>
        <v/>
      </c>
      <c r="D36" s="220" t="str">
        <f ca="1">Cálculos!EG30</f>
        <v/>
      </c>
      <c r="E36" s="220" t="str">
        <f ca="1">Cálculos!EH30</f>
        <v/>
      </c>
      <c r="F36" s="220" t="str">
        <f ca="1">Cálculos!EJ30</f>
        <v/>
      </c>
      <c r="G36" s="220" t="str">
        <f ca="1">Cálculos!EI30</f>
        <v/>
      </c>
      <c r="H36" s="274" t="str">
        <f ca="1">IF(B36="","",IF(F36='Datos fijos'!$AB$3,D36*G36,0))</f>
        <v/>
      </c>
      <c r="I36" s="274" t="str">
        <f t="shared" ca="1" si="2"/>
        <v/>
      </c>
      <c r="J36" s="275" t="str">
        <f ca="1">Cálculos!ER30</f>
        <v/>
      </c>
    </row>
    <row r="37" spans="2:10" ht="15" customHeight="1" x14ac:dyDescent="0.25">
      <c r="B37" s="220" t="str">
        <f ca="1">Cálculos!EE31</f>
        <v/>
      </c>
      <c r="C37" s="220" t="str">
        <f ca="1">Cálculos!EF31</f>
        <v/>
      </c>
      <c r="D37" s="220" t="str">
        <f ca="1">Cálculos!EG31</f>
        <v/>
      </c>
      <c r="E37" s="220" t="str">
        <f ca="1">Cálculos!EH31</f>
        <v/>
      </c>
      <c r="F37" s="220" t="str">
        <f ca="1">Cálculos!EJ31</f>
        <v/>
      </c>
      <c r="G37" s="220" t="str">
        <f ca="1">Cálculos!EI31</f>
        <v/>
      </c>
      <c r="H37" s="274" t="str">
        <f ca="1">IF(B37="","",IF(F37='Datos fijos'!$AB$3,D37*G37,0))</f>
        <v/>
      </c>
      <c r="I37" s="274" t="str">
        <f t="shared" ca="1" si="2"/>
        <v/>
      </c>
      <c r="J37" s="275" t="str">
        <f ca="1">Cálculos!ER31</f>
        <v/>
      </c>
    </row>
    <row r="38" spans="2:10" ht="15" customHeight="1" x14ac:dyDescent="0.25">
      <c r="B38" s="220" t="str">
        <f ca="1">Cálculos!EE32</f>
        <v/>
      </c>
      <c r="C38" s="220" t="str">
        <f ca="1">Cálculos!EF32</f>
        <v/>
      </c>
      <c r="D38" s="220" t="str">
        <f ca="1">Cálculos!EG32</f>
        <v/>
      </c>
      <c r="E38" s="220" t="str">
        <f ca="1">Cálculos!EH32</f>
        <v/>
      </c>
      <c r="F38" s="220" t="str">
        <f ca="1">Cálculos!EJ32</f>
        <v/>
      </c>
      <c r="G38" s="220" t="str">
        <f ca="1">Cálculos!EI32</f>
        <v/>
      </c>
      <c r="H38" s="274" t="str">
        <f ca="1">IF(B38="","",IF(F38='Datos fijos'!$AB$3,D38*G38,0))</f>
        <v/>
      </c>
      <c r="I38" s="274" t="str">
        <f t="shared" ca="1" si="2"/>
        <v/>
      </c>
      <c r="J38" s="275" t="str">
        <f ca="1">Cálculos!ER32</f>
        <v/>
      </c>
    </row>
    <row r="39" spans="2:10" ht="15" customHeight="1" x14ac:dyDescent="0.25">
      <c r="B39" s="220" t="str">
        <f ca="1">Cálculos!EE33</f>
        <v/>
      </c>
      <c r="C39" s="220" t="str">
        <f ca="1">Cálculos!EF33</f>
        <v/>
      </c>
      <c r="D39" s="220" t="str">
        <f ca="1">Cálculos!EG33</f>
        <v/>
      </c>
      <c r="E39" s="220" t="str">
        <f ca="1">Cálculos!EH33</f>
        <v/>
      </c>
      <c r="F39" s="220" t="str">
        <f ca="1">Cálculos!EJ33</f>
        <v/>
      </c>
      <c r="G39" s="220" t="str">
        <f ca="1">Cálculos!EI33</f>
        <v/>
      </c>
      <c r="H39" s="274" t="str">
        <f ca="1">IF(B39="","",IF(F39='Datos fijos'!$AB$3,D39*G39,0))</f>
        <v/>
      </c>
      <c r="I39" s="274" t="str">
        <f t="shared" ca="1" si="2"/>
        <v/>
      </c>
      <c r="J39" s="275" t="str">
        <f ca="1">Cálculos!ER33</f>
        <v/>
      </c>
    </row>
    <row r="40" spans="2:10" ht="15" customHeight="1" x14ac:dyDescent="0.25">
      <c r="B40" s="220" t="str">
        <f ca="1">Cálculos!EE34</f>
        <v/>
      </c>
      <c r="C40" s="220" t="str">
        <f ca="1">Cálculos!EF34</f>
        <v/>
      </c>
      <c r="D40" s="220" t="str">
        <f ca="1">Cálculos!EG34</f>
        <v/>
      </c>
      <c r="E40" s="220" t="str">
        <f ca="1">Cálculos!EH34</f>
        <v/>
      </c>
      <c r="F40" s="220" t="str">
        <f ca="1">Cálculos!EJ34</f>
        <v/>
      </c>
      <c r="G40" s="220" t="str">
        <f ca="1">Cálculos!EI34</f>
        <v/>
      </c>
      <c r="H40" s="274" t="str">
        <f ca="1">IF(B40="","",IF(F40='Datos fijos'!$AB$3,D40*G40,0))</f>
        <v/>
      </c>
      <c r="I40" s="274" t="str">
        <f t="shared" ca="1" si="2"/>
        <v/>
      </c>
      <c r="J40" s="275" t="str">
        <f ca="1">Cálculos!ER34</f>
        <v/>
      </c>
    </row>
    <row r="41" spans="2:10" ht="15" customHeight="1" x14ac:dyDescent="0.25">
      <c r="B41" s="220" t="str">
        <f ca="1">Cálculos!EE35</f>
        <v/>
      </c>
      <c r="C41" s="220" t="str">
        <f ca="1">Cálculos!EF35</f>
        <v/>
      </c>
      <c r="D41" s="220" t="str">
        <f ca="1">Cálculos!EG35</f>
        <v/>
      </c>
      <c r="E41" s="220" t="str">
        <f ca="1">Cálculos!EH35</f>
        <v/>
      </c>
      <c r="F41" s="220" t="str">
        <f ca="1">Cálculos!EJ35</f>
        <v/>
      </c>
      <c r="G41" s="220" t="str">
        <f ca="1">Cálculos!EI35</f>
        <v/>
      </c>
      <c r="H41" s="274" t="str">
        <f ca="1">IF(B41="","",IF(F41='Datos fijos'!$AB$3,D41*G41,0))</f>
        <v/>
      </c>
      <c r="I41" s="274" t="str">
        <f t="shared" ca="1" si="2"/>
        <v/>
      </c>
      <c r="J41" s="275" t="str">
        <f ca="1">Cálculos!ER35</f>
        <v/>
      </c>
    </row>
    <row r="42" spans="2:10" ht="15" customHeight="1" x14ac:dyDescent="0.25">
      <c r="B42" s="220" t="str">
        <f ca="1">Cálculos!EE36</f>
        <v/>
      </c>
      <c r="C42" s="220" t="str">
        <f ca="1">Cálculos!EF36</f>
        <v/>
      </c>
      <c r="D42" s="220" t="str">
        <f ca="1">Cálculos!EG36</f>
        <v/>
      </c>
      <c r="E42" s="220" t="str">
        <f ca="1">Cálculos!EH36</f>
        <v/>
      </c>
      <c r="F42" s="220" t="str">
        <f ca="1">Cálculos!EJ36</f>
        <v/>
      </c>
      <c r="G42" s="220" t="str">
        <f ca="1">Cálculos!EI36</f>
        <v/>
      </c>
      <c r="H42" s="274" t="str">
        <f ca="1">IF(B42="","",IF(F42='Datos fijos'!$AB$3,D42*G42,0))</f>
        <v/>
      </c>
      <c r="I42" s="274" t="str">
        <f t="shared" ca="1" si="2"/>
        <v/>
      </c>
      <c r="J42" s="275" t="str">
        <f ca="1">Cálculos!ER36</f>
        <v/>
      </c>
    </row>
    <row r="43" spans="2:10" ht="15" customHeight="1" x14ac:dyDescent="0.25">
      <c r="B43" s="220" t="str">
        <f ca="1">Cálculos!EE37</f>
        <v/>
      </c>
      <c r="C43" s="220" t="str">
        <f ca="1">Cálculos!EF37</f>
        <v/>
      </c>
      <c r="D43" s="220" t="str">
        <f ca="1">Cálculos!EG37</f>
        <v/>
      </c>
      <c r="E43" s="220" t="str">
        <f ca="1">Cálculos!EH37</f>
        <v/>
      </c>
      <c r="F43" s="220" t="str">
        <f ca="1">Cálculos!EJ37</f>
        <v/>
      </c>
      <c r="G43" s="220" t="str">
        <f ca="1">Cálculos!EI37</f>
        <v/>
      </c>
      <c r="H43" s="274" t="str">
        <f ca="1">IF(B43="","",IF(F43='Datos fijos'!$AB$3,D43*G43,0))</f>
        <v/>
      </c>
      <c r="I43" s="274" t="str">
        <f t="shared" ca="1" si="2"/>
        <v/>
      </c>
      <c r="J43" s="275" t="str">
        <f ca="1">Cálculos!ER37</f>
        <v/>
      </c>
    </row>
    <row r="44" spans="2:10" ht="15" customHeight="1" x14ac:dyDescent="0.25">
      <c r="B44" s="220" t="str">
        <f ca="1">Cálculos!EE38</f>
        <v/>
      </c>
      <c r="C44" s="220" t="str">
        <f ca="1">Cálculos!EF38</f>
        <v/>
      </c>
      <c r="D44" s="220" t="str">
        <f ca="1">Cálculos!EG38</f>
        <v/>
      </c>
      <c r="E44" s="220" t="str">
        <f ca="1">Cálculos!EH38</f>
        <v/>
      </c>
      <c r="F44" s="220" t="str">
        <f ca="1">Cálculos!EJ38</f>
        <v/>
      </c>
      <c r="G44" s="220" t="str">
        <f ca="1">Cálculos!EI38</f>
        <v/>
      </c>
      <c r="H44" s="274" t="str">
        <f ca="1">IF(B44="","",IF(F44='Datos fijos'!$AB$3,D44*G44,0))</f>
        <v/>
      </c>
      <c r="I44" s="274" t="str">
        <f t="shared" ca="1" si="2"/>
        <v/>
      </c>
      <c r="J44" s="275" t="str">
        <f ca="1">Cálculos!ER38</f>
        <v/>
      </c>
    </row>
    <row r="45" spans="2:10" ht="15" customHeight="1" x14ac:dyDescent="0.25">
      <c r="B45" s="220" t="str">
        <f ca="1">Cálculos!EE39</f>
        <v/>
      </c>
      <c r="C45" s="220" t="str">
        <f ca="1">Cálculos!EF39</f>
        <v/>
      </c>
      <c r="D45" s="220" t="str">
        <f ca="1">Cálculos!EG39</f>
        <v/>
      </c>
      <c r="E45" s="220" t="str">
        <f ca="1">Cálculos!EH39</f>
        <v/>
      </c>
      <c r="F45" s="220" t="str">
        <f ca="1">Cálculos!EJ39</f>
        <v/>
      </c>
      <c r="G45" s="220" t="str">
        <f ca="1">Cálculos!EI39</f>
        <v/>
      </c>
      <c r="H45" s="274" t="str">
        <f ca="1">IF(B45="","",IF(F45='Datos fijos'!$AB$3,D45*G45,0))</f>
        <v/>
      </c>
      <c r="I45" s="274" t="str">
        <f t="shared" ca="1" si="2"/>
        <v/>
      </c>
      <c r="J45" s="275" t="str">
        <f ca="1">Cálculos!ER39</f>
        <v/>
      </c>
    </row>
    <row r="46" spans="2:10" ht="15" customHeight="1" x14ac:dyDescent="0.25">
      <c r="B46" s="220" t="str">
        <f ca="1">Cálculos!EE40</f>
        <v/>
      </c>
      <c r="C46" s="220" t="str">
        <f ca="1">Cálculos!EF40</f>
        <v/>
      </c>
      <c r="D46" s="220" t="str">
        <f ca="1">Cálculos!EG40</f>
        <v/>
      </c>
      <c r="E46" s="220" t="str">
        <f ca="1">Cálculos!EH40</f>
        <v/>
      </c>
      <c r="F46" s="220" t="str">
        <f ca="1">Cálculos!EJ40</f>
        <v/>
      </c>
      <c r="G46" s="220" t="str">
        <f ca="1">Cálculos!EI40</f>
        <v/>
      </c>
      <c r="H46" s="274" t="str">
        <f ca="1">IF(B46="","",IF(F46='Datos fijos'!$AB$3,D46*G46,0))</f>
        <v/>
      </c>
      <c r="I46" s="274" t="str">
        <f t="shared" ca="1" si="2"/>
        <v/>
      </c>
      <c r="J46" s="275" t="str">
        <f ca="1">Cálculos!ER40</f>
        <v/>
      </c>
    </row>
    <row r="47" spans="2:10" ht="15" customHeight="1" x14ac:dyDescent="0.25">
      <c r="B47" s="220" t="str">
        <f ca="1">Cálculos!EE41</f>
        <v/>
      </c>
      <c r="C47" s="220" t="str">
        <f ca="1">Cálculos!EF41</f>
        <v/>
      </c>
      <c r="D47" s="220" t="str">
        <f ca="1">Cálculos!EG41</f>
        <v/>
      </c>
      <c r="E47" s="220" t="str">
        <f ca="1">Cálculos!EH41</f>
        <v/>
      </c>
      <c r="F47" s="220" t="str">
        <f ca="1">Cálculos!EJ41</f>
        <v/>
      </c>
      <c r="G47" s="220" t="str">
        <f ca="1">Cálculos!EI41</f>
        <v/>
      </c>
      <c r="H47" s="274" t="str">
        <f ca="1">IF(B47="","",IF(F47='Datos fijos'!$AB$3,D47*G47,0))</f>
        <v/>
      </c>
      <c r="I47" s="274" t="str">
        <f t="shared" ca="1" si="2"/>
        <v/>
      </c>
      <c r="J47" s="275" t="str">
        <f ca="1">Cálculos!ER41</f>
        <v/>
      </c>
    </row>
    <row r="48" spans="2:10" ht="15" customHeight="1" x14ac:dyDescent="0.25">
      <c r="B48" s="220" t="str">
        <f ca="1">Cálculos!EE42</f>
        <v/>
      </c>
      <c r="C48" s="220" t="str">
        <f ca="1">Cálculos!EF42</f>
        <v/>
      </c>
      <c r="D48" s="220" t="str">
        <f ca="1">Cálculos!EG42</f>
        <v/>
      </c>
      <c r="E48" s="220" t="str">
        <f ca="1">Cálculos!EH42</f>
        <v/>
      </c>
      <c r="F48" s="220" t="str">
        <f ca="1">Cálculos!EJ42</f>
        <v/>
      </c>
      <c r="G48" s="220" t="str">
        <f ca="1">Cálculos!EI42</f>
        <v/>
      </c>
      <c r="H48" s="274" t="str">
        <f ca="1">IF(B48="","",IF(F48='Datos fijos'!$AB$3,D48*G48,0))</f>
        <v/>
      </c>
      <c r="I48" s="274" t="str">
        <f t="shared" ca="1" si="2"/>
        <v/>
      </c>
      <c r="J48" s="275" t="str">
        <f ca="1">Cálculos!ER42</f>
        <v/>
      </c>
    </row>
    <row r="49" spans="2:10" ht="15" customHeight="1" x14ac:dyDescent="0.25">
      <c r="B49" s="220" t="str">
        <f ca="1">Cálculos!EE43</f>
        <v/>
      </c>
      <c r="C49" s="220" t="str">
        <f ca="1">Cálculos!EF43</f>
        <v/>
      </c>
      <c r="D49" s="220" t="str">
        <f ca="1">Cálculos!EG43</f>
        <v/>
      </c>
      <c r="E49" s="220" t="str">
        <f ca="1">Cálculos!EH43</f>
        <v/>
      </c>
      <c r="F49" s="220" t="str">
        <f ca="1">Cálculos!EJ43</f>
        <v/>
      </c>
      <c r="G49" s="220" t="str">
        <f ca="1">Cálculos!EI43</f>
        <v/>
      </c>
      <c r="H49" s="274" t="str">
        <f ca="1">IF(B49="","",IF(F49='Datos fijos'!$AB$3,D49*G49,0))</f>
        <v/>
      </c>
      <c r="I49" s="274" t="str">
        <f t="shared" ca="1" si="2"/>
        <v/>
      </c>
      <c r="J49" s="275" t="str">
        <f ca="1">Cálculos!ER43</f>
        <v/>
      </c>
    </row>
    <row r="50" spans="2:10" ht="15" customHeight="1" x14ac:dyDescent="0.25">
      <c r="B50" s="220" t="str">
        <f ca="1">Cálculos!EE44</f>
        <v/>
      </c>
      <c r="C50" s="220" t="str">
        <f ca="1">Cálculos!EF44</f>
        <v/>
      </c>
      <c r="D50" s="220" t="str">
        <f ca="1">Cálculos!EG44</f>
        <v/>
      </c>
      <c r="E50" s="220" t="str">
        <f ca="1">Cálculos!EH44</f>
        <v/>
      </c>
      <c r="F50" s="220" t="str">
        <f ca="1">Cálculos!EJ44</f>
        <v/>
      </c>
      <c r="G50" s="220" t="str">
        <f ca="1">Cálculos!EI44</f>
        <v/>
      </c>
      <c r="H50" s="274" t="str">
        <f ca="1">IF(B50="","",IF(F50='Datos fijos'!$AB$3,D50*G50,0))</f>
        <v/>
      </c>
      <c r="I50" s="274" t="str">
        <f t="shared" ca="1" si="2"/>
        <v/>
      </c>
      <c r="J50" s="275" t="str">
        <f ca="1">Cálculos!ER44</f>
        <v/>
      </c>
    </row>
    <row r="51" spans="2:10" ht="15" customHeight="1" x14ac:dyDescent="0.25">
      <c r="B51" s="220" t="str">
        <f ca="1">Cálculos!EE45</f>
        <v/>
      </c>
      <c r="C51" s="220" t="str">
        <f ca="1">Cálculos!EF45</f>
        <v/>
      </c>
      <c r="D51" s="220" t="str">
        <f ca="1">Cálculos!EG45</f>
        <v/>
      </c>
      <c r="E51" s="220" t="str">
        <f ca="1">Cálculos!EH45</f>
        <v/>
      </c>
      <c r="F51" s="220" t="str">
        <f ca="1">Cálculos!EJ45</f>
        <v/>
      </c>
      <c r="G51" s="220" t="str">
        <f ca="1">Cálculos!EI45</f>
        <v/>
      </c>
      <c r="H51" s="274" t="str">
        <f ca="1">IF(B51="","",IF(F51='Datos fijos'!$AB$3,D51*G51,0))</f>
        <v/>
      </c>
      <c r="I51" s="274" t="str">
        <f t="shared" ca="1" si="2"/>
        <v/>
      </c>
      <c r="J51" s="275" t="str">
        <f ca="1">Cálculos!ER45</f>
        <v/>
      </c>
    </row>
    <row r="52" spans="2:10" ht="15" customHeight="1" x14ac:dyDescent="0.25">
      <c r="B52" s="220" t="str">
        <f ca="1">Cálculos!EE46</f>
        <v/>
      </c>
      <c r="C52" s="220" t="str">
        <f ca="1">Cálculos!EF46</f>
        <v/>
      </c>
      <c r="D52" s="220" t="str">
        <f ca="1">Cálculos!EG46</f>
        <v/>
      </c>
      <c r="E52" s="220" t="str">
        <f ca="1">Cálculos!EH46</f>
        <v/>
      </c>
      <c r="F52" s="220" t="str">
        <f ca="1">Cálculos!EJ46</f>
        <v/>
      </c>
      <c r="G52" s="220" t="str">
        <f ca="1">Cálculos!EI46</f>
        <v/>
      </c>
      <c r="H52" s="274" t="str">
        <f ca="1">IF(B52="","",IF(F52='Datos fijos'!$AB$3,D52*G52,0))</f>
        <v/>
      </c>
      <c r="I52" s="274" t="str">
        <f t="shared" ca="1" si="2"/>
        <v/>
      </c>
      <c r="J52" s="275" t="str">
        <f ca="1">Cálculos!ER46</f>
        <v/>
      </c>
    </row>
    <row r="53" spans="2:10" ht="15" customHeight="1" x14ac:dyDescent="0.25">
      <c r="B53" s="220" t="str">
        <f ca="1">Cálculos!EE47</f>
        <v/>
      </c>
      <c r="C53" s="220" t="str">
        <f ca="1">Cálculos!EF47</f>
        <v/>
      </c>
      <c r="D53" s="220" t="str">
        <f ca="1">Cálculos!EG47</f>
        <v/>
      </c>
      <c r="E53" s="220" t="str">
        <f ca="1">Cálculos!EH47</f>
        <v/>
      </c>
      <c r="F53" s="220" t="str">
        <f ca="1">Cálculos!EJ47</f>
        <v/>
      </c>
      <c r="G53" s="220" t="str">
        <f ca="1">Cálculos!EI47</f>
        <v/>
      </c>
      <c r="H53" s="274" t="str">
        <f ca="1">IF(B53="","",IF(F53='Datos fijos'!$AB$3,D53*G53,0))</f>
        <v/>
      </c>
      <c r="I53" s="274" t="str">
        <f t="shared" ca="1" si="2"/>
        <v/>
      </c>
      <c r="J53" s="275" t="str">
        <f ca="1">Cálculos!ER47</f>
        <v/>
      </c>
    </row>
    <row r="54" spans="2:10" ht="15" customHeight="1" x14ac:dyDescent="0.25">
      <c r="B54" s="220" t="str">
        <f ca="1">Cálculos!EE48</f>
        <v/>
      </c>
      <c r="C54" s="220" t="str">
        <f ca="1">Cálculos!EF48</f>
        <v/>
      </c>
      <c r="D54" s="220" t="str">
        <f ca="1">Cálculos!EG48</f>
        <v/>
      </c>
      <c r="E54" s="220" t="str">
        <f ca="1">Cálculos!EH48</f>
        <v/>
      </c>
      <c r="F54" s="220" t="str">
        <f ca="1">Cálculos!EJ48</f>
        <v/>
      </c>
      <c r="G54" s="220" t="str">
        <f ca="1">Cálculos!EI48</f>
        <v/>
      </c>
      <c r="H54" s="274" t="str">
        <f ca="1">IF(B54="","",IF(F54='Datos fijos'!$AB$3,D54*G54,0))</f>
        <v/>
      </c>
      <c r="I54" s="274" t="str">
        <f t="shared" ca="1" si="2"/>
        <v/>
      </c>
      <c r="J54" s="275" t="str">
        <f ca="1">Cálculos!ER48</f>
        <v/>
      </c>
    </row>
    <row r="55" spans="2:10" ht="15" customHeight="1" x14ac:dyDescent="0.25">
      <c r="B55" s="220" t="str">
        <f ca="1">Cálculos!EE49</f>
        <v/>
      </c>
      <c r="C55" s="220" t="str">
        <f ca="1">Cálculos!EF49</f>
        <v/>
      </c>
      <c r="D55" s="220" t="str">
        <f ca="1">Cálculos!EG49</f>
        <v/>
      </c>
      <c r="E55" s="220" t="str">
        <f ca="1">Cálculos!EH49</f>
        <v/>
      </c>
      <c r="F55" s="220" t="str">
        <f ca="1">Cálculos!EJ49</f>
        <v/>
      </c>
      <c r="G55" s="220" t="str">
        <f ca="1">Cálculos!EI49</f>
        <v/>
      </c>
      <c r="H55" s="274" t="str">
        <f ca="1">IF(B55="","",IF(F55='Datos fijos'!$AB$3,D55*G55,0))</f>
        <v/>
      </c>
      <c r="I55" s="274" t="str">
        <f t="shared" ca="1" si="2"/>
        <v/>
      </c>
      <c r="J55" s="275" t="str">
        <f ca="1">Cálculos!ER49</f>
        <v/>
      </c>
    </row>
    <row r="56" spans="2:10" ht="15" customHeight="1" x14ac:dyDescent="0.25">
      <c r="B56" s="220" t="str">
        <f ca="1">Cálculos!EE50</f>
        <v/>
      </c>
      <c r="C56" s="220" t="str">
        <f ca="1">Cálculos!EF50</f>
        <v/>
      </c>
      <c r="D56" s="220" t="str">
        <f ca="1">Cálculos!EG50</f>
        <v/>
      </c>
      <c r="E56" s="220" t="str">
        <f ca="1">Cálculos!EH50</f>
        <v/>
      </c>
      <c r="F56" s="220" t="str">
        <f ca="1">Cálculos!EJ50</f>
        <v/>
      </c>
      <c r="G56" s="220" t="str">
        <f ca="1">Cálculos!EI50</f>
        <v/>
      </c>
      <c r="H56" s="274" t="str">
        <f ca="1">IF(B56="","",IF(F56='Datos fijos'!$AB$3,D56*G56,0))</f>
        <v/>
      </c>
      <c r="I56" s="274" t="str">
        <f t="shared" ca="1" si="2"/>
        <v/>
      </c>
      <c r="J56" s="275" t="str">
        <f ca="1">Cálculos!ER50</f>
        <v/>
      </c>
    </row>
    <row r="57" spans="2:10" ht="15" customHeight="1" x14ac:dyDescent="0.25">
      <c r="B57" s="220" t="str">
        <f ca="1">Cálculos!EE51</f>
        <v/>
      </c>
      <c r="C57" s="220" t="str">
        <f ca="1">Cálculos!EF51</f>
        <v/>
      </c>
      <c r="D57" s="220" t="str">
        <f ca="1">Cálculos!EG51</f>
        <v/>
      </c>
      <c r="E57" s="220" t="str">
        <f ca="1">Cálculos!EH51</f>
        <v/>
      </c>
      <c r="F57" s="220" t="str">
        <f ca="1">Cálculos!EJ51</f>
        <v/>
      </c>
      <c r="G57" s="220" t="str">
        <f ca="1">Cálculos!EI51</f>
        <v/>
      </c>
      <c r="H57" s="274" t="str">
        <f ca="1">IF(B57="","",IF(F57='Datos fijos'!$AB$3,D57*G57,0))</f>
        <v/>
      </c>
      <c r="I57" s="274" t="str">
        <f t="shared" ca="1" si="2"/>
        <v/>
      </c>
      <c r="J57" s="275" t="str">
        <f ca="1">Cálculos!ER51</f>
        <v/>
      </c>
    </row>
    <row r="58" spans="2:10" ht="15" customHeight="1" x14ac:dyDescent="0.25">
      <c r="B58" s="220" t="str">
        <f ca="1">Cálculos!EE52</f>
        <v/>
      </c>
      <c r="C58" s="220" t="str">
        <f ca="1">Cálculos!EF52</f>
        <v/>
      </c>
      <c r="D58" s="220" t="str">
        <f ca="1">Cálculos!EG52</f>
        <v/>
      </c>
      <c r="E58" s="220" t="str">
        <f ca="1">Cálculos!EH52</f>
        <v/>
      </c>
      <c r="F58" s="220" t="str">
        <f ca="1">Cálculos!EJ52</f>
        <v/>
      </c>
      <c r="G58" s="220" t="str">
        <f ca="1">Cálculos!EI52</f>
        <v/>
      </c>
      <c r="H58" s="274" t="str">
        <f ca="1">IF(B58="","",IF(F58='Datos fijos'!$AB$3,D58*G58,0))</f>
        <v/>
      </c>
      <c r="I58" s="274" t="str">
        <f t="shared" ca="1" si="2"/>
        <v/>
      </c>
      <c r="J58" s="275" t="str">
        <f ca="1">Cálculos!ER52</f>
        <v/>
      </c>
    </row>
    <row r="59" spans="2:10" ht="15" customHeight="1" x14ac:dyDescent="0.25">
      <c r="B59" s="220" t="str">
        <f ca="1">Cálculos!EE53</f>
        <v/>
      </c>
      <c r="C59" s="220" t="str">
        <f ca="1">Cálculos!EF53</f>
        <v/>
      </c>
      <c r="D59" s="220" t="str">
        <f ca="1">Cálculos!EG53</f>
        <v/>
      </c>
      <c r="E59" s="220" t="str">
        <f ca="1">Cálculos!EH53</f>
        <v/>
      </c>
      <c r="F59" s="220" t="str">
        <f ca="1">Cálculos!EJ53</f>
        <v/>
      </c>
      <c r="G59" s="220" t="str">
        <f ca="1">Cálculos!EI53</f>
        <v/>
      </c>
      <c r="H59" s="274" t="str">
        <f ca="1">IF(B59="","",IF(F59='Datos fijos'!$AB$3,D59*G59,0))</f>
        <v/>
      </c>
      <c r="I59" s="274" t="str">
        <f t="shared" ca="1" si="2"/>
        <v/>
      </c>
      <c r="J59" s="275" t="str">
        <f ca="1">Cálculos!ER53</f>
        <v/>
      </c>
    </row>
    <row r="60" spans="2:10" ht="15" customHeight="1" x14ac:dyDescent="0.25">
      <c r="B60" s="220" t="str">
        <f ca="1">Cálculos!EE54</f>
        <v/>
      </c>
      <c r="C60" s="220" t="str">
        <f ca="1">Cálculos!EF54</f>
        <v/>
      </c>
      <c r="D60" s="220" t="str">
        <f ca="1">Cálculos!EG54</f>
        <v/>
      </c>
      <c r="E60" s="220" t="str">
        <f ca="1">Cálculos!EH54</f>
        <v/>
      </c>
      <c r="F60" s="220" t="str">
        <f ca="1">Cálculos!EJ54</f>
        <v/>
      </c>
      <c r="G60" s="220" t="str">
        <f ca="1">Cálculos!EI54</f>
        <v/>
      </c>
      <c r="H60" s="274" t="str">
        <f ca="1">IF(B60="","",IF(F60='Datos fijos'!$AB$3,D60*G60,0))</f>
        <v/>
      </c>
      <c r="I60" s="274" t="str">
        <f t="shared" ca="1" si="2"/>
        <v/>
      </c>
      <c r="J60" s="275" t="str">
        <f ca="1">Cálculos!ER54</f>
        <v/>
      </c>
    </row>
    <row r="61" spans="2:10" ht="15" customHeight="1" x14ac:dyDescent="0.25">
      <c r="B61" s="220" t="str">
        <f ca="1">Cálculos!EE55</f>
        <v/>
      </c>
      <c r="C61" s="220" t="str">
        <f ca="1">Cálculos!EF55</f>
        <v/>
      </c>
      <c r="D61" s="220" t="str">
        <f ca="1">Cálculos!EG55</f>
        <v/>
      </c>
      <c r="E61" s="220" t="str">
        <f ca="1">Cálculos!EH55</f>
        <v/>
      </c>
      <c r="F61" s="220" t="str">
        <f ca="1">Cálculos!EJ55</f>
        <v/>
      </c>
      <c r="G61" s="220" t="str">
        <f ca="1">Cálculos!EI55</f>
        <v/>
      </c>
      <c r="H61" s="274" t="str">
        <f ca="1">IF(B61="","",IF(F61='Datos fijos'!$AB$3,D61*G61,0))</f>
        <v/>
      </c>
      <c r="I61" s="274" t="str">
        <f t="shared" ca="1" si="2"/>
        <v/>
      </c>
      <c r="J61" s="275" t="str">
        <f ca="1">Cálculos!ER55</f>
        <v/>
      </c>
    </row>
    <row r="62" spans="2:10" ht="15" customHeight="1" x14ac:dyDescent="0.25">
      <c r="B62" s="220" t="str">
        <f ca="1">Cálculos!EE56</f>
        <v/>
      </c>
      <c r="C62" s="220" t="str">
        <f ca="1">Cálculos!EF56</f>
        <v/>
      </c>
      <c r="D62" s="220" t="str">
        <f ca="1">Cálculos!EG56</f>
        <v/>
      </c>
      <c r="E62" s="220" t="str">
        <f ca="1">Cálculos!EH56</f>
        <v/>
      </c>
      <c r="F62" s="220" t="str">
        <f ca="1">Cálculos!EJ56</f>
        <v/>
      </c>
      <c r="G62" s="220" t="str">
        <f ca="1">Cálculos!EI56</f>
        <v/>
      </c>
      <c r="H62" s="274" t="str">
        <f ca="1">IF(B62="","",IF(F62='Datos fijos'!$AB$3,D62*G62,0))</f>
        <v/>
      </c>
      <c r="I62" s="274" t="str">
        <f t="shared" ca="1" si="2"/>
        <v/>
      </c>
      <c r="J62" s="275" t="str">
        <f ca="1">Cálculos!ER56</f>
        <v/>
      </c>
    </row>
    <row r="63" spans="2:10" ht="15" customHeight="1" x14ac:dyDescent="0.25">
      <c r="B63" s="220" t="str">
        <f ca="1">Cálculos!EE57</f>
        <v/>
      </c>
      <c r="C63" s="220" t="str">
        <f ca="1">Cálculos!EF57</f>
        <v/>
      </c>
      <c r="D63" s="220" t="str">
        <f ca="1">Cálculos!EG57</f>
        <v/>
      </c>
      <c r="E63" s="220" t="str">
        <f ca="1">Cálculos!EH57</f>
        <v/>
      </c>
      <c r="F63" s="220" t="str">
        <f ca="1">Cálculos!EJ57</f>
        <v/>
      </c>
      <c r="G63" s="220" t="str">
        <f ca="1">Cálculos!EI57</f>
        <v/>
      </c>
      <c r="H63" s="274" t="str">
        <f ca="1">IF(B63="","",IF(F63='Datos fijos'!$AB$3,D63*G63,0))</f>
        <v/>
      </c>
      <c r="I63" s="274" t="str">
        <f t="shared" ca="1" si="2"/>
        <v/>
      </c>
      <c r="J63" s="275" t="str">
        <f ca="1">Cálculos!ER57</f>
        <v/>
      </c>
    </row>
    <row r="64" spans="2:10" ht="15" customHeight="1" x14ac:dyDescent="0.25">
      <c r="B64" s="220" t="str">
        <f ca="1">Cálculos!EE58</f>
        <v/>
      </c>
      <c r="C64" s="220" t="str">
        <f ca="1">Cálculos!EF58</f>
        <v/>
      </c>
      <c r="D64" s="220" t="str">
        <f ca="1">Cálculos!EG58</f>
        <v/>
      </c>
      <c r="E64" s="220" t="str">
        <f ca="1">Cálculos!EH58</f>
        <v/>
      </c>
      <c r="F64" s="220" t="str">
        <f ca="1">Cálculos!EJ58</f>
        <v/>
      </c>
      <c r="G64" s="220" t="str">
        <f ca="1">Cálculos!EI58</f>
        <v/>
      </c>
      <c r="H64" s="274" t="str">
        <f ca="1">IF(B64="","",IF(F64='Datos fijos'!$AB$3,D64*G64,0))</f>
        <v/>
      </c>
      <c r="I64" s="274" t="str">
        <f t="shared" ca="1" si="2"/>
        <v/>
      </c>
      <c r="J64" s="275" t="str">
        <f ca="1">Cálculos!ER58</f>
        <v/>
      </c>
    </row>
    <row r="65" spans="1:10" ht="15" customHeight="1" x14ac:dyDescent="0.25">
      <c r="B65" s="220" t="str">
        <f ca="1">Cálculos!EE59</f>
        <v/>
      </c>
      <c r="C65" s="220" t="str">
        <f ca="1">Cálculos!EF59</f>
        <v/>
      </c>
      <c r="D65" s="220" t="str">
        <f ca="1">Cálculos!EG59</f>
        <v/>
      </c>
      <c r="E65" s="220" t="str">
        <f ca="1">Cálculos!EH59</f>
        <v/>
      </c>
      <c r="F65" s="220" t="str">
        <f ca="1">Cálculos!EJ59</f>
        <v/>
      </c>
      <c r="G65" s="220" t="str">
        <f ca="1">Cálculos!EI59</f>
        <v/>
      </c>
      <c r="H65" s="274" t="str">
        <f ca="1">IF(B65="","",IF(F65='Datos fijos'!$AB$3,D65*G65,0))</f>
        <v/>
      </c>
      <c r="I65" s="274" t="str">
        <f t="shared" ca="1" si="2"/>
        <v/>
      </c>
      <c r="J65" s="275" t="str">
        <f ca="1">Cálculos!ER59</f>
        <v/>
      </c>
    </row>
    <row r="66" spans="1:10" ht="15" customHeight="1" x14ac:dyDescent="0.25">
      <c r="B66" s="220" t="str">
        <f ca="1">Cálculos!EE60</f>
        <v/>
      </c>
      <c r="C66" s="220" t="str">
        <f ca="1">Cálculos!EF60</f>
        <v/>
      </c>
      <c r="D66" s="220" t="str">
        <f ca="1">Cálculos!EG60</f>
        <v/>
      </c>
      <c r="E66" s="220" t="str">
        <f ca="1">Cálculos!EH60</f>
        <v/>
      </c>
      <c r="F66" s="220" t="str">
        <f ca="1">Cálculos!EJ60</f>
        <v/>
      </c>
      <c r="G66" s="220" t="str">
        <f ca="1">Cálculos!EI60</f>
        <v/>
      </c>
      <c r="H66" s="274" t="str">
        <f ca="1">IF(B66="","",IF(F66='Datos fijos'!$AB$3,D66*G66,0))</f>
        <v/>
      </c>
      <c r="I66" s="274" t="str">
        <f t="shared" ca="1" si="2"/>
        <v/>
      </c>
      <c r="J66" s="275" t="str">
        <f ca="1">Cálculos!ER60</f>
        <v/>
      </c>
    </row>
    <row r="67" spans="1:10" ht="15" customHeight="1" x14ac:dyDescent="0.25">
      <c r="B67" s="220" t="str">
        <f ca="1">Cálculos!EE61</f>
        <v/>
      </c>
      <c r="C67" s="220" t="str">
        <f ca="1">Cálculos!EF61</f>
        <v/>
      </c>
      <c r="D67" s="220" t="str">
        <f ca="1">Cálculos!EG61</f>
        <v/>
      </c>
      <c r="E67" s="220" t="str">
        <f ca="1">Cálculos!EH61</f>
        <v/>
      </c>
      <c r="F67" s="220" t="str">
        <f ca="1">Cálculos!EJ61</f>
        <v/>
      </c>
      <c r="G67" s="220" t="str">
        <f ca="1">Cálculos!EI61</f>
        <v/>
      </c>
      <c r="H67" s="274" t="str">
        <f ca="1">IF(B67="","",IF(F67='Datos fijos'!$AB$3,D67*G67,0))</f>
        <v/>
      </c>
      <c r="I67" s="274" t="str">
        <f t="shared" ca="1" si="2"/>
        <v/>
      </c>
      <c r="J67" s="275" t="str">
        <f ca="1">Cálculos!ER61</f>
        <v/>
      </c>
    </row>
    <row r="68" spans="1:10" ht="15" customHeight="1" x14ac:dyDescent="0.25"/>
    <row r="69" spans="1:10" ht="15" customHeight="1" x14ac:dyDescent="0.25">
      <c r="H69" s="276"/>
    </row>
    <row r="70" spans="1:10" ht="15" customHeight="1" x14ac:dyDescent="0.25">
      <c r="B70" s="486" t="s">
        <v>1000</v>
      </c>
      <c r="C70" s="486"/>
      <c r="D70" s="486"/>
      <c r="E70" s="486"/>
      <c r="F70" s="486"/>
      <c r="G70" s="486"/>
      <c r="H70" s="486"/>
    </row>
    <row r="71" spans="1:10" ht="15" customHeight="1" x14ac:dyDescent="0.25"/>
    <row r="72" spans="1:10" ht="15" customHeight="1" x14ac:dyDescent="0.25">
      <c r="B72" s="24" t="s">
        <v>112</v>
      </c>
      <c r="C72" s="487">
        <f>+'Formulario B-"Alta de Proyecto"'!B5</f>
        <v>0</v>
      </c>
      <c r="D72" s="487"/>
      <c r="E72" s="487"/>
      <c r="F72" s="487"/>
      <c r="G72" s="487"/>
      <c r="H72" s="487"/>
    </row>
    <row r="73" spans="1:10" ht="15" customHeight="1" x14ac:dyDescent="0.25"/>
    <row r="74" spans="1:10" ht="15" customHeight="1" x14ac:dyDescent="0.25">
      <c r="A74" s="221"/>
      <c r="B74" s="488" t="s">
        <v>471</v>
      </c>
      <c r="C74" s="489"/>
      <c r="D74" s="489"/>
      <c r="E74" s="489"/>
      <c r="F74" s="489"/>
      <c r="G74" s="277">
        <f ca="1">SUM($H$10:$H$67,$H$78:$H$135,$H$146:$H$203)</f>
        <v>0</v>
      </c>
      <c r="H74" s="272" t="s">
        <v>159</v>
      </c>
    </row>
    <row r="75" spans="1:10" ht="15" customHeight="1" x14ac:dyDescent="0.25">
      <c r="A75" s="221"/>
      <c r="B75" s="488" t="s">
        <v>456</v>
      </c>
      <c r="C75" s="489"/>
      <c r="D75" s="489"/>
      <c r="E75" s="489"/>
      <c r="F75" s="490"/>
      <c r="G75" s="277">
        <f ca="1">SUM($I$10:$I$67,$I$78:$I$135,$J$10:$J$67,$J$78:$J$135,$I$146:$I$203,$J$146:$J$203)</f>
        <v>0</v>
      </c>
      <c r="H75" s="272" t="s">
        <v>159</v>
      </c>
    </row>
    <row r="76" spans="1:10" ht="15" customHeight="1" x14ac:dyDescent="0.25"/>
    <row r="77" spans="1:10" ht="15" customHeight="1" x14ac:dyDescent="0.25">
      <c r="B77" s="147" t="s">
        <v>88</v>
      </c>
      <c r="C77" s="147" t="s">
        <v>89</v>
      </c>
      <c r="D77" s="268" t="s">
        <v>52</v>
      </c>
      <c r="E77" s="147" t="s">
        <v>53</v>
      </c>
      <c r="F77" s="147" t="s">
        <v>392</v>
      </c>
      <c r="G77" s="268" t="s">
        <v>379</v>
      </c>
      <c r="H77" s="273" t="s">
        <v>454</v>
      </c>
      <c r="I77" s="273" t="s">
        <v>455</v>
      </c>
      <c r="J77" s="273" t="s">
        <v>453</v>
      </c>
    </row>
    <row r="78" spans="1:10" ht="15" customHeight="1" x14ac:dyDescent="0.25">
      <c r="B78" s="220" t="str">
        <f ca="1">Cálculos!EE62</f>
        <v/>
      </c>
      <c r="C78" s="220" t="str">
        <f ca="1">Cálculos!EF62</f>
        <v/>
      </c>
      <c r="D78" s="269" t="str">
        <f ca="1">Cálculos!EG62</f>
        <v/>
      </c>
      <c r="E78" s="220" t="str">
        <f ca="1">Cálculos!EH62</f>
        <v/>
      </c>
      <c r="F78" s="220" t="str">
        <f ca="1">Cálculos!EJ62</f>
        <v/>
      </c>
      <c r="G78" s="269" t="str">
        <f ca="1">Cálculos!EI62</f>
        <v/>
      </c>
      <c r="H78" s="274" t="str">
        <f ca="1">IF(B78="","",IF(F78='Datos fijos'!$AB$3,D78*G78,0))</f>
        <v/>
      </c>
      <c r="I78" s="274" t="str">
        <f t="shared" ref="I78:I135" ca="1" si="3">IF(B78="","",D78*G78-H78)</f>
        <v/>
      </c>
      <c r="J78" s="275" t="str">
        <f ca="1">Cálculos!ER62</f>
        <v/>
      </c>
    </row>
    <row r="79" spans="1:10" ht="15" customHeight="1" x14ac:dyDescent="0.25">
      <c r="B79" s="220" t="str">
        <f ca="1">Cálculos!EE63</f>
        <v/>
      </c>
      <c r="C79" s="220" t="str">
        <f ca="1">Cálculos!EF63</f>
        <v/>
      </c>
      <c r="D79" s="269" t="str">
        <f ca="1">Cálculos!EG63</f>
        <v/>
      </c>
      <c r="E79" s="220" t="str">
        <f ca="1">Cálculos!EH63</f>
        <v/>
      </c>
      <c r="F79" s="220" t="str">
        <f ca="1">Cálculos!EJ63</f>
        <v/>
      </c>
      <c r="G79" s="269" t="str">
        <f ca="1">Cálculos!EI63</f>
        <v/>
      </c>
      <c r="H79" s="274" t="str">
        <f ca="1">IF(B79="","",IF(F79='Datos fijos'!$AB$3,D79*G79,0))</f>
        <v/>
      </c>
      <c r="I79" s="274" t="str">
        <f t="shared" ca="1" si="3"/>
        <v/>
      </c>
      <c r="J79" s="275" t="str">
        <f ca="1">Cálculos!ER63</f>
        <v/>
      </c>
    </row>
    <row r="80" spans="1:10" ht="15" customHeight="1" x14ac:dyDescent="0.25">
      <c r="B80" s="220" t="str">
        <f ca="1">Cálculos!EE64</f>
        <v/>
      </c>
      <c r="C80" s="220" t="str">
        <f ca="1">Cálculos!EF64</f>
        <v/>
      </c>
      <c r="D80" s="269" t="str">
        <f ca="1">Cálculos!EG64</f>
        <v/>
      </c>
      <c r="E80" s="220" t="str">
        <f ca="1">Cálculos!EH64</f>
        <v/>
      </c>
      <c r="F80" s="220" t="str">
        <f ca="1">Cálculos!EJ64</f>
        <v/>
      </c>
      <c r="G80" s="269" t="str">
        <f ca="1">Cálculos!EI64</f>
        <v/>
      </c>
      <c r="H80" s="274" t="str">
        <f ca="1">IF(B80="","",IF(F80='Datos fijos'!$AB$3,D80*G80,0))</f>
        <v/>
      </c>
      <c r="I80" s="274" t="str">
        <f t="shared" ca="1" si="3"/>
        <v/>
      </c>
      <c r="J80" s="275" t="str">
        <f ca="1">Cálculos!ER64</f>
        <v/>
      </c>
    </row>
    <row r="81" spans="2:10" ht="15" customHeight="1" x14ac:dyDescent="0.25">
      <c r="B81" s="220" t="str">
        <f ca="1">Cálculos!EE65</f>
        <v/>
      </c>
      <c r="C81" s="220" t="str">
        <f ca="1">Cálculos!EF65</f>
        <v/>
      </c>
      <c r="D81" s="269" t="str">
        <f ca="1">Cálculos!EG65</f>
        <v/>
      </c>
      <c r="E81" s="220" t="str">
        <f ca="1">Cálculos!EH65</f>
        <v/>
      </c>
      <c r="F81" s="220" t="str">
        <f ca="1">Cálculos!EJ65</f>
        <v/>
      </c>
      <c r="G81" s="269" t="str">
        <f ca="1">Cálculos!EI65</f>
        <v/>
      </c>
      <c r="H81" s="274" t="str">
        <f ca="1">IF(B81="","",IF(F81='Datos fijos'!$AB$3,D81*G81,0))</f>
        <v/>
      </c>
      <c r="I81" s="274" t="str">
        <f t="shared" ca="1" si="3"/>
        <v/>
      </c>
      <c r="J81" s="275" t="str">
        <f ca="1">Cálculos!ER65</f>
        <v/>
      </c>
    </row>
    <row r="82" spans="2:10" ht="15" customHeight="1" x14ac:dyDescent="0.25">
      <c r="B82" s="220" t="str">
        <f ca="1">Cálculos!EE66</f>
        <v/>
      </c>
      <c r="C82" s="220" t="str">
        <f ca="1">Cálculos!EF66</f>
        <v/>
      </c>
      <c r="D82" s="269" t="str">
        <f ca="1">Cálculos!EG66</f>
        <v/>
      </c>
      <c r="E82" s="220" t="str">
        <f ca="1">Cálculos!EH66</f>
        <v/>
      </c>
      <c r="F82" s="220" t="str">
        <f ca="1">Cálculos!EJ66</f>
        <v/>
      </c>
      <c r="G82" s="269" t="str">
        <f ca="1">Cálculos!EI66</f>
        <v/>
      </c>
      <c r="H82" s="274" t="str">
        <f ca="1">IF(B82="","",IF(F82='Datos fijos'!$AB$3,D82*G82,0))</f>
        <v/>
      </c>
      <c r="I82" s="274" t="str">
        <f t="shared" ca="1" si="3"/>
        <v/>
      </c>
      <c r="J82" s="275" t="str">
        <f ca="1">Cálculos!ER66</f>
        <v/>
      </c>
    </row>
    <row r="83" spans="2:10" ht="15" customHeight="1" x14ac:dyDescent="0.25">
      <c r="B83" s="220" t="str">
        <f ca="1">Cálculos!EE67</f>
        <v/>
      </c>
      <c r="C83" s="220" t="str">
        <f ca="1">Cálculos!EF67</f>
        <v/>
      </c>
      <c r="D83" s="269" t="str">
        <f ca="1">Cálculos!EG67</f>
        <v/>
      </c>
      <c r="E83" s="220" t="str">
        <f ca="1">Cálculos!EH67</f>
        <v/>
      </c>
      <c r="F83" s="220" t="str">
        <f ca="1">Cálculos!EJ67</f>
        <v/>
      </c>
      <c r="G83" s="269" t="str">
        <f ca="1">Cálculos!EI67</f>
        <v/>
      </c>
      <c r="H83" s="274" t="str">
        <f ca="1">IF(B83="","",IF(F83='Datos fijos'!$AB$3,D83*G83,0))</f>
        <v/>
      </c>
      <c r="I83" s="274" t="str">
        <f t="shared" ca="1" si="3"/>
        <v/>
      </c>
      <c r="J83" s="275" t="str">
        <f ca="1">Cálculos!ER67</f>
        <v/>
      </c>
    </row>
    <row r="84" spans="2:10" ht="15" customHeight="1" x14ac:dyDescent="0.25">
      <c r="B84" s="220" t="str">
        <f ca="1">Cálculos!EE68</f>
        <v/>
      </c>
      <c r="C84" s="220" t="str">
        <f ca="1">Cálculos!EF68</f>
        <v/>
      </c>
      <c r="D84" s="269" t="str">
        <f ca="1">Cálculos!EG68</f>
        <v/>
      </c>
      <c r="E84" s="220" t="str">
        <f ca="1">Cálculos!EH68</f>
        <v/>
      </c>
      <c r="F84" s="220" t="str">
        <f ca="1">Cálculos!EJ68</f>
        <v/>
      </c>
      <c r="G84" s="269" t="str">
        <f ca="1">Cálculos!EI68</f>
        <v/>
      </c>
      <c r="H84" s="274" t="str">
        <f ca="1">IF(B84="","",IF(F84='Datos fijos'!$AB$3,D84*G84,0))</f>
        <v/>
      </c>
      <c r="I84" s="274" t="str">
        <f t="shared" ca="1" si="3"/>
        <v/>
      </c>
      <c r="J84" s="275" t="str">
        <f ca="1">Cálculos!ER68</f>
        <v/>
      </c>
    </row>
    <row r="85" spans="2:10" ht="15" customHeight="1" x14ac:dyDescent="0.25">
      <c r="B85" s="220" t="str">
        <f ca="1">Cálculos!EE69</f>
        <v/>
      </c>
      <c r="C85" s="220" t="str">
        <f ca="1">Cálculos!EF69</f>
        <v/>
      </c>
      <c r="D85" s="269" t="str">
        <f ca="1">Cálculos!EG69</f>
        <v/>
      </c>
      <c r="E85" s="220" t="str">
        <f ca="1">Cálculos!EH69</f>
        <v/>
      </c>
      <c r="F85" s="220" t="str">
        <f ca="1">Cálculos!EJ69</f>
        <v/>
      </c>
      <c r="G85" s="269" t="str">
        <f ca="1">Cálculos!EI69</f>
        <v/>
      </c>
      <c r="H85" s="274" t="str">
        <f ca="1">IF(B85="","",IF(F85='Datos fijos'!$AB$3,D85*G85,0))</f>
        <v/>
      </c>
      <c r="I85" s="274" t="str">
        <f t="shared" ca="1" si="3"/>
        <v/>
      </c>
      <c r="J85" s="275" t="str">
        <f ca="1">Cálculos!ER69</f>
        <v/>
      </c>
    </row>
    <row r="86" spans="2:10" ht="15" customHeight="1" x14ac:dyDescent="0.25">
      <c r="B86" s="220" t="str">
        <f ca="1">Cálculos!EE70</f>
        <v/>
      </c>
      <c r="C86" s="220" t="str">
        <f ca="1">Cálculos!EF70</f>
        <v/>
      </c>
      <c r="D86" s="269" t="str">
        <f ca="1">Cálculos!EG70</f>
        <v/>
      </c>
      <c r="E86" s="220" t="str">
        <f ca="1">Cálculos!EH70</f>
        <v/>
      </c>
      <c r="F86" s="220" t="str">
        <f ca="1">Cálculos!EJ70</f>
        <v/>
      </c>
      <c r="G86" s="269" t="str">
        <f ca="1">Cálculos!EI70</f>
        <v/>
      </c>
      <c r="H86" s="274" t="str">
        <f ca="1">IF(B86="","",IF(F86='Datos fijos'!$AB$3,D86*G86,0))</f>
        <v/>
      </c>
      <c r="I86" s="274" t="str">
        <f t="shared" ca="1" si="3"/>
        <v/>
      </c>
      <c r="J86" s="275" t="str">
        <f ca="1">Cálculos!ER70</f>
        <v/>
      </c>
    </row>
    <row r="87" spans="2:10" ht="15" customHeight="1" x14ac:dyDescent="0.25">
      <c r="B87" s="220" t="str">
        <f ca="1">Cálculos!EE71</f>
        <v/>
      </c>
      <c r="C87" s="220" t="str">
        <f ca="1">Cálculos!EF71</f>
        <v/>
      </c>
      <c r="D87" s="269" t="str">
        <f ca="1">Cálculos!EG71</f>
        <v/>
      </c>
      <c r="E87" s="220" t="str">
        <f ca="1">Cálculos!EH71</f>
        <v/>
      </c>
      <c r="F87" s="220" t="str">
        <f ca="1">Cálculos!EJ71</f>
        <v/>
      </c>
      <c r="G87" s="269" t="str">
        <f ca="1">Cálculos!EI71</f>
        <v/>
      </c>
      <c r="H87" s="274" t="str">
        <f ca="1">IF(B87="","",IF(F87='Datos fijos'!$AB$3,D87*G87,0))</f>
        <v/>
      </c>
      <c r="I87" s="274" t="str">
        <f t="shared" ca="1" si="3"/>
        <v/>
      </c>
      <c r="J87" s="275" t="str">
        <f ca="1">Cálculos!ER71</f>
        <v/>
      </c>
    </row>
    <row r="88" spans="2:10" ht="15" customHeight="1" x14ac:dyDescent="0.25">
      <c r="B88" s="220" t="str">
        <f ca="1">Cálculos!EE72</f>
        <v/>
      </c>
      <c r="C88" s="220" t="str">
        <f ca="1">Cálculos!EF72</f>
        <v/>
      </c>
      <c r="D88" s="269" t="str">
        <f ca="1">Cálculos!EG72</f>
        <v/>
      </c>
      <c r="E88" s="220" t="str">
        <f ca="1">Cálculos!EH72</f>
        <v/>
      </c>
      <c r="F88" s="220" t="str">
        <f ca="1">Cálculos!EJ72</f>
        <v/>
      </c>
      <c r="G88" s="269" t="str">
        <f ca="1">Cálculos!EI72</f>
        <v/>
      </c>
      <c r="H88" s="274" t="str">
        <f ca="1">IF(B88="","",IF(F88='Datos fijos'!$AB$3,D88*G88,0))</f>
        <v/>
      </c>
      <c r="I88" s="274" t="str">
        <f t="shared" ca="1" si="3"/>
        <v/>
      </c>
      <c r="J88" s="275" t="str">
        <f ca="1">Cálculos!ER72</f>
        <v/>
      </c>
    </row>
    <row r="89" spans="2:10" ht="15" customHeight="1" x14ac:dyDescent="0.25">
      <c r="B89" s="220" t="str">
        <f ca="1">Cálculos!EE73</f>
        <v/>
      </c>
      <c r="C89" s="220" t="str">
        <f ca="1">Cálculos!EF73</f>
        <v/>
      </c>
      <c r="D89" s="269" t="str">
        <f ca="1">Cálculos!EG73</f>
        <v/>
      </c>
      <c r="E89" s="220" t="str">
        <f ca="1">Cálculos!EH73</f>
        <v/>
      </c>
      <c r="F89" s="220" t="str">
        <f ca="1">Cálculos!EJ73</f>
        <v/>
      </c>
      <c r="G89" s="269" t="str">
        <f ca="1">Cálculos!EI73</f>
        <v/>
      </c>
      <c r="H89" s="274" t="str">
        <f ca="1">IF(B89="","",IF(F89='Datos fijos'!$AB$3,D89*G89,0))</f>
        <v/>
      </c>
      <c r="I89" s="274" t="str">
        <f t="shared" ca="1" si="3"/>
        <v/>
      </c>
      <c r="J89" s="275" t="str">
        <f ca="1">Cálculos!ER73</f>
        <v/>
      </c>
    </row>
    <row r="90" spans="2:10" ht="15" customHeight="1" x14ac:dyDescent="0.25">
      <c r="B90" s="220" t="str">
        <f ca="1">Cálculos!EE74</f>
        <v/>
      </c>
      <c r="C90" s="220" t="str">
        <f ca="1">Cálculos!EF74</f>
        <v/>
      </c>
      <c r="D90" s="269" t="str">
        <f ca="1">Cálculos!EG74</f>
        <v/>
      </c>
      <c r="E90" s="220" t="str">
        <f ca="1">Cálculos!EH74</f>
        <v/>
      </c>
      <c r="F90" s="220" t="str">
        <f ca="1">Cálculos!EJ74</f>
        <v/>
      </c>
      <c r="G90" s="269" t="str">
        <f ca="1">Cálculos!EI74</f>
        <v/>
      </c>
      <c r="H90" s="274" t="str">
        <f ca="1">IF(B90="","",IF(F90='Datos fijos'!$AB$3,D90*G90,0))</f>
        <v/>
      </c>
      <c r="I90" s="274" t="str">
        <f t="shared" ca="1" si="3"/>
        <v/>
      </c>
      <c r="J90" s="275" t="str">
        <f ca="1">Cálculos!ER74</f>
        <v/>
      </c>
    </row>
    <row r="91" spans="2:10" ht="15" customHeight="1" x14ac:dyDescent="0.25">
      <c r="B91" s="220" t="str">
        <f ca="1">Cálculos!EE75</f>
        <v/>
      </c>
      <c r="C91" s="220" t="str">
        <f ca="1">Cálculos!EF75</f>
        <v/>
      </c>
      <c r="D91" s="269" t="str">
        <f ca="1">Cálculos!EG75</f>
        <v/>
      </c>
      <c r="E91" s="220" t="str">
        <f ca="1">Cálculos!EH75</f>
        <v/>
      </c>
      <c r="F91" s="220" t="str">
        <f ca="1">Cálculos!EJ75</f>
        <v/>
      </c>
      <c r="G91" s="269" t="str">
        <f ca="1">Cálculos!EI75</f>
        <v/>
      </c>
      <c r="H91" s="274" t="str">
        <f ca="1">IF(B91="","",IF(F91='Datos fijos'!$AB$3,D91*G91,0))</f>
        <v/>
      </c>
      <c r="I91" s="274" t="str">
        <f t="shared" ca="1" si="3"/>
        <v/>
      </c>
      <c r="J91" s="275" t="str">
        <f ca="1">Cálculos!ER75</f>
        <v/>
      </c>
    </row>
    <row r="92" spans="2:10" ht="15" customHeight="1" x14ac:dyDescent="0.25">
      <c r="B92" s="220" t="str">
        <f ca="1">Cálculos!EE76</f>
        <v/>
      </c>
      <c r="C92" s="220" t="str">
        <f ca="1">Cálculos!EF76</f>
        <v/>
      </c>
      <c r="D92" s="269" t="str">
        <f ca="1">Cálculos!EG76</f>
        <v/>
      </c>
      <c r="E92" s="220" t="str">
        <f ca="1">Cálculos!EH76</f>
        <v/>
      </c>
      <c r="F92" s="220" t="str">
        <f ca="1">Cálculos!EJ76</f>
        <v/>
      </c>
      <c r="G92" s="269" t="str">
        <f ca="1">Cálculos!EI76</f>
        <v/>
      </c>
      <c r="H92" s="274" t="str">
        <f ca="1">IF(B92="","",IF(F92='Datos fijos'!$AB$3,D92*G92,0))</f>
        <v/>
      </c>
      <c r="I92" s="274" t="str">
        <f t="shared" ca="1" si="3"/>
        <v/>
      </c>
      <c r="J92" s="275" t="str">
        <f ca="1">Cálculos!ER76</f>
        <v/>
      </c>
    </row>
    <row r="93" spans="2:10" ht="15" customHeight="1" x14ac:dyDescent="0.25">
      <c r="B93" s="220" t="str">
        <f ca="1">Cálculos!EE77</f>
        <v/>
      </c>
      <c r="C93" s="220" t="str">
        <f ca="1">Cálculos!EF77</f>
        <v/>
      </c>
      <c r="D93" s="269" t="str">
        <f ca="1">Cálculos!EG77</f>
        <v/>
      </c>
      <c r="E93" s="220" t="str">
        <f ca="1">Cálculos!EH77</f>
        <v/>
      </c>
      <c r="F93" s="220" t="str">
        <f ca="1">Cálculos!EJ77</f>
        <v/>
      </c>
      <c r="G93" s="269" t="str">
        <f ca="1">Cálculos!EI77</f>
        <v/>
      </c>
      <c r="H93" s="274" t="str">
        <f ca="1">IF(B93="","",IF(F93='Datos fijos'!$AB$3,D93*G93,0))</f>
        <v/>
      </c>
      <c r="I93" s="274" t="str">
        <f t="shared" ca="1" si="3"/>
        <v/>
      </c>
      <c r="J93" s="275" t="str">
        <f ca="1">Cálculos!ER77</f>
        <v/>
      </c>
    </row>
    <row r="94" spans="2:10" ht="15" customHeight="1" x14ac:dyDescent="0.25">
      <c r="B94" s="220" t="str">
        <f ca="1">Cálculos!EE78</f>
        <v/>
      </c>
      <c r="C94" s="220" t="str">
        <f ca="1">Cálculos!EF78</f>
        <v/>
      </c>
      <c r="D94" s="269" t="str">
        <f ca="1">Cálculos!EG78</f>
        <v/>
      </c>
      <c r="E94" s="220" t="str">
        <f ca="1">Cálculos!EH78</f>
        <v/>
      </c>
      <c r="F94" s="220" t="str">
        <f ca="1">Cálculos!EJ78</f>
        <v/>
      </c>
      <c r="G94" s="269" t="str">
        <f ca="1">Cálculos!EI78</f>
        <v/>
      </c>
      <c r="H94" s="274" t="str">
        <f ca="1">IF(B94="","",IF(F94='Datos fijos'!$AB$3,D94*G94,0))</f>
        <v/>
      </c>
      <c r="I94" s="274" t="str">
        <f t="shared" ca="1" si="3"/>
        <v/>
      </c>
      <c r="J94" s="275" t="str">
        <f ca="1">Cálculos!ER78</f>
        <v/>
      </c>
    </row>
    <row r="95" spans="2:10" ht="15" customHeight="1" x14ac:dyDescent="0.25">
      <c r="B95" s="220" t="str">
        <f ca="1">Cálculos!EE79</f>
        <v/>
      </c>
      <c r="C95" s="220" t="str">
        <f ca="1">Cálculos!EF79</f>
        <v/>
      </c>
      <c r="D95" s="269" t="str">
        <f ca="1">Cálculos!EG79</f>
        <v/>
      </c>
      <c r="E95" s="220" t="str">
        <f ca="1">Cálculos!EH79</f>
        <v/>
      </c>
      <c r="F95" s="220" t="str">
        <f ca="1">Cálculos!EJ79</f>
        <v/>
      </c>
      <c r="G95" s="269" t="str">
        <f ca="1">Cálculos!EI79</f>
        <v/>
      </c>
      <c r="H95" s="274" t="str">
        <f ca="1">IF(B95="","",IF(F95='Datos fijos'!$AB$3,D95*G95,0))</f>
        <v/>
      </c>
      <c r="I95" s="274" t="str">
        <f t="shared" ca="1" si="3"/>
        <v/>
      </c>
      <c r="J95" s="275" t="str">
        <f ca="1">Cálculos!ER79</f>
        <v/>
      </c>
    </row>
    <row r="96" spans="2:10" ht="15" customHeight="1" x14ac:dyDescent="0.25">
      <c r="B96" s="220" t="str">
        <f ca="1">Cálculos!EE80</f>
        <v/>
      </c>
      <c r="C96" s="220" t="str">
        <f ca="1">Cálculos!EF80</f>
        <v/>
      </c>
      <c r="D96" s="269" t="str">
        <f ca="1">Cálculos!EG80</f>
        <v/>
      </c>
      <c r="E96" s="220" t="str">
        <f ca="1">Cálculos!EH80</f>
        <v/>
      </c>
      <c r="F96" s="220" t="str">
        <f ca="1">Cálculos!EJ80</f>
        <v/>
      </c>
      <c r="G96" s="269" t="str">
        <f ca="1">Cálculos!EI80</f>
        <v/>
      </c>
      <c r="H96" s="274" t="str">
        <f ca="1">IF(B96="","",IF(F96='Datos fijos'!$AB$3,D96*G96,0))</f>
        <v/>
      </c>
      <c r="I96" s="274" t="str">
        <f t="shared" ca="1" si="3"/>
        <v/>
      </c>
      <c r="J96" s="275" t="str">
        <f ca="1">Cálculos!ER80</f>
        <v/>
      </c>
    </row>
    <row r="97" spans="2:10" ht="15" customHeight="1" x14ac:dyDescent="0.25">
      <c r="B97" s="220" t="str">
        <f ca="1">Cálculos!EE81</f>
        <v/>
      </c>
      <c r="C97" s="220" t="str">
        <f ca="1">Cálculos!EF81</f>
        <v/>
      </c>
      <c r="D97" s="269" t="str">
        <f ca="1">Cálculos!EG81</f>
        <v/>
      </c>
      <c r="E97" s="220" t="str">
        <f ca="1">Cálculos!EH81</f>
        <v/>
      </c>
      <c r="F97" s="220" t="str">
        <f ca="1">Cálculos!EJ81</f>
        <v/>
      </c>
      <c r="G97" s="269" t="str">
        <f ca="1">Cálculos!EI81</f>
        <v/>
      </c>
      <c r="H97" s="274" t="str">
        <f ca="1">IF(B97="","",IF(F97='Datos fijos'!$AB$3,D97*G97,0))</f>
        <v/>
      </c>
      <c r="I97" s="274" t="str">
        <f t="shared" ca="1" si="3"/>
        <v/>
      </c>
      <c r="J97" s="275" t="str">
        <f ca="1">Cálculos!ER81</f>
        <v/>
      </c>
    </row>
    <row r="98" spans="2:10" ht="15" customHeight="1" x14ac:dyDescent="0.25">
      <c r="B98" s="220" t="str">
        <f ca="1">Cálculos!EE82</f>
        <v/>
      </c>
      <c r="C98" s="220" t="str">
        <f ca="1">Cálculos!EF82</f>
        <v/>
      </c>
      <c r="D98" s="269" t="str">
        <f ca="1">Cálculos!EG82</f>
        <v/>
      </c>
      <c r="E98" s="220" t="str">
        <f ca="1">Cálculos!EH82</f>
        <v/>
      </c>
      <c r="F98" s="220" t="str">
        <f ca="1">Cálculos!EJ82</f>
        <v/>
      </c>
      <c r="G98" s="269" t="str">
        <f ca="1">Cálculos!EI82</f>
        <v/>
      </c>
      <c r="H98" s="274" t="str">
        <f ca="1">IF(B98="","",IF(F98='Datos fijos'!$AB$3,D98*G98,0))</f>
        <v/>
      </c>
      <c r="I98" s="274" t="str">
        <f t="shared" ca="1" si="3"/>
        <v/>
      </c>
      <c r="J98" s="275" t="str">
        <f ca="1">Cálculos!ER82</f>
        <v/>
      </c>
    </row>
    <row r="99" spans="2:10" ht="15" customHeight="1" x14ac:dyDescent="0.25">
      <c r="B99" s="220" t="str">
        <f ca="1">Cálculos!EE83</f>
        <v/>
      </c>
      <c r="C99" s="220" t="str">
        <f ca="1">Cálculos!EF83</f>
        <v/>
      </c>
      <c r="D99" s="269" t="str">
        <f ca="1">Cálculos!EG83</f>
        <v/>
      </c>
      <c r="E99" s="220" t="str">
        <f ca="1">Cálculos!EH83</f>
        <v/>
      </c>
      <c r="F99" s="220" t="str">
        <f ca="1">Cálculos!EJ83</f>
        <v/>
      </c>
      <c r="G99" s="269" t="str">
        <f ca="1">Cálculos!EI83</f>
        <v/>
      </c>
      <c r="H99" s="274" t="str">
        <f ca="1">IF(B99="","",IF(F99='Datos fijos'!$AB$3,D99*G99,0))</f>
        <v/>
      </c>
      <c r="I99" s="274" t="str">
        <f t="shared" ca="1" si="3"/>
        <v/>
      </c>
      <c r="J99" s="275" t="str">
        <f ca="1">Cálculos!ER83</f>
        <v/>
      </c>
    </row>
    <row r="100" spans="2:10" ht="15" customHeight="1" x14ac:dyDescent="0.25">
      <c r="B100" s="220" t="str">
        <f ca="1">Cálculos!EE84</f>
        <v/>
      </c>
      <c r="C100" s="220" t="str">
        <f ca="1">Cálculos!EF84</f>
        <v/>
      </c>
      <c r="D100" s="269" t="str">
        <f ca="1">Cálculos!EG84</f>
        <v/>
      </c>
      <c r="E100" s="220" t="str">
        <f ca="1">Cálculos!EH84</f>
        <v/>
      </c>
      <c r="F100" s="220" t="str">
        <f ca="1">Cálculos!EJ84</f>
        <v/>
      </c>
      <c r="G100" s="269" t="str">
        <f ca="1">Cálculos!EI84</f>
        <v/>
      </c>
      <c r="H100" s="274" t="str">
        <f ca="1">IF(B100="","",IF(F100='Datos fijos'!$AB$3,D100*G100,0))</f>
        <v/>
      </c>
      <c r="I100" s="274" t="str">
        <f t="shared" ca="1" si="3"/>
        <v/>
      </c>
      <c r="J100" s="275" t="str">
        <f ca="1">Cálculos!ER84</f>
        <v/>
      </c>
    </row>
    <row r="101" spans="2:10" ht="15" customHeight="1" x14ac:dyDescent="0.25">
      <c r="B101" s="220" t="str">
        <f ca="1">Cálculos!EE85</f>
        <v/>
      </c>
      <c r="C101" s="220" t="str">
        <f ca="1">Cálculos!EF85</f>
        <v/>
      </c>
      <c r="D101" s="269" t="str">
        <f ca="1">Cálculos!EG85</f>
        <v/>
      </c>
      <c r="E101" s="220" t="str">
        <f ca="1">Cálculos!EH85</f>
        <v/>
      </c>
      <c r="F101" s="220" t="str">
        <f ca="1">Cálculos!EJ85</f>
        <v/>
      </c>
      <c r="G101" s="269" t="str">
        <f ca="1">Cálculos!EI85</f>
        <v/>
      </c>
      <c r="H101" s="274" t="str">
        <f ca="1">IF(B101="","",IF(F101='Datos fijos'!$AB$3,D101*G101,0))</f>
        <v/>
      </c>
      <c r="I101" s="274" t="str">
        <f t="shared" ca="1" si="3"/>
        <v/>
      </c>
      <c r="J101" s="275" t="str">
        <f ca="1">Cálculos!ER85</f>
        <v/>
      </c>
    </row>
    <row r="102" spans="2:10" ht="15" customHeight="1" x14ac:dyDescent="0.25">
      <c r="B102" s="220" t="str">
        <f ca="1">Cálculos!EE86</f>
        <v/>
      </c>
      <c r="C102" s="220" t="str">
        <f ca="1">Cálculos!EF86</f>
        <v/>
      </c>
      <c r="D102" s="269" t="str">
        <f ca="1">Cálculos!EG86</f>
        <v/>
      </c>
      <c r="E102" s="220" t="str">
        <f ca="1">Cálculos!EH86</f>
        <v/>
      </c>
      <c r="F102" s="220" t="str">
        <f ca="1">Cálculos!EJ86</f>
        <v/>
      </c>
      <c r="G102" s="269" t="str">
        <f ca="1">Cálculos!EI86</f>
        <v/>
      </c>
      <c r="H102" s="274" t="str">
        <f ca="1">IF(B102="","",IF(F102='Datos fijos'!$AB$3,D102*G102,0))</f>
        <v/>
      </c>
      <c r="I102" s="274" t="str">
        <f t="shared" ca="1" si="3"/>
        <v/>
      </c>
      <c r="J102" s="275" t="str">
        <f ca="1">Cálculos!ER86</f>
        <v/>
      </c>
    </row>
    <row r="103" spans="2:10" ht="15" customHeight="1" x14ac:dyDescent="0.25">
      <c r="B103" s="220" t="str">
        <f ca="1">Cálculos!EE87</f>
        <v/>
      </c>
      <c r="C103" s="220" t="str">
        <f ca="1">Cálculos!EF87</f>
        <v/>
      </c>
      <c r="D103" s="269" t="str">
        <f ca="1">Cálculos!EG87</f>
        <v/>
      </c>
      <c r="E103" s="220" t="str">
        <f ca="1">Cálculos!EH87</f>
        <v/>
      </c>
      <c r="F103" s="220" t="str">
        <f ca="1">Cálculos!EJ87</f>
        <v/>
      </c>
      <c r="G103" s="269" t="str">
        <f ca="1">Cálculos!EI87</f>
        <v/>
      </c>
      <c r="H103" s="274" t="str">
        <f ca="1">IF(B103="","",IF(F103='Datos fijos'!$AB$3,D103*G103,0))</f>
        <v/>
      </c>
      <c r="I103" s="274" t="str">
        <f t="shared" ca="1" si="3"/>
        <v/>
      </c>
      <c r="J103" s="275" t="str">
        <f ca="1">Cálculos!ER87</f>
        <v/>
      </c>
    </row>
    <row r="104" spans="2:10" ht="15" customHeight="1" x14ac:dyDescent="0.25">
      <c r="B104" s="220" t="str">
        <f ca="1">Cálculos!EE88</f>
        <v/>
      </c>
      <c r="C104" s="220" t="str">
        <f ca="1">Cálculos!EF88</f>
        <v/>
      </c>
      <c r="D104" s="269" t="str">
        <f ca="1">Cálculos!EG88</f>
        <v/>
      </c>
      <c r="E104" s="220" t="str">
        <f ca="1">Cálculos!EH88</f>
        <v/>
      </c>
      <c r="F104" s="220" t="str">
        <f ca="1">Cálculos!EJ88</f>
        <v/>
      </c>
      <c r="G104" s="269" t="str">
        <f ca="1">Cálculos!EI88</f>
        <v/>
      </c>
      <c r="H104" s="274" t="str">
        <f ca="1">IF(B104="","",IF(F104='Datos fijos'!$AB$3,D104*G104,0))</f>
        <v/>
      </c>
      <c r="I104" s="274" t="str">
        <f t="shared" ca="1" si="3"/>
        <v/>
      </c>
      <c r="J104" s="275" t="str">
        <f ca="1">Cálculos!ER88</f>
        <v/>
      </c>
    </row>
    <row r="105" spans="2:10" ht="15" customHeight="1" x14ac:dyDescent="0.25">
      <c r="B105" s="220" t="str">
        <f ca="1">Cálculos!EE89</f>
        <v/>
      </c>
      <c r="C105" s="220" t="str">
        <f ca="1">Cálculos!EF89</f>
        <v/>
      </c>
      <c r="D105" s="269" t="str">
        <f ca="1">Cálculos!EG89</f>
        <v/>
      </c>
      <c r="E105" s="220" t="str">
        <f ca="1">Cálculos!EH89</f>
        <v/>
      </c>
      <c r="F105" s="220" t="str">
        <f ca="1">Cálculos!EJ89</f>
        <v/>
      </c>
      <c r="G105" s="269" t="str">
        <f ca="1">Cálculos!EI89</f>
        <v/>
      </c>
      <c r="H105" s="274" t="str">
        <f ca="1">IF(B105="","",IF(F105='Datos fijos'!$AB$3,D105*G105,0))</f>
        <v/>
      </c>
      <c r="I105" s="274" t="str">
        <f t="shared" ca="1" si="3"/>
        <v/>
      </c>
      <c r="J105" s="275" t="str">
        <f ca="1">Cálculos!ER89</f>
        <v/>
      </c>
    </row>
    <row r="106" spans="2:10" ht="15" customHeight="1" x14ac:dyDescent="0.25">
      <c r="B106" s="220" t="str">
        <f ca="1">Cálculos!EE90</f>
        <v/>
      </c>
      <c r="C106" s="220" t="str">
        <f ca="1">Cálculos!EF90</f>
        <v/>
      </c>
      <c r="D106" s="269" t="str">
        <f ca="1">Cálculos!EG90</f>
        <v/>
      </c>
      <c r="E106" s="220" t="str">
        <f ca="1">Cálculos!EH90</f>
        <v/>
      </c>
      <c r="F106" s="220" t="str">
        <f ca="1">Cálculos!EJ90</f>
        <v/>
      </c>
      <c r="G106" s="269" t="str">
        <f ca="1">Cálculos!EI90</f>
        <v/>
      </c>
      <c r="H106" s="274" t="str">
        <f ca="1">IF(B106="","",IF(F106='Datos fijos'!$AB$3,D106*G106,0))</f>
        <v/>
      </c>
      <c r="I106" s="274" t="str">
        <f t="shared" ca="1" si="3"/>
        <v/>
      </c>
      <c r="J106" s="275" t="str">
        <f ca="1">Cálculos!ER90</f>
        <v/>
      </c>
    </row>
    <row r="107" spans="2:10" ht="15" customHeight="1" x14ac:dyDescent="0.25">
      <c r="B107" s="220" t="str">
        <f ca="1">Cálculos!EE91</f>
        <v/>
      </c>
      <c r="C107" s="220" t="str">
        <f ca="1">Cálculos!EF91</f>
        <v/>
      </c>
      <c r="D107" s="269" t="str">
        <f ca="1">Cálculos!EG91</f>
        <v/>
      </c>
      <c r="E107" s="220" t="str">
        <f ca="1">Cálculos!EH91</f>
        <v/>
      </c>
      <c r="F107" s="220" t="str">
        <f ca="1">Cálculos!EJ91</f>
        <v/>
      </c>
      <c r="G107" s="269" t="str">
        <f ca="1">Cálculos!EI91</f>
        <v/>
      </c>
      <c r="H107" s="274" t="str">
        <f ca="1">IF(B107="","",IF(F107='Datos fijos'!$AB$3,D107*G107,0))</f>
        <v/>
      </c>
      <c r="I107" s="274" t="str">
        <f t="shared" ca="1" si="3"/>
        <v/>
      </c>
      <c r="J107" s="275" t="str">
        <f ca="1">Cálculos!ER91</f>
        <v/>
      </c>
    </row>
    <row r="108" spans="2:10" ht="15" customHeight="1" x14ac:dyDescent="0.25">
      <c r="B108" s="220" t="str">
        <f ca="1">Cálculos!EE92</f>
        <v/>
      </c>
      <c r="C108" s="220" t="str">
        <f ca="1">Cálculos!EF92</f>
        <v/>
      </c>
      <c r="D108" s="269" t="str">
        <f ca="1">Cálculos!EG92</f>
        <v/>
      </c>
      <c r="E108" s="220" t="str">
        <f ca="1">Cálculos!EH92</f>
        <v/>
      </c>
      <c r="F108" s="220" t="str">
        <f ca="1">Cálculos!EJ92</f>
        <v/>
      </c>
      <c r="G108" s="269" t="str">
        <f ca="1">Cálculos!EI92</f>
        <v/>
      </c>
      <c r="H108" s="274" t="str">
        <f ca="1">IF(B108="","",IF(F108='Datos fijos'!$AB$3,D108*G108,0))</f>
        <v/>
      </c>
      <c r="I108" s="274" t="str">
        <f t="shared" ca="1" si="3"/>
        <v/>
      </c>
      <c r="J108" s="275" t="str">
        <f ca="1">Cálculos!ER92</f>
        <v/>
      </c>
    </row>
    <row r="109" spans="2:10" ht="15" customHeight="1" x14ac:dyDescent="0.25">
      <c r="B109" s="220" t="str">
        <f ca="1">Cálculos!EE93</f>
        <v/>
      </c>
      <c r="C109" s="220" t="str">
        <f ca="1">Cálculos!EF93</f>
        <v/>
      </c>
      <c r="D109" s="269" t="str">
        <f ca="1">Cálculos!EG93</f>
        <v/>
      </c>
      <c r="E109" s="220" t="str">
        <f ca="1">Cálculos!EH93</f>
        <v/>
      </c>
      <c r="F109" s="220" t="str">
        <f ca="1">Cálculos!EJ93</f>
        <v/>
      </c>
      <c r="G109" s="269" t="str">
        <f ca="1">Cálculos!EI93</f>
        <v/>
      </c>
      <c r="H109" s="274" t="str">
        <f ca="1">IF(B109="","",IF(F109='Datos fijos'!$AB$3,D109*G109,0))</f>
        <v/>
      </c>
      <c r="I109" s="274" t="str">
        <f t="shared" ca="1" si="3"/>
        <v/>
      </c>
      <c r="J109" s="275" t="str">
        <f ca="1">Cálculos!ER93</f>
        <v/>
      </c>
    </row>
    <row r="110" spans="2:10" ht="15" customHeight="1" x14ac:dyDescent="0.25">
      <c r="B110" s="220" t="str">
        <f ca="1">Cálculos!EE94</f>
        <v/>
      </c>
      <c r="C110" s="220" t="str">
        <f ca="1">Cálculos!EF94</f>
        <v/>
      </c>
      <c r="D110" s="269" t="str">
        <f ca="1">Cálculos!EG94</f>
        <v/>
      </c>
      <c r="E110" s="220" t="str">
        <f ca="1">Cálculos!EH94</f>
        <v/>
      </c>
      <c r="F110" s="220" t="str">
        <f ca="1">Cálculos!EJ94</f>
        <v/>
      </c>
      <c r="G110" s="269" t="str">
        <f ca="1">Cálculos!EI94</f>
        <v/>
      </c>
      <c r="H110" s="274" t="str">
        <f ca="1">IF(B110="","",IF(F110='Datos fijos'!$AB$3,D110*G110,0))</f>
        <v/>
      </c>
      <c r="I110" s="274" t="str">
        <f t="shared" ca="1" si="3"/>
        <v/>
      </c>
      <c r="J110" s="275" t="str">
        <f ca="1">Cálculos!ER94</f>
        <v/>
      </c>
    </row>
    <row r="111" spans="2:10" ht="15" customHeight="1" x14ac:dyDescent="0.25">
      <c r="B111" s="220" t="str">
        <f ca="1">Cálculos!EE95</f>
        <v/>
      </c>
      <c r="C111" s="220" t="str">
        <f ca="1">Cálculos!EF95</f>
        <v/>
      </c>
      <c r="D111" s="269" t="str">
        <f ca="1">Cálculos!EG95</f>
        <v/>
      </c>
      <c r="E111" s="220" t="str">
        <f ca="1">Cálculos!EH95</f>
        <v/>
      </c>
      <c r="F111" s="220" t="str">
        <f ca="1">Cálculos!EJ95</f>
        <v/>
      </c>
      <c r="G111" s="269" t="str">
        <f ca="1">Cálculos!EI95</f>
        <v/>
      </c>
      <c r="H111" s="274" t="str">
        <f ca="1">IF(B111="","",IF(F111='Datos fijos'!$AB$3,D111*G111,0))</f>
        <v/>
      </c>
      <c r="I111" s="274" t="str">
        <f t="shared" ca="1" si="3"/>
        <v/>
      </c>
      <c r="J111" s="275" t="str">
        <f ca="1">Cálculos!ER95</f>
        <v/>
      </c>
    </row>
    <row r="112" spans="2:10" ht="15" customHeight="1" x14ac:dyDescent="0.25">
      <c r="B112" s="220" t="str">
        <f ca="1">Cálculos!EE96</f>
        <v/>
      </c>
      <c r="C112" s="220" t="str">
        <f ca="1">Cálculos!EF96</f>
        <v/>
      </c>
      <c r="D112" s="269" t="str">
        <f ca="1">Cálculos!EG96</f>
        <v/>
      </c>
      <c r="E112" s="220" t="str">
        <f ca="1">Cálculos!EH96</f>
        <v/>
      </c>
      <c r="F112" s="220" t="str">
        <f ca="1">Cálculos!EJ96</f>
        <v/>
      </c>
      <c r="G112" s="269" t="str">
        <f ca="1">Cálculos!EI96</f>
        <v/>
      </c>
      <c r="H112" s="274" t="str">
        <f ca="1">IF(B112="","",IF(F112='Datos fijos'!$AB$3,D112*G112,0))</f>
        <v/>
      </c>
      <c r="I112" s="274" t="str">
        <f t="shared" ca="1" si="3"/>
        <v/>
      </c>
      <c r="J112" s="275" t="str">
        <f ca="1">Cálculos!ER96</f>
        <v/>
      </c>
    </row>
    <row r="113" spans="2:10" ht="15" customHeight="1" x14ac:dyDescent="0.25">
      <c r="B113" s="220" t="str">
        <f ca="1">Cálculos!EE97</f>
        <v/>
      </c>
      <c r="C113" s="220" t="str">
        <f ca="1">Cálculos!EF97</f>
        <v/>
      </c>
      <c r="D113" s="269" t="str">
        <f ca="1">Cálculos!EG97</f>
        <v/>
      </c>
      <c r="E113" s="220" t="str">
        <f ca="1">Cálculos!EH97</f>
        <v/>
      </c>
      <c r="F113" s="220" t="str">
        <f ca="1">Cálculos!EJ97</f>
        <v/>
      </c>
      <c r="G113" s="269" t="str">
        <f ca="1">Cálculos!EI97</f>
        <v/>
      </c>
      <c r="H113" s="274" t="str">
        <f ca="1">IF(B113="","",IF(F113='Datos fijos'!$AB$3,D113*G113,0))</f>
        <v/>
      </c>
      <c r="I113" s="274" t="str">
        <f t="shared" ca="1" si="3"/>
        <v/>
      </c>
      <c r="J113" s="275" t="str">
        <f ca="1">Cálculos!ER97</f>
        <v/>
      </c>
    </row>
    <row r="114" spans="2:10" ht="15" customHeight="1" x14ac:dyDescent="0.25">
      <c r="B114" s="220" t="str">
        <f ca="1">Cálculos!EE98</f>
        <v/>
      </c>
      <c r="C114" s="220" t="str">
        <f ca="1">Cálculos!EF98</f>
        <v/>
      </c>
      <c r="D114" s="269" t="str">
        <f ca="1">Cálculos!EG98</f>
        <v/>
      </c>
      <c r="E114" s="220" t="str">
        <f ca="1">Cálculos!EH98</f>
        <v/>
      </c>
      <c r="F114" s="220" t="str">
        <f ca="1">Cálculos!EJ98</f>
        <v/>
      </c>
      <c r="G114" s="269" t="str">
        <f ca="1">Cálculos!EI98</f>
        <v/>
      </c>
      <c r="H114" s="274" t="str">
        <f ca="1">IF(B114="","",IF(F114='Datos fijos'!$AB$3,D114*G114,0))</f>
        <v/>
      </c>
      <c r="I114" s="274" t="str">
        <f t="shared" ca="1" si="3"/>
        <v/>
      </c>
      <c r="J114" s="275" t="str">
        <f ca="1">Cálculos!ER98</f>
        <v/>
      </c>
    </row>
    <row r="115" spans="2:10" ht="15" customHeight="1" x14ac:dyDescent="0.25">
      <c r="B115" s="220" t="str">
        <f ca="1">Cálculos!EE99</f>
        <v/>
      </c>
      <c r="C115" s="220" t="str">
        <f ca="1">Cálculos!EF99</f>
        <v/>
      </c>
      <c r="D115" s="269" t="str">
        <f ca="1">Cálculos!EG99</f>
        <v/>
      </c>
      <c r="E115" s="220" t="str">
        <f ca="1">Cálculos!EH99</f>
        <v/>
      </c>
      <c r="F115" s="220" t="str">
        <f ca="1">Cálculos!EJ99</f>
        <v/>
      </c>
      <c r="G115" s="269" t="str">
        <f ca="1">Cálculos!EI99</f>
        <v/>
      </c>
      <c r="H115" s="274" t="str">
        <f ca="1">IF(B115="","",IF(F115='Datos fijos'!$AB$3,D115*G115,0))</f>
        <v/>
      </c>
      <c r="I115" s="274" t="str">
        <f t="shared" ca="1" si="3"/>
        <v/>
      </c>
      <c r="J115" s="275" t="str">
        <f ca="1">Cálculos!ER99</f>
        <v/>
      </c>
    </row>
    <row r="116" spans="2:10" ht="15" customHeight="1" x14ac:dyDescent="0.25">
      <c r="B116" s="220" t="str">
        <f ca="1">Cálculos!EE100</f>
        <v/>
      </c>
      <c r="C116" s="220" t="str">
        <f ca="1">Cálculos!EF100</f>
        <v/>
      </c>
      <c r="D116" s="269" t="str">
        <f ca="1">Cálculos!EG100</f>
        <v/>
      </c>
      <c r="E116" s="220" t="str">
        <f ca="1">Cálculos!EH100</f>
        <v/>
      </c>
      <c r="F116" s="220" t="str">
        <f ca="1">Cálculos!EJ100</f>
        <v/>
      </c>
      <c r="G116" s="269" t="str">
        <f ca="1">Cálculos!EI100</f>
        <v/>
      </c>
      <c r="H116" s="274" t="str">
        <f ca="1">IF(B116="","",IF(F116='Datos fijos'!$AB$3,D116*G116,0))</f>
        <v/>
      </c>
      <c r="I116" s="274" t="str">
        <f t="shared" ca="1" si="3"/>
        <v/>
      </c>
      <c r="J116" s="275" t="str">
        <f ca="1">Cálculos!ER100</f>
        <v/>
      </c>
    </row>
    <row r="117" spans="2:10" ht="15" customHeight="1" x14ac:dyDescent="0.25">
      <c r="B117" s="220" t="str">
        <f ca="1">Cálculos!EE101</f>
        <v/>
      </c>
      <c r="C117" s="220" t="str">
        <f ca="1">Cálculos!EF101</f>
        <v/>
      </c>
      <c r="D117" s="269" t="str">
        <f ca="1">Cálculos!EG101</f>
        <v/>
      </c>
      <c r="E117" s="220" t="str">
        <f ca="1">Cálculos!EH101</f>
        <v/>
      </c>
      <c r="F117" s="220" t="str">
        <f ca="1">Cálculos!EJ101</f>
        <v/>
      </c>
      <c r="G117" s="269" t="str">
        <f ca="1">Cálculos!EI101</f>
        <v/>
      </c>
      <c r="H117" s="274" t="str">
        <f ca="1">IF(B117="","",IF(F117='Datos fijos'!$AB$3,D117*G117,0))</f>
        <v/>
      </c>
      <c r="I117" s="274" t="str">
        <f t="shared" ca="1" si="3"/>
        <v/>
      </c>
      <c r="J117" s="275" t="str">
        <f ca="1">Cálculos!ER101</f>
        <v/>
      </c>
    </row>
    <row r="118" spans="2:10" ht="15" customHeight="1" x14ac:dyDescent="0.25">
      <c r="B118" s="220" t="str">
        <f ca="1">Cálculos!EE102</f>
        <v/>
      </c>
      <c r="C118" s="220" t="str">
        <f ca="1">Cálculos!EF102</f>
        <v/>
      </c>
      <c r="D118" s="269" t="str">
        <f ca="1">Cálculos!EG102</f>
        <v/>
      </c>
      <c r="E118" s="220" t="str">
        <f ca="1">Cálculos!EH102</f>
        <v/>
      </c>
      <c r="F118" s="220" t="str">
        <f ca="1">Cálculos!EJ102</f>
        <v/>
      </c>
      <c r="G118" s="269" t="str">
        <f ca="1">Cálculos!EI102</f>
        <v/>
      </c>
      <c r="H118" s="274" t="str">
        <f ca="1">IF(B118="","",IF(F118='Datos fijos'!$AB$3,D118*G118,0))</f>
        <v/>
      </c>
      <c r="I118" s="274" t="str">
        <f t="shared" ca="1" si="3"/>
        <v/>
      </c>
      <c r="J118" s="275" t="str">
        <f ca="1">Cálculos!ER102</f>
        <v/>
      </c>
    </row>
    <row r="119" spans="2:10" ht="15" customHeight="1" x14ac:dyDescent="0.25">
      <c r="B119" s="220" t="str">
        <f ca="1">Cálculos!EE103</f>
        <v/>
      </c>
      <c r="C119" s="220" t="str">
        <f ca="1">Cálculos!EF103</f>
        <v/>
      </c>
      <c r="D119" s="269" t="str">
        <f ca="1">Cálculos!EG103</f>
        <v/>
      </c>
      <c r="E119" s="220" t="str">
        <f ca="1">Cálculos!EH103</f>
        <v/>
      </c>
      <c r="F119" s="220" t="str">
        <f ca="1">Cálculos!EJ103</f>
        <v/>
      </c>
      <c r="G119" s="269" t="str">
        <f ca="1">Cálculos!EI103</f>
        <v/>
      </c>
      <c r="H119" s="274" t="str">
        <f ca="1">IF(B119="","",IF(F119='Datos fijos'!$AB$3,D119*G119,0))</f>
        <v/>
      </c>
      <c r="I119" s="274" t="str">
        <f t="shared" ca="1" si="3"/>
        <v/>
      </c>
      <c r="J119" s="275" t="str">
        <f ca="1">Cálculos!ER103</f>
        <v/>
      </c>
    </row>
    <row r="120" spans="2:10" ht="15" customHeight="1" x14ac:dyDescent="0.25">
      <c r="B120" s="220" t="str">
        <f ca="1">Cálculos!EE104</f>
        <v/>
      </c>
      <c r="C120" s="220" t="str">
        <f ca="1">Cálculos!EF104</f>
        <v/>
      </c>
      <c r="D120" s="269" t="str">
        <f ca="1">Cálculos!EG104</f>
        <v/>
      </c>
      <c r="E120" s="220" t="str">
        <f ca="1">Cálculos!EH104</f>
        <v/>
      </c>
      <c r="F120" s="220" t="str">
        <f ca="1">Cálculos!EJ104</f>
        <v/>
      </c>
      <c r="G120" s="269" t="str">
        <f ca="1">Cálculos!EI104</f>
        <v/>
      </c>
      <c r="H120" s="274" t="str">
        <f ca="1">IF(B120="","",IF(F120='Datos fijos'!$AB$3,D120*G120,0))</f>
        <v/>
      </c>
      <c r="I120" s="274" t="str">
        <f t="shared" ca="1" si="3"/>
        <v/>
      </c>
      <c r="J120" s="275" t="str">
        <f ca="1">Cálculos!ER104</f>
        <v/>
      </c>
    </row>
    <row r="121" spans="2:10" ht="15" customHeight="1" x14ac:dyDescent="0.25">
      <c r="B121" s="220" t="str">
        <f ca="1">Cálculos!EE105</f>
        <v/>
      </c>
      <c r="C121" s="220" t="str">
        <f ca="1">Cálculos!EF105</f>
        <v/>
      </c>
      <c r="D121" s="269" t="str">
        <f ca="1">Cálculos!EG105</f>
        <v/>
      </c>
      <c r="E121" s="220" t="str">
        <f ca="1">Cálculos!EH105</f>
        <v/>
      </c>
      <c r="F121" s="220" t="str">
        <f ca="1">Cálculos!EJ105</f>
        <v/>
      </c>
      <c r="G121" s="269" t="str">
        <f ca="1">Cálculos!EI105</f>
        <v/>
      </c>
      <c r="H121" s="274" t="str">
        <f ca="1">IF(B121="","",IF(F121='Datos fijos'!$AB$3,D121*G121,0))</f>
        <v/>
      </c>
      <c r="I121" s="274" t="str">
        <f t="shared" ca="1" si="3"/>
        <v/>
      </c>
      <c r="J121" s="275" t="str">
        <f ca="1">Cálculos!ER105</f>
        <v/>
      </c>
    </row>
    <row r="122" spans="2:10" ht="15" customHeight="1" x14ac:dyDescent="0.25">
      <c r="B122" s="220" t="str">
        <f ca="1">Cálculos!EE106</f>
        <v/>
      </c>
      <c r="C122" s="220" t="str">
        <f ca="1">Cálculos!EF106</f>
        <v/>
      </c>
      <c r="D122" s="269" t="str">
        <f ca="1">Cálculos!EG106</f>
        <v/>
      </c>
      <c r="E122" s="220" t="str">
        <f ca="1">Cálculos!EH106</f>
        <v/>
      </c>
      <c r="F122" s="220" t="str">
        <f ca="1">Cálculos!EJ106</f>
        <v/>
      </c>
      <c r="G122" s="269" t="str">
        <f ca="1">Cálculos!EI106</f>
        <v/>
      </c>
      <c r="H122" s="274" t="str">
        <f ca="1">IF(B122="","",IF(F122='Datos fijos'!$AB$3,D122*G122,0))</f>
        <v/>
      </c>
      <c r="I122" s="274" t="str">
        <f t="shared" ca="1" si="3"/>
        <v/>
      </c>
      <c r="J122" s="275" t="str">
        <f ca="1">Cálculos!ER106</f>
        <v/>
      </c>
    </row>
    <row r="123" spans="2:10" ht="15" customHeight="1" x14ac:dyDescent="0.25">
      <c r="B123" s="220" t="str">
        <f ca="1">Cálculos!EE107</f>
        <v/>
      </c>
      <c r="C123" s="220" t="str">
        <f ca="1">Cálculos!EF107</f>
        <v/>
      </c>
      <c r="D123" s="269" t="str">
        <f ca="1">Cálculos!EG107</f>
        <v/>
      </c>
      <c r="E123" s="220" t="str">
        <f ca="1">Cálculos!EH107</f>
        <v/>
      </c>
      <c r="F123" s="220" t="str">
        <f ca="1">Cálculos!EJ107</f>
        <v/>
      </c>
      <c r="G123" s="269" t="str">
        <f ca="1">Cálculos!EI107</f>
        <v/>
      </c>
      <c r="H123" s="274" t="str">
        <f ca="1">IF(B123="","",IF(F123='Datos fijos'!$AB$3,D123*G123,0))</f>
        <v/>
      </c>
      <c r="I123" s="274" t="str">
        <f t="shared" ca="1" si="3"/>
        <v/>
      </c>
      <c r="J123" s="275" t="str">
        <f ca="1">Cálculos!ER107</f>
        <v/>
      </c>
    </row>
    <row r="124" spans="2:10" ht="15" customHeight="1" x14ac:dyDescent="0.25">
      <c r="B124" s="220" t="str">
        <f ca="1">Cálculos!EE108</f>
        <v/>
      </c>
      <c r="C124" s="220" t="str">
        <f ca="1">Cálculos!EF108</f>
        <v/>
      </c>
      <c r="D124" s="269" t="str">
        <f ca="1">Cálculos!EG108</f>
        <v/>
      </c>
      <c r="E124" s="220" t="str">
        <f ca="1">Cálculos!EH108</f>
        <v/>
      </c>
      <c r="F124" s="220" t="str">
        <f ca="1">Cálculos!EJ108</f>
        <v/>
      </c>
      <c r="G124" s="269" t="str">
        <f ca="1">Cálculos!EI108</f>
        <v/>
      </c>
      <c r="H124" s="274" t="str">
        <f ca="1">IF(B124="","",IF(F124='Datos fijos'!$AB$3,D124*G124,0))</f>
        <v/>
      </c>
      <c r="I124" s="274" t="str">
        <f t="shared" ca="1" si="3"/>
        <v/>
      </c>
      <c r="J124" s="275" t="str">
        <f ca="1">Cálculos!ER108</f>
        <v/>
      </c>
    </row>
    <row r="125" spans="2:10" ht="15" customHeight="1" x14ac:dyDescent="0.25">
      <c r="B125" s="220" t="str">
        <f ca="1">Cálculos!EE109</f>
        <v/>
      </c>
      <c r="C125" s="220" t="str">
        <f ca="1">Cálculos!EF109</f>
        <v/>
      </c>
      <c r="D125" s="269" t="str">
        <f ca="1">Cálculos!EG109</f>
        <v/>
      </c>
      <c r="E125" s="220" t="str">
        <f ca="1">Cálculos!EH109</f>
        <v/>
      </c>
      <c r="F125" s="220" t="str">
        <f ca="1">Cálculos!EJ109</f>
        <v/>
      </c>
      <c r="G125" s="269" t="str">
        <f ca="1">Cálculos!EI109</f>
        <v/>
      </c>
      <c r="H125" s="274" t="str">
        <f ca="1">IF(B125="","",IF(F125='Datos fijos'!$AB$3,D125*G125,0))</f>
        <v/>
      </c>
      <c r="I125" s="274" t="str">
        <f t="shared" ca="1" si="3"/>
        <v/>
      </c>
      <c r="J125" s="275" t="str">
        <f ca="1">Cálculos!ER109</f>
        <v/>
      </c>
    </row>
    <row r="126" spans="2:10" ht="15" customHeight="1" x14ac:dyDescent="0.25">
      <c r="B126" s="220" t="str">
        <f ca="1">Cálculos!EE110</f>
        <v/>
      </c>
      <c r="C126" s="220" t="str">
        <f ca="1">Cálculos!EF110</f>
        <v/>
      </c>
      <c r="D126" s="269" t="str">
        <f ca="1">Cálculos!EG110</f>
        <v/>
      </c>
      <c r="E126" s="220" t="str">
        <f ca="1">Cálculos!EH110</f>
        <v/>
      </c>
      <c r="F126" s="220" t="str">
        <f ca="1">Cálculos!EJ110</f>
        <v/>
      </c>
      <c r="G126" s="269" t="str">
        <f ca="1">Cálculos!EI110</f>
        <v/>
      </c>
      <c r="H126" s="274" t="str">
        <f ca="1">IF(B126="","",IF(F126='Datos fijos'!$AB$3,D126*G126,0))</f>
        <v/>
      </c>
      <c r="I126" s="274" t="str">
        <f t="shared" ca="1" si="3"/>
        <v/>
      </c>
      <c r="J126" s="275" t="str">
        <f ca="1">Cálculos!ER110</f>
        <v/>
      </c>
    </row>
    <row r="127" spans="2:10" ht="15" customHeight="1" x14ac:dyDescent="0.25">
      <c r="B127" s="220" t="str">
        <f ca="1">Cálculos!EE111</f>
        <v/>
      </c>
      <c r="C127" s="220" t="str">
        <f ca="1">Cálculos!EF111</f>
        <v/>
      </c>
      <c r="D127" s="269" t="str">
        <f ca="1">Cálculos!EG111</f>
        <v/>
      </c>
      <c r="E127" s="220" t="str">
        <f ca="1">Cálculos!EH111</f>
        <v/>
      </c>
      <c r="F127" s="220" t="str">
        <f ca="1">Cálculos!EJ111</f>
        <v/>
      </c>
      <c r="G127" s="269" t="str">
        <f ca="1">Cálculos!EI111</f>
        <v/>
      </c>
      <c r="H127" s="274" t="str">
        <f ca="1">IF(B127="","",IF(F127='Datos fijos'!$AB$3,D127*G127,0))</f>
        <v/>
      </c>
      <c r="I127" s="274" t="str">
        <f t="shared" ca="1" si="3"/>
        <v/>
      </c>
      <c r="J127" s="275" t="str">
        <f ca="1">Cálculos!ER111</f>
        <v/>
      </c>
    </row>
    <row r="128" spans="2:10" ht="15" customHeight="1" x14ac:dyDescent="0.25">
      <c r="B128" s="220" t="str">
        <f ca="1">Cálculos!EE112</f>
        <v/>
      </c>
      <c r="C128" s="220" t="str">
        <f ca="1">Cálculos!EF112</f>
        <v/>
      </c>
      <c r="D128" s="269" t="str">
        <f ca="1">Cálculos!EG112</f>
        <v/>
      </c>
      <c r="E128" s="220" t="str">
        <f ca="1">Cálculos!EH112</f>
        <v/>
      </c>
      <c r="F128" s="220" t="str">
        <f ca="1">Cálculos!EJ112</f>
        <v/>
      </c>
      <c r="G128" s="269" t="str">
        <f ca="1">Cálculos!EI112</f>
        <v/>
      </c>
      <c r="H128" s="274" t="str">
        <f ca="1">IF(B128="","",IF(F128='Datos fijos'!$AB$3,D128*G128,0))</f>
        <v/>
      </c>
      <c r="I128" s="274" t="str">
        <f t="shared" ca="1" si="3"/>
        <v/>
      </c>
      <c r="J128" s="275" t="str">
        <f ca="1">Cálculos!ER112</f>
        <v/>
      </c>
    </row>
    <row r="129" spans="1:10" ht="15" customHeight="1" x14ac:dyDescent="0.25">
      <c r="B129" s="220" t="str">
        <f ca="1">Cálculos!EE113</f>
        <v/>
      </c>
      <c r="C129" s="220" t="str">
        <f ca="1">Cálculos!EF113</f>
        <v/>
      </c>
      <c r="D129" s="269" t="str">
        <f ca="1">Cálculos!EG113</f>
        <v/>
      </c>
      <c r="E129" s="220" t="str">
        <f ca="1">Cálculos!EH113</f>
        <v/>
      </c>
      <c r="F129" s="220" t="str">
        <f ca="1">Cálculos!EJ113</f>
        <v/>
      </c>
      <c r="G129" s="269" t="str">
        <f ca="1">Cálculos!EI113</f>
        <v/>
      </c>
      <c r="H129" s="274" t="str">
        <f ca="1">IF(B129="","",IF(F129='Datos fijos'!$AB$3,D129*G129,0))</f>
        <v/>
      </c>
      <c r="I129" s="274" t="str">
        <f t="shared" ca="1" si="3"/>
        <v/>
      </c>
      <c r="J129" s="275" t="str">
        <f ca="1">Cálculos!ER113</f>
        <v/>
      </c>
    </row>
    <row r="130" spans="1:10" ht="15" customHeight="1" x14ac:dyDescent="0.25">
      <c r="B130" s="220" t="str">
        <f ca="1">Cálculos!EE114</f>
        <v/>
      </c>
      <c r="C130" s="220" t="str">
        <f ca="1">Cálculos!EF114</f>
        <v/>
      </c>
      <c r="D130" s="269" t="str">
        <f ca="1">Cálculos!EG114</f>
        <v/>
      </c>
      <c r="E130" s="220" t="str">
        <f ca="1">Cálculos!EH114</f>
        <v/>
      </c>
      <c r="F130" s="220" t="str">
        <f ca="1">Cálculos!EJ114</f>
        <v/>
      </c>
      <c r="G130" s="269" t="str">
        <f ca="1">Cálculos!EI114</f>
        <v/>
      </c>
      <c r="H130" s="274" t="str">
        <f ca="1">IF(B130="","",IF(F130='Datos fijos'!$AB$3,D130*G130,0))</f>
        <v/>
      </c>
      <c r="I130" s="274" t="str">
        <f t="shared" ca="1" si="3"/>
        <v/>
      </c>
      <c r="J130" s="275" t="str">
        <f ca="1">Cálculos!ER114</f>
        <v/>
      </c>
    </row>
    <row r="131" spans="1:10" ht="15" customHeight="1" x14ac:dyDescent="0.25">
      <c r="B131" s="220" t="str">
        <f ca="1">Cálculos!EE115</f>
        <v/>
      </c>
      <c r="C131" s="220" t="str">
        <f ca="1">Cálculos!EF115</f>
        <v/>
      </c>
      <c r="D131" s="269" t="str">
        <f ca="1">Cálculos!EG115</f>
        <v/>
      </c>
      <c r="E131" s="220" t="str">
        <f ca="1">Cálculos!EH115</f>
        <v/>
      </c>
      <c r="F131" s="220" t="str">
        <f ca="1">Cálculos!EJ115</f>
        <v/>
      </c>
      <c r="G131" s="269" t="str">
        <f ca="1">Cálculos!EI115</f>
        <v/>
      </c>
      <c r="H131" s="274" t="str">
        <f ca="1">IF(B131="","",IF(F131='Datos fijos'!$AB$3,D131*G131,0))</f>
        <v/>
      </c>
      <c r="I131" s="274" t="str">
        <f t="shared" ca="1" si="3"/>
        <v/>
      </c>
      <c r="J131" s="275" t="str">
        <f ca="1">Cálculos!ER115</f>
        <v/>
      </c>
    </row>
    <row r="132" spans="1:10" ht="15" customHeight="1" x14ac:dyDescent="0.25">
      <c r="B132" s="220" t="str">
        <f ca="1">Cálculos!EE116</f>
        <v/>
      </c>
      <c r="C132" s="220" t="str">
        <f ca="1">Cálculos!EF116</f>
        <v/>
      </c>
      <c r="D132" s="269" t="str">
        <f ca="1">Cálculos!EG116</f>
        <v/>
      </c>
      <c r="E132" s="220" t="str">
        <f ca="1">Cálculos!EH116</f>
        <v/>
      </c>
      <c r="F132" s="220" t="str">
        <f ca="1">Cálculos!EJ116</f>
        <v/>
      </c>
      <c r="G132" s="269" t="str">
        <f ca="1">Cálculos!EI116</f>
        <v/>
      </c>
      <c r="H132" s="274" t="str">
        <f ca="1">IF(B132="","",IF(F132='Datos fijos'!$AB$3,D132*G132,0))</f>
        <v/>
      </c>
      <c r="I132" s="274" t="str">
        <f t="shared" ca="1" si="3"/>
        <v/>
      </c>
      <c r="J132" s="275" t="str">
        <f ca="1">Cálculos!ER116</f>
        <v/>
      </c>
    </row>
    <row r="133" spans="1:10" ht="15" customHeight="1" x14ac:dyDescent="0.25">
      <c r="B133" s="220" t="str">
        <f ca="1">Cálculos!EE117</f>
        <v/>
      </c>
      <c r="C133" s="220" t="str">
        <f ca="1">Cálculos!EF117</f>
        <v/>
      </c>
      <c r="D133" s="269" t="str">
        <f ca="1">Cálculos!EG117</f>
        <v/>
      </c>
      <c r="E133" s="220" t="str">
        <f ca="1">Cálculos!EH117</f>
        <v/>
      </c>
      <c r="F133" s="220" t="str">
        <f ca="1">Cálculos!EJ117</f>
        <v/>
      </c>
      <c r="G133" s="269" t="str">
        <f ca="1">Cálculos!EI117</f>
        <v/>
      </c>
      <c r="H133" s="274" t="str">
        <f ca="1">IF(B133="","",IF(F133='Datos fijos'!$AB$3,D133*G133,0))</f>
        <v/>
      </c>
      <c r="I133" s="274" t="str">
        <f t="shared" ca="1" si="3"/>
        <v/>
      </c>
      <c r="J133" s="275" t="str">
        <f ca="1">Cálculos!ER117</f>
        <v/>
      </c>
    </row>
    <row r="134" spans="1:10" ht="15" customHeight="1" x14ac:dyDescent="0.25">
      <c r="B134" s="220" t="str">
        <f ca="1">Cálculos!EE118</f>
        <v/>
      </c>
      <c r="C134" s="220" t="str">
        <f ca="1">Cálculos!EF118</f>
        <v/>
      </c>
      <c r="D134" s="269" t="str">
        <f ca="1">Cálculos!EG118</f>
        <v/>
      </c>
      <c r="E134" s="220" t="str">
        <f ca="1">Cálculos!EH118</f>
        <v/>
      </c>
      <c r="F134" s="220" t="str">
        <f ca="1">Cálculos!EJ118</f>
        <v/>
      </c>
      <c r="G134" s="269" t="str">
        <f ca="1">Cálculos!EI118</f>
        <v/>
      </c>
      <c r="H134" s="274" t="str">
        <f ca="1">IF(B134="","",IF(F134='Datos fijos'!$AB$3,D134*G134,0))</f>
        <v/>
      </c>
      <c r="I134" s="274" t="str">
        <f t="shared" ca="1" si="3"/>
        <v/>
      </c>
      <c r="J134" s="275" t="str">
        <f ca="1">Cálculos!ER118</f>
        <v/>
      </c>
    </row>
    <row r="135" spans="1:10" ht="15" customHeight="1" x14ac:dyDescent="0.25">
      <c r="B135" s="220" t="str">
        <f ca="1">Cálculos!EE119</f>
        <v/>
      </c>
      <c r="C135" s="220" t="str">
        <f ca="1">Cálculos!EF119</f>
        <v/>
      </c>
      <c r="D135" s="269" t="str">
        <f ca="1">Cálculos!EG119</f>
        <v/>
      </c>
      <c r="E135" s="220" t="str">
        <f ca="1">Cálculos!EH119</f>
        <v/>
      </c>
      <c r="F135" s="220" t="str">
        <f ca="1">Cálculos!EJ119</f>
        <v/>
      </c>
      <c r="G135" s="269" t="str">
        <f ca="1">Cálculos!EI119</f>
        <v/>
      </c>
      <c r="H135" s="274" t="str">
        <f ca="1">IF(B135="","",IF(F135='Datos fijos'!$AB$3,D135*G135,0))</f>
        <v/>
      </c>
      <c r="I135" s="274" t="str">
        <f t="shared" ca="1" si="3"/>
        <v/>
      </c>
      <c r="J135" s="275" t="str">
        <f ca="1">Cálculos!ER119</f>
        <v/>
      </c>
    </row>
    <row r="137" spans="1:10" ht="15.75" x14ac:dyDescent="0.25">
      <c r="H137" s="276"/>
    </row>
    <row r="138" spans="1:10" ht="20.25" x14ac:dyDescent="0.25">
      <c r="B138" s="486" t="s">
        <v>1001</v>
      </c>
      <c r="C138" s="486"/>
      <c r="D138" s="486"/>
      <c r="E138" s="486"/>
      <c r="F138" s="486"/>
      <c r="G138" s="486"/>
      <c r="H138" s="486"/>
    </row>
    <row r="140" spans="1:10" ht="15.75" x14ac:dyDescent="0.25">
      <c r="B140" s="24" t="s">
        <v>112</v>
      </c>
      <c r="C140" s="487">
        <f>+'Formulario B-"Alta de Proyecto"'!B5</f>
        <v>0</v>
      </c>
      <c r="D140" s="487"/>
      <c r="E140" s="487"/>
      <c r="F140" s="487"/>
      <c r="G140" s="487"/>
      <c r="H140" s="487"/>
    </row>
    <row r="142" spans="1:10" ht="15.75" customHeight="1" x14ac:dyDescent="0.25">
      <c r="A142" s="221"/>
      <c r="B142" s="488" t="s">
        <v>471</v>
      </c>
      <c r="C142" s="489"/>
      <c r="D142" s="489"/>
      <c r="E142" s="489"/>
      <c r="F142" s="489"/>
      <c r="G142" s="277">
        <f ca="1">SUM($H$10:$H$67,$H$78:$H$135,$H$146:$H$203)</f>
        <v>0</v>
      </c>
      <c r="H142" s="272" t="s">
        <v>159</v>
      </c>
    </row>
    <row r="143" spans="1:10" ht="15.75" x14ac:dyDescent="0.25">
      <c r="A143" s="221"/>
      <c r="B143" s="488" t="s">
        <v>456</v>
      </c>
      <c r="C143" s="489"/>
      <c r="D143" s="489"/>
      <c r="E143" s="489"/>
      <c r="F143" s="490"/>
      <c r="G143" s="277">
        <f ca="1">SUM($I$10:$I$67,$I$78:$I$135,$J$10:$J$67,$J$78:$J$135,$I$146:$I$203,$J$146:$J$203)</f>
        <v>0</v>
      </c>
      <c r="H143" s="272" t="s">
        <v>159</v>
      </c>
    </row>
    <row r="145" spans="2:10" ht="31.5" x14ac:dyDescent="0.25">
      <c r="B145" s="147" t="s">
        <v>88</v>
      </c>
      <c r="C145" s="147" t="s">
        <v>89</v>
      </c>
      <c r="D145" s="268" t="s">
        <v>52</v>
      </c>
      <c r="E145" s="147" t="s">
        <v>53</v>
      </c>
      <c r="F145" s="147" t="s">
        <v>392</v>
      </c>
      <c r="G145" s="268" t="s">
        <v>379</v>
      </c>
      <c r="H145" s="273" t="s">
        <v>454</v>
      </c>
      <c r="I145" s="273" t="s">
        <v>455</v>
      </c>
      <c r="J145" s="273" t="s">
        <v>453</v>
      </c>
    </row>
    <row r="146" spans="2:10" x14ac:dyDescent="0.25">
      <c r="B146" s="220" t="str">
        <f ca="1">Cálculos!EE120</f>
        <v/>
      </c>
      <c r="C146" s="220" t="str">
        <f ca="1">Cálculos!EF120</f>
        <v/>
      </c>
      <c r="D146" s="269" t="str">
        <f ca="1">Cálculos!EG120</f>
        <v/>
      </c>
      <c r="E146" s="220" t="str">
        <f ca="1">Cálculos!EH120</f>
        <v/>
      </c>
      <c r="F146" s="220" t="str">
        <f ca="1">Cálculos!EJ120</f>
        <v/>
      </c>
      <c r="G146" s="269" t="str">
        <f ca="1">Cálculos!EI120</f>
        <v/>
      </c>
      <c r="H146" s="274" t="str">
        <f ca="1">IF(B146="","",IF(F146='Datos fijos'!$AB$3,D146*G146,0))</f>
        <v/>
      </c>
      <c r="I146" s="274" t="str">
        <f ca="1">IF(B146="","",D146*G146-H146)</f>
        <v/>
      </c>
      <c r="J146" s="275" t="str">
        <f ca="1">Cálculos!ER120</f>
        <v/>
      </c>
    </row>
    <row r="147" spans="2:10" x14ac:dyDescent="0.25">
      <c r="B147" s="220" t="str">
        <f ca="1">Cálculos!EE121</f>
        <v/>
      </c>
      <c r="C147" s="220" t="str">
        <f ca="1">Cálculos!EF121</f>
        <v/>
      </c>
      <c r="D147" s="269" t="str">
        <f ca="1">Cálculos!EG121</f>
        <v/>
      </c>
      <c r="E147" s="220" t="str">
        <f ca="1">Cálculos!EH121</f>
        <v/>
      </c>
      <c r="F147" s="220" t="str">
        <f ca="1">Cálculos!EJ121</f>
        <v/>
      </c>
      <c r="G147" s="269" t="str">
        <f ca="1">Cálculos!EI121</f>
        <v/>
      </c>
      <c r="H147" s="274" t="str">
        <f ca="1">IF(B147="","",IF(F147='Datos fijos'!$AB$3,D147*G147,0))</f>
        <v/>
      </c>
      <c r="I147" s="274" t="str">
        <f t="shared" ref="I147:I203" ca="1" si="4">IF(B147="","",D147*G147-H147)</f>
        <v/>
      </c>
      <c r="J147" s="275" t="str">
        <f ca="1">Cálculos!ER121</f>
        <v/>
      </c>
    </row>
    <row r="148" spans="2:10" x14ac:dyDescent="0.25">
      <c r="B148" s="220" t="str">
        <f ca="1">Cálculos!EE122</f>
        <v/>
      </c>
      <c r="C148" s="220" t="str">
        <f ca="1">Cálculos!EF122</f>
        <v/>
      </c>
      <c r="D148" s="269" t="str">
        <f ca="1">Cálculos!EG122</f>
        <v/>
      </c>
      <c r="E148" s="220" t="str">
        <f ca="1">Cálculos!EH122</f>
        <v/>
      </c>
      <c r="F148" s="220" t="str">
        <f ca="1">Cálculos!EJ122</f>
        <v/>
      </c>
      <c r="G148" s="269" t="str">
        <f ca="1">Cálculos!EI122</f>
        <v/>
      </c>
      <c r="H148" s="274" t="str">
        <f ca="1">IF(B148="","",IF(F148='Datos fijos'!$AB$3,D148*G148,0))</f>
        <v/>
      </c>
      <c r="I148" s="274" t="str">
        <f t="shared" ca="1" si="4"/>
        <v/>
      </c>
      <c r="J148" s="275" t="str">
        <f ca="1">Cálculos!ER122</f>
        <v/>
      </c>
    </row>
    <row r="149" spans="2:10" x14ac:dyDescent="0.25">
      <c r="B149" s="220" t="str">
        <f ca="1">Cálculos!EE123</f>
        <v/>
      </c>
      <c r="C149" s="220" t="str">
        <f ca="1">Cálculos!EF123</f>
        <v/>
      </c>
      <c r="D149" s="269" t="str">
        <f ca="1">Cálculos!EG123</f>
        <v/>
      </c>
      <c r="E149" s="220" t="str">
        <f ca="1">Cálculos!EH123</f>
        <v/>
      </c>
      <c r="F149" s="220" t="str">
        <f ca="1">Cálculos!EJ123</f>
        <v/>
      </c>
      <c r="G149" s="269" t="str">
        <f ca="1">Cálculos!EI123</f>
        <v/>
      </c>
      <c r="H149" s="274" t="str">
        <f ca="1">IF(B149="","",IF(F149='Datos fijos'!$AB$3,D149*G149,0))</f>
        <v/>
      </c>
      <c r="I149" s="274" t="str">
        <f t="shared" ca="1" si="4"/>
        <v/>
      </c>
      <c r="J149" s="275" t="str">
        <f ca="1">Cálculos!ER123</f>
        <v/>
      </c>
    </row>
    <row r="150" spans="2:10" x14ac:dyDescent="0.25">
      <c r="B150" s="220" t="str">
        <f ca="1">Cálculos!EE124</f>
        <v/>
      </c>
      <c r="C150" s="220" t="str">
        <f ca="1">Cálculos!EF124</f>
        <v/>
      </c>
      <c r="D150" s="269" t="str">
        <f ca="1">Cálculos!EG124</f>
        <v/>
      </c>
      <c r="E150" s="220" t="str">
        <f ca="1">Cálculos!EH124</f>
        <v/>
      </c>
      <c r="F150" s="220" t="str">
        <f ca="1">Cálculos!EJ124</f>
        <v/>
      </c>
      <c r="G150" s="269" t="str">
        <f ca="1">Cálculos!EI124</f>
        <v/>
      </c>
      <c r="H150" s="274" t="str">
        <f ca="1">IF(B150="","",IF(F150='Datos fijos'!$AB$3,D150*G150,0))</f>
        <v/>
      </c>
      <c r="I150" s="274" t="str">
        <f t="shared" ca="1" si="4"/>
        <v/>
      </c>
      <c r="J150" s="275" t="str">
        <f ca="1">Cálculos!ER124</f>
        <v/>
      </c>
    </row>
    <row r="151" spans="2:10" x14ac:dyDescent="0.25">
      <c r="B151" s="220" t="str">
        <f ca="1">Cálculos!EE125</f>
        <v/>
      </c>
      <c r="C151" s="220" t="str">
        <f ca="1">Cálculos!EF125</f>
        <v/>
      </c>
      <c r="D151" s="269" t="str">
        <f ca="1">Cálculos!EG125</f>
        <v/>
      </c>
      <c r="E151" s="220" t="str">
        <f ca="1">Cálculos!EH125</f>
        <v/>
      </c>
      <c r="F151" s="220" t="str">
        <f ca="1">Cálculos!EJ125</f>
        <v/>
      </c>
      <c r="G151" s="269" t="str">
        <f ca="1">Cálculos!EI125</f>
        <v/>
      </c>
      <c r="H151" s="274" t="str">
        <f ca="1">IF(B151="","",IF(F151='Datos fijos'!$AB$3,D151*G151,0))</f>
        <v/>
      </c>
      <c r="I151" s="274" t="str">
        <f t="shared" ca="1" si="4"/>
        <v/>
      </c>
      <c r="J151" s="275" t="str">
        <f ca="1">Cálculos!ER125</f>
        <v/>
      </c>
    </row>
    <row r="152" spans="2:10" x14ac:dyDescent="0.25">
      <c r="B152" s="220" t="str">
        <f ca="1">Cálculos!EE126</f>
        <v/>
      </c>
      <c r="C152" s="220" t="str">
        <f ca="1">Cálculos!EF126</f>
        <v/>
      </c>
      <c r="D152" s="269" t="str">
        <f ca="1">Cálculos!EG126</f>
        <v/>
      </c>
      <c r="E152" s="220" t="str">
        <f ca="1">Cálculos!EH126</f>
        <v/>
      </c>
      <c r="F152" s="220" t="str">
        <f ca="1">Cálculos!EJ126</f>
        <v/>
      </c>
      <c r="G152" s="269" t="str">
        <f ca="1">Cálculos!EI126</f>
        <v/>
      </c>
      <c r="H152" s="274" t="str">
        <f ca="1">IF(B152="","",IF(F152='Datos fijos'!$AB$3,D152*G152,0))</f>
        <v/>
      </c>
      <c r="I152" s="274" t="str">
        <f t="shared" ca="1" si="4"/>
        <v/>
      </c>
      <c r="J152" s="275" t="str">
        <f ca="1">Cálculos!ER126</f>
        <v/>
      </c>
    </row>
    <row r="153" spans="2:10" x14ac:dyDescent="0.25">
      <c r="B153" s="220" t="str">
        <f ca="1">Cálculos!EE127</f>
        <v/>
      </c>
      <c r="C153" s="220" t="str">
        <f ca="1">Cálculos!EF127</f>
        <v/>
      </c>
      <c r="D153" s="269" t="str">
        <f ca="1">Cálculos!EG127</f>
        <v/>
      </c>
      <c r="E153" s="220" t="str">
        <f ca="1">Cálculos!EH127</f>
        <v/>
      </c>
      <c r="F153" s="220" t="str">
        <f ca="1">Cálculos!EJ127</f>
        <v/>
      </c>
      <c r="G153" s="269" t="str">
        <f ca="1">Cálculos!EI127</f>
        <v/>
      </c>
      <c r="H153" s="274" t="str">
        <f ca="1">IF(B153="","",IF(F153='Datos fijos'!$AB$3,D153*G153,0))</f>
        <v/>
      </c>
      <c r="I153" s="274" t="str">
        <f t="shared" ca="1" si="4"/>
        <v/>
      </c>
      <c r="J153" s="275" t="str">
        <f ca="1">Cálculos!ER127</f>
        <v/>
      </c>
    </row>
    <row r="154" spans="2:10" x14ac:dyDescent="0.25">
      <c r="B154" s="220" t="str">
        <f ca="1">Cálculos!EE128</f>
        <v/>
      </c>
      <c r="C154" s="220" t="str">
        <f ca="1">Cálculos!EF128</f>
        <v/>
      </c>
      <c r="D154" s="269" t="str">
        <f ca="1">Cálculos!EG128</f>
        <v/>
      </c>
      <c r="E154" s="220" t="str">
        <f ca="1">Cálculos!EH128</f>
        <v/>
      </c>
      <c r="F154" s="220" t="str">
        <f ca="1">Cálculos!EJ128</f>
        <v/>
      </c>
      <c r="G154" s="269" t="str">
        <f ca="1">Cálculos!EI128</f>
        <v/>
      </c>
      <c r="H154" s="274" t="str">
        <f ca="1">IF(B154="","",IF(F154='Datos fijos'!$AB$3,D154*G154,0))</f>
        <v/>
      </c>
      <c r="I154" s="274" t="str">
        <f t="shared" ca="1" si="4"/>
        <v/>
      </c>
      <c r="J154" s="275" t="str">
        <f ca="1">Cálculos!ER128</f>
        <v/>
      </c>
    </row>
    <row r="155" spans="2:10" x14ac:dyDescent="0.25">
      <c r="B155" s="220" t="str">
        <f ca="1">Cálculos!EE129</f>
        <v/>
      </c>
      <c r="C155" s="220" t="str">
        <f ca="1">Cálculos!EF129</f>
        <v/>
      </c>
      <c r="D155" s="269" t="str">
        <f ca="1">Cálculos!EG129</f>
        <v/>
      </c>
      <c r="E155" s="220" t="str">
        <f ca="1">Cálculos!EH129</f>
        <v/>
      </c>
      <c r="F155" s="220" t="str">
        <f ca="1">Cálculos!EJ129</f>
        <v/>
      </c>
      <c r="G155" s="269" t="str">
        <f ca="1">Cálculos!EI129</f>
        <v/>
      </c>
      <c r="H155" s="274" t="str">
        <f ca="1">IF(B155="","",IF(F155='Datos fijos'!$AB$3,D155*G155,0))</f>
        <v/>
      </c>
      <c r="I155" s="274" t="str">
        <f t="shared" ca="1" si="4"/>
        <v/>
      </c>
      <c r="J155" s="275" t="str">
        <f ca="1">Cálculos!ER129</f>
        <v/>
      </c>
    </row>
    <row r="156" spans="2:10" x14ac:dyDescent="0.25">
      <c r="B156" s="220" t="str">
        <f ca="1">Cálculos!EE130</f>
        <v/>
      </c>
      <c r="C156" s="220" t="str">
        <f ca="1">Cálculos!EF130</f>
        <v/>
      </c>
      <c r="D156" s="269" t="str">
        <f ca="1">Cálculos!EG130</f>
        <v/>
      </c>
      <c r="E156" s="220" t="str">
        <f ca="1">Cálculos!EH130</f>
        <v/>
      </c>
      <c r="F156" s="220" t="str">
        <f ca="1">Cálculos!EJ130</f>
        <v/>
      </c>
      <c r="G156" s="269" t="str">
        <f ca="1">Cálculos!EI130</f>
        <v/>
      </c>
      <c r="H156" s="274" t="str">
        <f ca="1">IF(B156="","",IF(F156='Datos fijos'!$AB$3,D156*G156,0))</f>
        <v/>
      </c>
      <c r="I156" s="274" t="str">
        <f t="shared" ca="1" si="4"/>
        <v/>
      </c>
      <c r="J156" s="275" t="str">
        <f ca="1">Cálculos!ER130</f>
        <v/>
      </c>
    </row>
    <row r="157" spans="2:10" x14ac:dyDescent="0.25">
      <c r="B157" s="220" t="str">
        <f ca="1">Cálculos!EE131</f>
        <v/>
      </c>
      <c r="C157" s="220" t="str">
        <f ca="1">Cálculos!EF131</f>
        <v/>
      </c>
      <c r="D157" s="269" t="str">
        <f ca="1">Cálculos!EG131</f>
        <v/>
      </c>
      <c r="E157" s="220" t="str">
        <f ca="1">Cálculos!EH131</f>
        <v/>
      </c>
      <c r="F157" s="220" t="str">
        <f ca="1">Cálculos!EJ131</f>
        <v/>
      </c>
      <c r="G157" s="269" t="str">
        <f ca="1">Cálculos!EI131</f>
        <v/>
      </c>
      <c r="H157" s="274" t="str">
        <f ca="1">IF(B157="","",IF(F157='Datos fijos'!$AB$3,D157*G157,0))</f>
        <v/>
      </c>
      <c r="I157" s="274" t="str">
        <f t="shared" ca="1" si="4"/>
        <v/>
      </c>
      <c r="J157" s="275" t="str">
        <f ca="1">Cálculos!ER131</f>
        <v/>
      </c>
    </row>
    <row r="158" spans="2:10" x14ac:dyDescent="0.25">
      <c r="B158" s="220" t="str">
        <f ca="1">Cálculos!EE132</f>
        <v/>
      </c>
      <c r="C158" s="220" t="str">
        <f ca="1">Cálculos!EF132</f>
        <v/>
      </c>
      <c r="D158" s="269" t="str">
        <f ca="1">Cálculos!EG132</f>
        <v/>
      </c>
      <c r="E158" s="220" t="str">
        <f ca="1">Cálculos!EH132</f>
        <v/>
      </c>
      <c r="F158" s="220" t="str">
        <f ca="1">Cálculos!EJ132</f>
        <v/>
      </c>
      <c r="G158" s="269" t="str">
        <f ca="1">Cálculos!EI132</f>
        <v/>
      </c>
      <c r="H158" s="274" t="str">
        <f ca="1">IF(B158="","",IF(F158='Datos fijos'!$AB$3,D158*G158,0))</f>
        <v/>
      </c>
      <c r="I158" s="274" t="str">
        <f t="shared" ca="1" si="4"/>
        <v/>
      </c>
      <c r="J158" s="275" t="str">
        <f ca="1">Cálculos!ER132</f>
        <v/>
      </c>
    </row>
    <row r="159" spans="2:10" x14ac:dyDescent="0.25">
      <c r="B159" s="220" t="str">
        <f ca="1">Cálculos!EE133</f>
        <v/>
      </c>
      <c r="C159" s="220" t="str">
        <f ca="1">Cálculos!EF133</f>
        <v/>
      </c>
      <c r="D159" s="269" t="str">
        <f ca="1">Cálculos!EG133</f>
        <v/>
      </c>
      <c r="E159" s="220" t="str">
        <f ca="1">Cálculos!EH133</f>
        <v/>
      </c>
      <c r="F159" s="220" t="str">
        <f ca="1">Cálculos!EJ133</f>
        <v/>
      </c>
      <c r="G159" s="269" t="str">
        <f ca="1">Cálculos!EI133</f>
        <v/>
      </c>
      <c r="H159" s="274" t="str">
        <f ca="1">IF(B159="","",IF(F159='Datos fijos'!$AB$3,D159*G159,0))</f>
        <v/>
      </c>
      <c r="I159" s="274" t="str">
        <f t="shared" ca="1" si="4"/>
        <v/>
      </c>
      <c r="J159" s="275" t="str">
        <f ca="1">Cálculos!ER133</f>
        <v/>
      </c>
    </row>
    <row r="160" spans="2:10" x14ac:dyDescent="0.25">
      <c r="B160" s="220" t="str">
        <f ca="1">Cálculos!EE134</f>
        <v/>
      </c>
      <c r="C160" s="220" t="str">
        <f ca="1">Cálculos!EF134</f>
        <v/>
      </c>
      <c r="D160" s="269" t="str">
        <f ca="1">Cálculos!EG134</f>
        <v/>
      </c>
      <c r="E160" s="220" t="str">
        <f ca="1">Cálculos!EH134</f>
        <v/>
      </c>
      <c r="F160" s="220" t="str">
        <f ca="1">Cálculos!EJ134</f>
        <v/>
      </c>
      <c r="G160" s="269" t="str">
        <f ca="1">Cálculos!EI134</f>
        <v/>
      </c>
      <c r="H160" s="274" t="str">
        <f ca="1">IF(B160="","",IF(F160='Datos fijos'!$AB$3,D160*G160,0))</f>
        <v/>
      </c>
      <c r="I160" s="274" t="str">
        <f t="shared" ca="1" si="4"/>
        <v/>
      </c>
      <c r="J160" s="275" t="str">
        <f ca="1">Cálculos!ER134</f>
        <v/>
      </c>
    </row>
    <row r="161" spans="2:10" x14ac:dyDescent="0.25">
      <c r="B161" s="220" t="str">
        <f ca="1">Cálculos!EE135</f>
        <v/>
      </c>
      <c r="C161" s="220" t="str">
        <f ca="1">Cálculos!EF135</f>
        <v/>
      </c>
      <c r="D161" s="269" t="str">
        <f ca="1">Cálculos!EG135</f>
        <v/>
      </c>
      <c r="E161" s="220" t="str">
        <f ca="1">Cálculos!EH135</f>
        <v/>
      </c>
      <c r="F161" s="220" t="str">
        <f ca="1">Cálculos!EJ135</f>
        <v/>
      </c>
      <c r="G161" s="269" t="str">
        <f ca="1">Cálculos!EI135</f>
        <v/>
      </c>
      <c r="H161" s="274" t="str">
        <f ca="1">IF(B161="","",IF(F161='Datos fijos'!$AB$3,D161*G161,0))</f>
        <v/>
      </c>
      <c r="I161" s="274" t="str">
        <f t="shared" ca="1" si="4"/>
        <v/>
      </c>
      <c r="J161" s="275" t="str">
        <f ca="1">Cálculos!ER135</f>
        <v/>
      </c>
    </row>
    <row r="162" spans="2:10" x14ac:dyDescent="0.25">
      <c r="B162" s="220" t="str">
        <f ca="1">Cálculos!EE136</f>
        <v/>
      </c>
      <c r="C162" s="220" t="str">
        <f ca="1">Cálculos!EF136</f>
        <v/>
      </c>
      <c r="D162" s="269" t="str">
        <f ca="1">Cálculos!EG136</f>
        <v/>
      </c>
      <c r="E162" s="220" t="str">
        <f ca="1">Cálculos!EH136</f>
        <v/>
      </c>
      <c r="F162" s="220" t="str">
        <f ca="1">Cálculos!EJ136</f>
        <v/>
      </c>
      <c r="G162" s="269" t="str">
        <f ca="1">Cálculos!EI136</f>
        <v/>
      </c>
      <c r="H162" s="274" t="str">
        <f ca="1">IF(B162="","",IF(F162='Datos fijos'!$AB$3,D162*G162,0))</f>
        <v/>
      </c>
      <c r="I162" s="274" t="str">
        <f t="shared" ca="1" si="4"/>
        <v/>
      </c>
      <c r="J162" s="275" t="str">
        <f ca="1">Cálculos!ER136</f>
        <v/>
      </c>
    </row>
    <row r="163" spans="2:10" x14ac:dyDescent="0.25">
      <c r="B163" s="220" t="str">
        <f ca="1">Cálculos!EE137</f>
        <v/>
      </c>
      <c r="C163" s="220" t="str">
        <f ca="1">Cálculos!EF137</f>
        <v/>
      </c>
      <c r="D163" s="269" t="str">
        <f ca="1">Cálculos!EG137</f>
        <v/>
      </c>
      <c r="E163" s="220" t="str">
        <f ca="1">Cálculos!EH137</f>
        <v/>
      </c>
      <c r="F163" s="220" t="str">
        <f ca="1">Cálculos!EJ137</f>
        <v/>
      </c>
      <c r="G163" s="269" t="str">
        <f ca="1">Cálculos!EI137</f>
        <v/>
      </c>
      <c r="H163" s="274" t="str">
        <f ca="1">IF(B163="","",IF(F163='Datos fijos'!$AB$3,D163*G163,0))</f>
        <v/>
      </c>
      <c r="I163" s="274" t="str">
        <f t="shared" ca="1" si="4"/>
        <v/>
      </c>
      <c r="J163" s="275" t="str">
        <f ca="1">Cálculos!ER137</f>
        <v/>
      </c>
    </row>
    <row r="164" spans="2:10" x14ac:dyDescent="0.25">
      <c r="B164" s="220" t="str">
        <f ca="1">Cálculos!EE138</f>
        <v/>
      </c>
      <c r="C164" s="220" t="str">
        <f ca="1">Cálculos!EF138</f>
        <v/>
      </c>
      <c r="D164" s="269" t="str">
        <f ca="1">Cálculos!EG138</f>
        <v/>
      </c>
      <c r="E164" s="220" t="str">
        <f ca="1">Cálculos!EH138</f>
        <v/>
      </c>
      <c r="F164" s="220" t="str">
        <f ca="1">Cálculos!EJ138</f>
        <v/>
      </c>
      <c r="G164" s="269" t="str">
        <f ca="1">Cálculos!EI138</f>
        <v/>
      </c>
      <c r="H164" s="274" t="str">
        <f ca="1">IF(B164="","",IF(F164='Datos fijos'!$AB$3,D164*G164,0))</f>
        <v/>
      </c>
      <c r="I164" s="274" t="str">
        <f t="shared" ca="1" si="4"/>
        <v/>
      </c>
      <c r="J164" s="275" t="str">
        <f ca="1">Cálculos!ER138</f>
        <v/>
      </c>
    </row>
    <row r="165" spans="2:10" x14ac:dyDescent="0.25">
      <c r="B165" s="220" t="str">
        <f ca="1">Cálculos!EE139</f>
        <v/>
      </c>
      <c r="C165" s="220" t="str">
        <f ca="1">Cálculos!EF139</f>
        <v/>
      </c>
      <c r="D165" s="269" t="str">
        <f ca="1">Cálculos!EG139</f>
        <v/>
      </c>
      <c r="E165" s="220" t="str">
        <f ca="1">Cálculos!EH139</f>
        <v/>
      </c>
      <c r="F165" s="220" t="str">
        <f ca="1">Cálculos!EJ139</f>
        <v/>
      </c>
      <c r="G165" s="269" t="str">
        <f ca="1">Cálculos!EI139</f>
        <v/>
      </c>
      <c r="H165" s="274" t="str">
        <f ca="1">IF(B165="","",IF(F165='Datos fijos'!$AB$3,D165*G165,0))</f>
        <v/>
      </c>
      <c r="I165" s="274" t="str">
        <f t="shared" ca="1" si="4"/>
        <v/>
      </c>
      <c r="J165" s="275" t="str">
        <f ca="1">Cálculos!ER139</f>
        <v/>
      </c>
    </row>
    <row r="166" spans="2:10" x14ac:dyDescent="0.25">
      <c r="B166" s="220" t="str">
        <f ca="1">Cálculos!EE140</f>
        <v/>
      </c>
      <c r="C166" s="220" t="str">
        <f ca="1">Cálculos!EF140</f>
        <v/>
      </c>
      <c r="D166" s="269" t="str">
        <f ca="1">Cálculos!EG140</f>
        <v/>
      </c>
      <c r="E166" s="220" t="str">
        <f ca="1">Cálculos!EH140</f>
        <v/>
      </c>
      <c r="F166" s="220" t="str">
        <f ca="1">Cálculos!EJ140</f>
        <v/>
      </c>
      <c r="G166" s="269" t="str">
        <f ca="1">Cálculos!EI140</f>
        <v/>
      </c>
      <c r="H166" s="274" t="str">
        <f ca="1">IF(B166="","",IF(F166='Datos fijos'!$AB$3,D166*G166,0))</f>
        <v/>
      </c>
      <c r="I166" s="274" t="str">
        <f t="shared" ca="1" si="4"/>
        <v/>
      </c>
      <c r="J166" s="275" t="str">
        <f ca="1">Cálculos!ER140</f>
        <v/>
      </c>
    </row>
    <row r="167" spans="2:10" x14ac:dyDescent="0.25">
      <c r="B167" s="220" t="str">
        <f ca="1">Cálculos!EE141</f>
        <v/>
      </c>
      <c r="C167" s="220" t="str">
        <f ca="1">Cálculos!EF141</f>
        <v/>
      </c>
      <c r="D167" s="269" t="str">
        <f ca="1">Cálculos!EG141</f>
        <v/>
      </c>
      <c r="E167" s="220" t="str">
        <f ca="1">Cálculos!EH141</f>
        <v/>
      </c>
      <c r="F167" s="220" t="str">
        <f ca="1">Cálculos!EJ141</f>
        <v/>
      </c>
      <c r="G167" s="269" t="str">
        <f ca="1">Cálculos!EI141</f>
        <v/>
      </c>
      <c r="H167" s="274" t="str">
        <f ca="1">IF(B167="","",IF(F167='Datos fijos'!$AB$3,D167*G167,0))</f>
        <v/>
      </c>
      <c r="I167" s="274" t="str">
        <f t="shared" ca="1" si="4"/>
        <v/>
      </c>
      <c r="J167" s="275" t="str">
        <f ca="1">Cálculos!ER141</f>
        <v/>
      </c>
    </row>
    <row r="168" spans="2:10" x14ac:dyDescent="0.25">
      <c r="B168" s="220" t="str">
        <f ca="1">Cálculos!EE142</f>
        <v/>
      </c>
      <c r="C168" s="220" t="str">
        <f ca="1">Cálculos!EF142</f>
        <v/>
      </c>
      <c r="D168" s="269" t="str">
        <f ca="1">Cálculos!EG142</f>
        <v/>
      </c>
      <c r="E168" s="220" t="str">
        <f ca="1">Cálculos!EH142</f>
        <v/>
      </c>
      <c r="F168" s="220" t="str">
        <f ca="1">Cálculos!EJ142</f>
        <v/>
      </c>
      <c r="G168" s="269" t="str">
        <f ca="1">Cálculos!EI142</f>
        <v/>
      </c>
      <c r="H168" s="274" t="str">
        <f ca="1">IF(B168="","",IF(F168='Datos fijos'!$AB$3,D168*G168,0))</f>
        <v/>
      </c>
      <c r="I168" s="274" t="str">
        <f t="shared" ca="1" si="4"/>
        <v/>
      </c>
      <c r="J168" s="275" t="str">
        <f ca="1">Cálculos!ER142</f>
        <v/>
      </c>
    </row>
    <row r="169" spans="2:10" x14ac:dyDescent="0.25">
      <c r="B169" s="220" t="str">
        <f ca="1">Cálculos!EE143</f>
        <v/>
      </c>
      <c r="C169" s="220" t="str">
        <f ca="1">Cálculos!EF143</f>
        <v/>
      </c>
      <c r="D169" s="269" t="str">
        <f ca="1">Cálculos!EG143</f>
        <v/>
      </c>
      <c r="E169" s="220" t="str">
        <f ca="1">Cálculos!EH143</f>
        <v/>
      </c>
      <c r="F169" s="220" t="str">
        <f ca="1">Cálculos!EJ143</f>
        <v/>
      </c>
      <c r="G169" s="269" t="str">
        <f ca="1">Cálculos!EI143</f>
        <v/>
      </c>
      <c r="H169" s="274" t="str">
        <f ca="1">IF(B169="","",IF(F169='Datos fijos'!$AB$3,D169*G169,0))</f>
        <v/>
      </c>
      <c r="I169" s="274" t="str">
        <f t="shared" ca="1" si="4"/>
        <v/>
      </c>
      <c r="J169" s="275" t="str">
        <f ca="1">Cálculos!ER143</f>
        <v/>
      </c>
    </row>
    <row r="170" spans="2:10" x14ac:dyDescent="0.25">
      <c r="B170" s="220" t="str">
        <f ca="1">Cálculos!EE144</f>
        <v/>
      </c>
      <c r="C170" s="220" t="str">
        <f ca="1">Cálculos!EF144</f>
        <v/>
      </c>
      <c r="D170" s="269" t="str">
        <f ca="1">Cálculos!EG144</f>
        <v/>
      </c>
      <c r="E170" s="220" t="str">
        <f ca="1">Cálculos!EH144</f>
        <v/>
      </c>
      <c r="F170" s="220" t="str">
        <f ca="1">Cálculos!EJ144</f>
        <v/>
      </c>
      <c r="G170" s="269" t="str">
        <f ca="1">Cálculos!EI144</f>
        <v/>
      </c>
      <c r="H170" s="274" t="str">
        <f ca="1">IF(B170="","",IF(F170='Datos fijos'!$AB$3,D170*G170,0))</f>
        <v/>
      </c>
      <c r="I170" s="274" t="str">
        <f t="shared" ca="1" si="4"/>
        <v/>
      </c>
      <c r="J170" s="275" t="str">
        <f ca="1">Cálculos!ER144</f>
        <v/>
      </c>
    </row>
    <row r="171" spans="2:10" x14ac:dyDescent="0.25">
      <c r="B171" s="220" t="str">
        <f ca="1">Cálculos!EE145</f>
        <v/>
      </c>
      <c r="C171" s="220" t="str">
        <f ca="1">Cálculos!EF145</f>
        <v/>
      </c>
      <c r="D171" s="269" t="str">
        <f ca="1">Cálculos!EG145</f>
        <v/>
      </c>
      <c r="E171" s="220" t="str">
        <f ca="1">Cálculos!EH145</f>
        <v/>
      </c>
      <c r="F171" s="220" t="str">
        <f ca="1">Cálculos!EJ145</f>
        <v/>
      </c>
      <c r="G171" s="269" t="str">
        <f ca="1">Cálculos!EI145</f>
        <v/>
      </c>
      <c r="H171" s="274" t="str">
        <f ca="1">IF(B171="","",IF(F171='Datos fijos'!$AB$3,D171*G171,0))</f>
        <v/>
      </c>
      <c r="I171" s="274" t="str">
        <f t="shared" ca="1" si="4"/>
        <v/>
      </c>
      <c r="J171" s="275" t="str">
        <f ca="1">Cálculos!ER145</f>
        <v/>
      </c>
    </row>
    <row r="172" spans="2:10" x14ac:dyDescent="0.25">
      <c r="B172" s="220" t="str">
        <f ca="1">Cálculos!EE146</f>
        <v/>
      </c>
      <c r="C172" s="220" t="str">
        <f ca="1">Cálculos!EF146</f>
        <v/>
      </c>
      <c r="D172" s="269" t="str">
        <f ca="1">Cálculos!EG146</f>
        <v/>
      </c>
      <c r="E172" s="220" t="str">
        <f ca="1">Cálculos!EH146</f>
        <v/>
      </c>
      <c r="F172" s="220" t="str">
        <f ca="1">Cálculos!EJ146</f>
        <v/>
      </c>
      <c r="G172" s="269" t="str">
        <f ca="1">Cálculos!EI146</f>
        <v/>
      </c>
      <c r="H172" s="274" t="str">
        <f ca="1">IF(B172="","",IF(F172='Datos fijos'!$AB$3,D172*G172,0))</f>
        <v/>
      </c>
      <c r="I172" s="274" t="str">
        <f t="shared" ca="1" si="4"/>
        <v/>
      </c>
      <c r="J172" s="275" t="str">
        <f ca="1">Cálculos!ER146</f>
        <v/>
      </c>
    </row>
    <row r="173" spans="2:10" x14ac:dyDescent="0.25">
      <c r="B173" s="220" t="str">
        <f ca="1">Cálculos!EE147</f>
        <v/>
      </c>
      <c r="C173" s="220" t="str">
        <f ca="1">Cálculos!EF147</f>
        <v/>
      </c>
      <c r="D173" s="269" t="str">
        <f ca="1">Cálculos!EG147</f>
        <v/>
      </c>
      <c r="E173" s="220" t="str">
        <f ca="1">Cálculos!EH147</f>
        <v/>
      </c>
      <c r="F173" s="220" t="str">
        <f ca="1">Cálculos!EJ147</f>
        <v/>
      </c>
      <c r="G173" s="269" t="str">
        <f ca="1">Cálculos!EI147</f>
        <v/>
      </c>
      <c r="H173" s="274" t="str">
        <f ca="1">IF(B173="","",IF(F173='Datos fijos'!$AB$3,D173*G173,0))</f>
        <v/>
      </c>
      <c r="I173" s="274" t="str">
        <f t="shared" ca="1" si="4"/>
        <v/>
      </c>
      <c r="J173" s="275" t="str">
        <f ca="1">Cálculos!ER147</f>
        <v/>
      </c>
    </row>
    <row r="174" spans="2:10" x14ac:dyDescent="0.25">
      <c r="B174" s="220" t="str">
        <f ca="1">Cálculos!EE148</f>
        <v/>
      </c>
      <c r="C174" s="220" t="str">
        <f ca="1">Cálculos!EF148</f>
        <v/>
      </c>
      <c r="D174" s="269" t="str">
        <f ca="1">Cálculos!EG148</f>
        <v/>
      </c>
      <c r="E174" s="220" t="str">
        <f ca="1">Cálculos!EH148</f>
        <v/>
      </c>
      <c r="F174" s="220" t="str">
        <f ca="1">Cálculos!EJ148</f>
        <v/>
      </c>
      <c r="G174" s="269" t="str">
        <f ca="1">Cálculos!EI148</f>
        <v/>
      </c>
      <c r="H174" s="274" t="str">
        <f ca="1">IF(B174="","",IF(F174='Datos fijos'!$AB$3,D174*G174,0))</f>
        <v/>
      </c>
      <c r="I174" s="274" t="str">
        <f t="shared" ca="1" si="4"/>
        <v/>
      </c>
      <c r="J174" s="275" t="str">
        <f ca="1">Cálculos!ER148</f>
        <v/>
      </c>
    </row>
    <row r="175" spans="2:10" x14ac:dyDescent="0.25">
      <c r="B175" s="220" t="str">
        <f ca="1">Cálculos!EE149</f>
        <v/>
      </c>
      <c r="C175" s="220" t="str">
        <f ca="1">Cálculos!EF149</f>
        <v/>
      </c>
      <c r="D175" s="269" t="str">
        <f ca="1">Cálculos!EG149</f>
        <v/>
      </c>
      <c r="E175" s="220" t="str">
        <f ca="1">Cálculos!EH149</f>
        <v/>
      </c>
      <c r="F175" s="220" t="str">
        <f ca="1">Cálculos!EJ149</f>
        <v/>
      </c>
      <c r="G175" s="269" t="str">
        <f ca="1">Cálculos!EI149</f>
        <v/>
      </c>
      <c r="H175" s="274" t="str">
        <f ca="1">IF(B175="","",IF(F175='Datos fijos'!$AB$3,D175*G175,0))</f>
        <v/>
      </c>
      <c r="I175" s="274" t="str">
        <f t="shared" ca="1" si="4"/>
        <v/>
      </c>
      <c r="J175" s="275" t="str">
        <f ca="1">Cálculos!ER149</f>
        <v/>
      </c>
    </row>
    <row r="176" spans="2:10" x14ac:dyDescent="0.25">
      <c r="B176" s="220" t="str">
        <f ca="1">Cálculos!EE150</f>
        <v/>
      </c>
      <c r="C176" s="220" t="str">
        <f ca="1">Cálculos!EF150</f>
        <v/>
      </c>
      <c r="D176" s="269" t="str">
        <f ca="1">Cálculos!EG150</f>
        <v/>
      </c>
      <c r="E176" s="220" t="str">
        <f ca="1">Cálculos!EH150</f>
        <v/>
      </c>
      <c r="F176" s="220" t="str">
        <f ca="1">Cálculos!EJ150</f>
        <v/>
      </c>
      <c r="G176" s="269" t="str">
        <f ca="1">Cálculos!EI150</f>
        <v/>
      </c>
      <c r="H176" s="274" t="str">
        <f ca="1">IF(B176="","",IF(F176='Datos fijos'!$AB$3,D176*G176,0))</f>
        <v/>
      </c>
      <c r="I176" s="274" t="str">
        <f t="shared" ca="1" si="4"/>
        <v/>
      </c>
      <c r="J176" s="275" t="str">
        <f ca="1">Cálculos!ER150</f>
        <v/>
      </c>
    </row>
    <row r="177" spans="2:10" x14ac:dyDescent="0.25">
      <c r="B177" s="220" t="str">
        <f ca="1">Cálculos!EE151</f>
        <v/>
      </c>
      <c r="C177" s="220" t="str">
        <f ca="1">Cálculos!EF151</f>
        <v/>
      </c>
      <c r="D177" s="269" t="str">
        <f ca="1">Cálculos!EG151</f>
        <v/>
      </c>
      <c r="E177" s="220" t="str">
        <f ca="1">Cálculos!EH151</f>
        <v/>
      </c>
      <c r="F177" s="220" t="str">
        <f ca="1">Cálculos!EJ151</f>
        <v/>
      </c>
      <c r="G177" s="269" t="str">
        <f ca="1">Cálculos!EI151</f>
        <v/>
      </c>
      <c r="H177" s="274" t="str">
        <f ca="1">IF(B177="","",IF(F177='Datos fijos'!$AB$3,D177*G177,0))</f>
        <v/>
      </c>
      <c r="I177" s="274" t="str">
        <f t="shared" ca="1" si="4"/>
        <v/>
      </c>
      <c r="J177" s="275" t="str">
        <f ca="1">Cálculos!ER151</f>
        <v/>
      </c>
    </row>
    <row r="178" spans="2:10" x14ac:dyDescent="0.25">
      <c r="B178" s="220" t="str">
        <f ca="1">Cálculos!EE152</f>
        <v/>
      </c>
      <c r="C178" s="220" t="str">
        <f ca="1">Cálculos!EF152</f>
        <v/>
      </c>
      <c r="D178" s="269" t="str">
        <f ca="1">Cálculos!EG152</f>
        <v/>
      </c>
      <c r="E178" s="220" t="str">
        <f ca="1">Cálculos!EH152</f>
        <v/>
      </c>
      <c r="F178" s="220" t="str">
        <f ca="1">Cálculos!EJ152</f>
        <v/>
      </c>
      <c r="G178" s="269" t="str">
        <f ca="1">Cálculos!EI152</f>
        <v/>
      </c>
      <c r="H178" s="274" t="str">
        <f ca="1">IF(B178="","",IF(F178='Datos fijos'!$AB$3,D178*G178,0))</f>
        <v/>
      </c>
      <c r="I178" s="274" t="str">
        <f t="shared" ca="1" si="4"/>
        <v/>
      </c>
      <c r="J178" s="275" t="str">
        <f ca="1">Cálculos!ER152</f>
        <v/>
      </c>
    </row>
    <row r="179" spans="2:10" x14ac:dyDescent="0.25">
      <c r="B179" s="220" t="str">
        <f ca="1">Cálculos!EE153</f>
        <v/>
      </c>
      <c r="C179" s="220" t="str">
        <f ca="1">Cálculos!EF153</f>
        <v/>
      </c>
      <c r="D179" s="269" t="str">
        <f ca="1">Cálculos!EG153</f>
        <v/>
      </c>
      <c r="E179" s="220" t="str">
        <f ca="1">Cálculos!EH153</f>
        <v/>
      </c>
      <c r="F179" s="220" t="str">
        <f ca="1">Cálculos!EJ153</f>
        <v/>
      </c>
      <c r="G179" s="269" t="str">
        <f ca="1">Cálculos!EI153</f>
        <v/>
      </c>
      <c r="H179" s="274" t="str">
        <f ca="1">IF(B179="","",IF(F179='Datos fijos'!$AB$3,D179*G179,0))</f>
        <v/>
      </c>
      <c r="I179" s="274" t="str">
        <f t="shared" ca="1" si="4"/>
        <v/>
      </c>
      <c r="J179" s="275" t="str">
        <f ca="1">Cálculos!ER153</f>
        <v/>
      </c>
    </row>
    <row r="180" spans="2:10" x14ac:dyDescent="0.25">
      <c r="B180" s="220" t="str">
        <f ca="1">Cálculos!EE154</f>
        <v/>
      </c>
      <c r="C180" s="220" t="str">
        <f ca="1">Cálculos!EF154</f>
        <v/>
      </c>
      <c r="D180" s="269" t="str">
        <f ca="1">Cálculos!EG154</f>
        <v/>
      </c>
      <c r="E180" s="220" t="str">
        <f ca="1">Cálculos!EH154</f>
        <v/>
      </c>
      <c r="F180" s="220" t="str">
        <f ca="1">Cálculos!EJ154</f>
        <v/>
      </c>
      <c r="G180" s="269" t="str">
        <f ca="1">Cálculos!EI154</f>
        <v/>
      </c>
      <c r="H180" s="274" t="str">
        <f ca="1">IF(B180="","",IF(F180='Datos fijos'!$AB$3,D180*G180,0))</f>
        <v/>
      </c>
      <c r="I180" s="274" t="str">
        <f t="shared" ca="1" si="4"/>
        <v/>
      </c>
      <c r="J180" s="275" t="str">
        <f ca="1">Cálculos!ER154</f>
        <v/>
      </c>
    </row>
    <row r="181" spans="2:10" x14ac:dyDescent="0.25">
      <c r="B181" s="220" t="str">
        <f ca="1">Cálculos!EE155</f>
        <v/>
      </c>
      <c r="C181" s="220" t="str">
        <f ca="1">Cálculos!EF155</f>
        <v/>
      </c>
      <c r="D181" s="269" t="str">
        <f ca="1">Cálculos!EG155</f>
        <v/>
      </c>
      <c r="E181" s="220" t="str">
        <f ca="1">Cálculos!EH155</f>
        <v/>
      </c>
      <c r="F181" s="220" t="str">
        <f ca="1">Cálculos!EJ155</f>
        <v/>
      </c>
      <c r="G181" s="269" t="str">
        <f ca="1">Cálculos!EI155</f>
        <v/>
      </c>
      <c r="H181" s="274" t="str">
        <f ca="1">IF(B181="","",IF(F181='Datos fijos'!$AB$3,D181*G181,0))</f>
        <v/>
      </c>
      <c r="I181" s="274" t="str">
        <f t="shared" ca="1" si="4"/>
        <v/>
      </c>
      <c r="J181" s="275" t="str">
        <f ca="1">Cálculos!ER155</f>
        <v/>
      </c>
    </row>
    <row r="182" spans="2:10" x14ac:dyDescent="0.25">
      <c r="B182" s="220" t="str">
        <f ca="1">Cálculos!EE156</f>
        <v/>
      </c>
      <c r="C182" s="220" t="str">
        <f ca="1">Cálculos!EF156</f>
        <v/>
      </c>
      <c r="D182" s="269" t="str">
        <f ca="1">Cálculos!EG156</f>
        <v/>
      </c>
      <c r="E182" s="220" t="str">
        <f ca="1">Cálculos!EH156</f>
        <v/>
      </c>
      <c r="F182" s="220" t="str">
        <f ca="1">Cálculos!EJ156</f>
        <v/>
      </c>
      <c r="G182" s="269" t="str">
        <f ca="1">Cálculos!EI156</f>
        <v/>
      </c>
      <c r="H182" s="274" t="str">
        <f ca="1">IF(B182="","",IF(F182='Datos fijos'!$AB$3,D182*G182,0))</f>
        <v/>
      </c>
      <c r="I182" s="274" t="str">
        <f t="shared" ca="1" si="4"/>
        <v/>
      </c>
      <c r="J182" s="275" t="str">
        <f ca="1">Cálculos!ER156</f>
        <v/>
      </c>
    </row>
    <row r="183" spans="2:10" x14ac:dyDescent="0.25">
      <c r="B183" s="220" t="str">
        <f ca="1">Cálculos!EE157</f>
        <v/>
      </c>
      <c r="C183" s="220" t="str">
        <f ca="1">Cálculos!EF157</f>
        <v/>
      </c>
      <c r="D183" s="269" t="str">
        <f ca="1">Cálculos!EG157</f>
        <v/>
      </c>
      <c r="E183" s="220" t="str">
        <f ca="1">Cálculos!EH157</f>
        <v/>
      </c>
      <c r="F183" s="220" t="str">
        <f ca="1">Cálculos!EJ157</f>
        <v/>
      </c>
      <c r="G183" s="269" t="str">
        <f ca="1">Cálculos!EI157</f>
        <v/>
      </c>
      <c r="H183" s="274" t="str">
        <f ca="1">IF(B183="","",IF(F183='Datos fijos'!$AB$3,D183*G183,0))</f>
        <v/>
      </c>
      <c r="I183" s="274" t="str">
        <f t="shared" ca="1" si="4"/>
        <v/>
      </c>
      <c r="J183" s="275" t="str">
        <f ca="1">Cálculos!ER157</f>
        <v/>
      </c>
    </row>
    <row r="184" spans="2:10" x14ac:dyDescent="0.25">
      <c r="B184" s="220" t="str">
        <f ca="1">Cálculos!EE158</f>
        <v/>
      </c>
      <c r="C184" s="220" t="str">
        <f ca="1">Cálculos!EF158</f>
        <v/>
      </c>
      <c r="D184" s="269" t="str">
        <f ca="1">Cálculos!EG158</f>
        <v/>
      </c>
      <c r="E184" s="220" t="str">
        <f ca="1">Cálculos!EH158</f>
        <v/>
      </c>
      <c r="F184" s="220" t="str">
        <f ca="1">Cálculos!EJ158</f>
        <v/>
      </c>
      <c r="G184" s="269" t="str">
        <f ca="1">Cálculos!EI158</f>
        <v/>
      </c>
      <c r="H184" s="274" t="str">
        <f ca="1">IF(B184="","",IF(F184='Datos fijos'!$AB$3,D184*G184,0))</f>
        <v/>
      </c>
      <c r="I184" s="274" t="str">
        <f t="shared" ca="1" si="4"/>
        <v/>
      </c>
      <c r="J184" s="275" t="str">
        <f ca="1">Cálculos!ER158</f>
        <v/>
      </c>
    </row>
    <row r="185" spans="2:10" x14ac:dyDescent="0.25">
      <c r="B185" s="220" t="str">
        <f ca="1">Cálculos!EE159</f>
        <v/>
      </c>
      <c r="C185" s="220" t="str">
        <f ca="1">Cálculos!EF159</f>
        <v/>
      </c>
      <c r="D185" s="269" t="str">
        <f ca="1">Cálculos!EG159</f>
        <v/>
      </c>
      <c r="E185" s="220" t="str">
        <f ca="1">Cálculos!EH159</f>
        <v/>
      </c>
      <c r="F185" s="220" t="str">
        <f ca="1">Cálculos!EJ159</f>
        <v/>
      </c>
      <c r="G185" s="269" t="str">
        <f ca="1">Cálculos!EI159</f>
        <v/>
      </c>
      <c r="H185" s="274" t="str">
        <f ca="1">IF(B185="","",IF(F185='Datos fijos'!$AB$3,D185*G185,0))</f>
        <v/>
      </c>
      <c r="I185" s="274" t="str">
        <f t="shared" ca="1" si="4"/>
        <v/>
      </c>
      <c r="J185" s="275" t="str">
        <f ca="1">Cálculos!ER159</f>
        <v/>
      </c>
    </row>
    <row r="186" spans="2:10" x14ac:dyDescent="0.25">
      <c r="B186" s="220" t="str">
        <f ca="1">Cálculos!EE160</f>
        <v/>
      </c>
      <c r="C186" s="220" t="str">
        <f ca="1">Cálculos!EF160</f>
        <v/>
      </c>
      <c r="D186" s="269" t="str">
        <f ca="1">Cálculos!EG160</f>
        <v/>
      </c>
      <c r="E186" s="220" t="str">
        <f ca="1">Cálculos!EH160</f>
        <v/>
      </c>
      <c r="F186" s="220" t="str">
        <f ca="1">Cálculos!EJ160</f>
        <v/>
      </c>
      <c r="G186" s="269" t="str">
        <f ca="1">Cálculos!EI160</f>
        <v/>
      </c>
      <c r="H186" s="274" t="str">
        <f ca="1">IF(B186="","",IF(F186='Datos fijos'!$AB$3,D186*G186,0))</f>
        <v/>
      </c>
      <c r="I186" s="274" t="str">
        <f t="shared" ca="1" si="4"/>
        <v/>
      </c>
      <c r="J186" s="275" t="str">
        <f ca="1">Cálculos!ER160</f>
        <v/>
      </c>
    </row>
    <row r="187" spans="2:10" x14ac:dyDescent="0.25">
      <c r="B187" s="220" t="str">
        <f ca="1">Cálculos!EE161</f>
        <v/>
      </c>
      <c r="C187" s="220" t="str">
        <f ca="1">Cálculos!EF161</f>
        <v/>
      </c>
      <c r="D187" s="269" t="str">
        <f ca="1">Cálculos!EG161</f>
        <v/>
      </c>
      <c r="E187" s="220" t="str">
        <f ca="1">Cálculos!EH161</f>
        <v/>
      </c>
      <c r="F187" s="220" t="str">
        <f ca="1">Cálculos!EJ161</f>
        <v/>
      </c>
      <c r="G187" s="269" t="str">
        <f ca="1">Cálculos!EI161</f>
        <v/>
      </c>
      <c r="H187" s="274" t="str">
        <f ca="1">IF(B187="","",IF(F187='Datos fijos'!$AB$3,D187*G187,0))</f>
        <v/>
      </c>
      <c r="I187" s="274" t="str">
        <f t="shared" ca="1" si="4"/>
        <v/>
      </c>
      <c r="J187" s="275" t="str">
        <f ca="1">Cálculos!ER161</f>
        <v/>
      </c>
    </row>
    <row r="188" spans="2:10" x14ac:dyDescent="0.25">
      <c r="B188" s="220" t="str">
        <f ca="1">Cálculos!EE162</f>
        <v/>
      </c>
      <c r="C188" s="220" t="str">
        <f ca="1">Cálculos!EF162</f>
        <v/>
      </c>
      <c r="D188" s="269" t="str">
        <f ca="1">Cálculos!EG162</f>
        <v/>
      </c>
      <c r="E188" s="220" t="str">
        <f ca="1">Cálculos!EH162</f>
        <v/>
      </c>
      <c r="F188" s="220" t="str">
        <f ca="1">Cálculos!EJ162</f>
        <v/>
      </c>
      <c r="G188" s="269" t="str">
        <f ca="1">Cálculos!EI162</f>
        <v/>
      </c>
      <c r="H188" s="274" t="str">
        <f ca="1">IF(B188="","",IF(F188='Datos fijos'!$AB$3,D188*G188,0))</f>
        <v/>
      </c>
      <c r="I188" s="274" t="str">
        <f t="shared" ca="1" si="4"/>
        <v/>
      </c>
      <c r="J188" s="275" t="str">
        <f ca="1">Cálculos!ER162</f>
        <v/>
      </c>
    </row>
    <row r="189" spans="2:10" x14ac:dyDescent="0.25">
      <c r="B189" s="220" t="str">
        <f ca="1">Cálculos!EE163</f>
        <v/>
      </c>
      <c r="C189" s="220" t="str">
        <f ca="1">Cálculos!EF163</f>
        <v/>
      </c>
      <c r="D189" s="269" t="str">
        <f ca="1">Cálculos!EG163</f>
        <v/>
      </c>
      <c r="E189" s="220" t="str">
        <f ca="1">Cálculos!EH163</f>
        <v/>
      </c>
      <c r="F189" s="220" t="str">
        <f ca="1">Cálculos!EJ163</f>
        <v/>
      </c>
      <c r="G189" s="269" t="str">
        <f ca="1">Cálculos!EI163</f>
        <v/>
      </c>
      <c r="H189" s="274" t="str">
        <f ca="1">IF(B189="","",IF(F189='Datos fijos'!$AB$3,D189*G189,0))</f>
        <v/>
      </c>
      <c r="I189" s="274" t="str">
        <f t="shared" ca="1" si="4"/>
        <v/>
      </c>
      <c r="J189" s="275" t="str">
        <f ca="1">Cálculos!ER163</f>
        <v/>
      </c>
    </row>
    <row r="190" spans="2:10" x14ac:dyDescent="0.25">
      <c r="B190" s="220" t="str">
        <f ca="1">Cálculos!EE164</f>
        <v/>
      </c>
      <c r="C190" s="220" t="str">
        <f ca="1">Cálculos!EF164</f>
        <v/>
      </c>
      <c r="D190" s="269" t="str">
        <f ca="1">Cálculos!EG164</f>
        <v/>
      </c>
      <c r="E190" s="220" t="str">
        <f ca="1">Cálculos!EH164</f>
        <v/>
      </c>
      <c r="F190" s="220" t="str">
        <f ca="1">Cálculos!EJ164</f>
        <v/>
      </c>
      <c r="G190" s="269" t="str">
        <f ca="1">Cálculos!EI164</f>
        <v/>
      </c>
      <c r="H190" s="274" t="str">
        <f ca="1">IF(B190="","",IF(F190='Datos fijos'!$AB$3,D190*G190,0))</f>
        <v/>
      </c>
      <c r="I190" s="274" t="str">
        <f t="shared" ca="1" si="4"/>
        <v/>
      </c>
      <c r="J190" s="275" t="str">
        <f ca="1">Cálculos!ER164</f>
        <v/>
      </c>
    </row>
    <row r="191" spans="2:10" x14ac:dyDescent="0.25">
      <c r="B191" s="220" t="str">
        <f ca="1">Cálculos!EE165</f>
        <v/>
      </c>
      <c r="C191" s="220" t="str">
        <f ca="1">Cálculos!EF165</f>
        <v/>
      </c>
      <c r="D191" s="269" t="str">
        <f ca="1">Cálculos!EG165</f>
        <v/>
      </c>
      <c r="E191" s="220" t="str">
        <f ca="1">Cálculos!EH165</f>
        <v/>
      </c>
      <c r="F191" s="220" t="str">
        <f ca="1">Cálculos!EJ165</f>
        <v/>
      </c>
      <c r="G191" s="269" t="str">
        <f ca="1">Cálculos!EI165</f>
        <v/>
      </c>
      <c r="H191" s="274" t="str">
        <f ca="1">IF(B191="","",IF(F191='Datos fijos'!$AB$3,D191*G191,0))</f>
        <v/>
      </c>
      <c r="I191" s="274" t="str">
        <f t="shared" ca="1" si="4"/>
        <v/>
      </c>
      <c r="J191" s="275" t="str">
        <f ca="1">Cálculos!ER165</f>
        <v/>
      </c>
    </row>
    <row r="192" spans="2:10" x14ac:dyDescent="0.25">
      <c r="B192" s="220" t="str">
        <f ca="1">Cálculos!EE166</f>
        <v/>
      </c>
      <c r="C192" s="220" t="str">
        <f ca="1">Cálculos!EF166</f>
        <v/>
      </c>
      <c r="D192" s="269" t="str">
        <f ca="1">Cálculos!EG166</f>
        <v/>
      </c>
      <c r="E192" s="220" t="str">
        <f ca="1">Cálculos!EH166</f>
        <v/>
      </c>
      <c r="F192" s="220" t="str">
        <f ca="1">Cálculos!EJ166</f>
        <v/>
      </c>
      <c r="G192" s="269" t="str">
        <f ca="1">Cálculos!EI166</f>
        <v/>
      </c>
      <c r="H192" s="274" t="str">
        <f ca="1">IF(B192="","",IF(F192='Datos fijos'!$AB$3,D192*G192,0))</f>
        <v/>
      </c>
      <c r="I192" s="274" t="str">
        <f t="shared" ca="1" si="4"/>
        <v/>
      </c>
      <c r="J192" s="275" t="str">
        <f ca="1">Cálculos!ER166</f>
        <v/>
      </c>
    </row>
    <row r="193" spans="2:10" x14ac:dyDescent="0.25">
      <c r="B193" s="220" t="str">
        <f ca="1">Cálculos!EE167</f>
        <v/>
      </c>
      <c r="C193" s="220" t="str">
        <f ca="1">Cálculos!EF167</f>
        <v/>
      </c>
      <c r="D193" s="269" t="str">
        <f ca="1">Cálculos!EG167</f>
        <v/>
      </c>
      <c r="E193" s="220" t="str">
        <f ca="1">Cálculos!EH167</f>
        <v/>
      </c>
      <c r="F193" s="220" t="str">
        <f ca="1">Cálculos!EJ167</f>
        <v/>
      </c>
      <c r="G193" s="269" t="str">
        <f ca="1">Cálculos!EI167</f>
        <v/>
      </c>
      <c r="H193" s="274" t="str">
        <f ca="1">IF(B193="","",IF(F193='Datos fijos'!$AB$3,D193*G193,0))</f>
        <v/>
      </c>
      <c r="I193" s="274" t="str">
        <f t="shared" ca="1" si="4"/>
        <v/>
      </c>
      <c r="J193" s="275" t="str">
        <f ca="1">Cálculos!ER167</f>
        <v/>
      </c>
    </row>
    <row r="194" spans="2:10" x14ac:dyDescent="0.25">
      <c r="B194" s="220" t="str">
        <f ca="1">Cálculos!EE168</f>
        <v/>
      </c>
      <c r="C194" s="220" t="str">
        <f ca="1">Cálculos!EF168</f>
        <v/>
      </c>
      <c r="D194" s="269" t="str">
        <f ca="1">Cálculos!EG168</f>
        <v/>
      </c>
      <c r="E194" s="220" t="str">
        <f ca="1">Cálculos!EH168</f>
        <v/>
      </c>
      <c r="F194" s="220" t="str">
        <f ca="1">Cálculos!EJ168</f>
        <v/>
      </c>
      <c r="G194" s="269" t="str">
        <f ca="1">Cálculos!EI168</f>
        <v/>
      </c>
      <c r="H194" s="274" t="str">
        <f ca="1">IF(B194="","",IF(F194='Datos fijos'!$AB$3,D194*G194,0))</f>
        <v/>
      </c>
      <c r="I194" s="274" t="str">
        <f t="shared" ca="1" si="4"/>
        <v/>
      </c>
      <c r="J194" s="275" t="str">
        <f ca="1">Cálculos!ER168</f>
        <v/>
      </c>
    </row>
    <row r="195" spans="2:10" x14ac:dyDescent="0.25">
      <c r="B195" s="220" t="str">
        <f ca="1">Cálculos!EE169</f>
        <v/>
      </c>
      <c r="C195" s="220" t="str">
        <f ca="1">Cálculos!EF169</f>
        <v/>
      </c>
      <c r="D195" s="269" t="str">
        <f ca="1">Cálculos!EG169</f>
        <v/>
      </c>
      <c r="E195" s="220" t="str">
        <f ca="1">Cálculos!EH169</f>
        <v/>
      </c>
      <c r="F195" s="220" t="str">
        <f ca="1">Cálculos!EJ169</f>
        <v/>
      </c>
      <c r="G195" s="269" t="str">
        <f ca="1">Cálculos!EI169</f>
        <v/>
      </c>
      <c r="H195" s="274" t="str">
        <f ca="1">IF(B195="","",IF(F195='Datos fijos'!$AB$3,D195*G195,0))</f>
        <v/>
      </c>
      <c r="I195" s="274" t="str">
        <f t="shared" ca="1" si="4"/>
        <v/>
      </c>
      <c r="J195" s="275" t="str">
        <f ca="1">Cálculos!ER169</f>
        <v/>
      </c>
    </row>
    <row r="196" spans="2:10" x14ac:dyDescent="0.25">
      <c r="B196" s="220" t="str">
        <f ca="1">Cálculos!EE170</f>
        <v/>
      </c>
      <c r="C196" s="220" t="str">
        <f ca="1">Cálculos!EF170</f>
        <v/>
      </c>
      <c r="D196" s="269" t="str">
        <f ca="1">Cálculos!EG170</f>
        <v/>
      </c>
      <c r="E196" s="220" t="str">
        <f ca="1">Cálculos!EH170</f>
        <v/>
      </c>
      <c r="F196" s="220" t="str">
        <f ca="1">Cálculos!EJ170</f>
        <v/>
      </c>
      <c r="G196" s="269" t="str">
        <f ca="1">Cálculos!EI170</f>
        <v/>
      </c>
      <c r="H196" s="274" t="str">
        <f ca="1">IF(B196="","",IF(F196='Datos fijos'!$AB$3,D196*G196,0))</f>
        <v/>
      </c>
      <c r="I196" s="274" t="str">
        <f t="shared" ca="1" si="4"/>
        <v/>
      </c>
      <c r="J196" s="275" t="str">
        <f ca="1">Cálculos!ER170</f>
        <v/>
      </c>
    </row>
    <row r="197" spans="2:10" x14ac:dyDescent="0.25">
      <c r="B197" s="220" t="str">
        <f ca="1">Cálculos!EE171</f>
        <v/>
      </c>
      <c r="C197" s="220" t="str">
        <f ca="1">Cálculos!EF171</f>
        <v/>
      </c>
      <c r="D197" s="269" t="str">
        <f ca="1">Cálculos!EG171</f>
        <v/>
      </c>
      <c r="E197" s="220" t="str">
        <f ca="1">Cálculos!EH171</f>
        <v/>
      </c>
      <c r="F197" s="220" t="str">
        <f ca="1">Cálculos!EJ171</f>
        <v/>
      </c>
      <c r="G197" s="269" t="str">
        <f ca="1">Cálculos!EI171</f>
        <v/>
      </c>
      <c r="H197" s="274" t="str">
        <f ca="1">IF(B197="","",IF(F197='Datos fijos'!$AB$3,D197*G197,0))</f>
        <v/>
      </c>
      <c r="I197" s="274" t="str">
        <f t="shared" ca="1" si="4"/>
        <v/>
      </c>
      <c r="J197" s="275" t="str">
        <f ca="1">Cálculos!ER171</f>
        <v/>
      </c>
    </row>
    <row r="198" spans="2:10" x14ac:dyDescent="0.25">
      <c r="B198" s="220" t="str">
        <f ca="1">Cálculos!EE172</f>
        <v/>
      </c>
      <c r="C198" s="220" t="str">
        <f ca="1">Cálculos!EF172</f>
        <v/>
      </c>
      <c r="D198" s="269" t="str">
        <f ca="1">Cálculos!EG172</f>
        <v/>
      </c>
      <c r="E198" s="220" t="str">
        <f ca="1">Cálculos!EH172</f>
        <v/>
      </c>
      <c r="F198" s="220" t="str">
        <f ca="1">Cálculos!EJ172</f>
        <v/>
      </c>
      <c r="G198" s="269" t="str">
        <f ca="1">Cálculos!EI172</f>
        <v/>
      </c>
      <c r="H198" s="274" t="str">
        <f ca="1">IF(B198="","",IF(F198='Datos fijos'!$AB$3,D198*G198,0))</f>
        <v/>
      </c>
      <c r="I198" s="274" t="str">
        <f t="shared" ca="1" si="4"/>
        <v/>
      </c>
      <c r="J198" s="275" t="str">
        <f ca="1">Cálculos!ER172</f>
        <v/>
      </c>
    </row>
    <row r="199" spans="2:10" x14ac:dyDescent="0.25">
      <c r="B199" s="220" t="str">
        <f ca="1">Cálculos!EE173</f>
        <v/>
      </c>
      <c r="C199" s="220" t="str">
        <f ca="1">Cálculos!EF173</f>
        <v/>
      </c>
      <c r="D199" s="269" t="str">
        <f ca="1">Cálculos!EG173</f>
        <v/>
      </c>
      <c r="E199" s="220" t="str">
        <f ca="1">Cálculos!EH173</f>
        <v/>
      </c>
      <c r="F199" s="220" t="str">
        <f ca="1">Cálculos!EJ173</f>
        <v/>
      </c>
      <c r="G199" s="269" t="str">
        <f ca="1">Cálculos!EI173</f>
        <v/>
      </c>
      <c r="H199" s="274" t="str">
        <f ca="1">IF(B199="","",IF(F199='Datos fijos'!$AB$3,D199*G199,0))</f>
        <v/>
      </c>
      <c r="I199" s="274" t="str">
        <f t="shared" ca="1" si="4"/>
        <v/>
      </c>
      <c r="J199" s="275" t="str">
        <f ca="1">Cálculos!ER173</f>
        <v/>
      </c>
    </row>
    <row r="200" spans="2:10" x14ac:dyDescent="0.25">
      <c r="B200" s="220" t="str">
        <f ca="1">Cálculos!EE174</f>
        <v/>
      </c>
      <c r="C200" s="220" t="str">
        <f ca="1">Cálculos!EF174</f>
        <v/>
      </c>
      <c r="D200" s="269" t="str">
        <f ca="1">Cálculos!EG174</f>
        <v/>
      </c>
      <c r="E200" s="220" t="str">
        <f ca="1">Cálculos!EH174</f>
        <v/>
      </c>
      <c r="F200" s="220" t="str">
        <f ca="1">Cálculos!EJ174</f>
        <v/>
      </c>
      <c r="G200" s="269" t="str">
        <f ca="1">Cálculos!EI174</f>
        <v/>
      </c>
      <c r="H200" s="274" t="str">
        <f ca="1">IF(B200="","",IF(F200='Datos fijos'!$AB$3,D200*G200,0))</f>
        <v/>
      </c>
      <c r="I200" s="274" t="str">
        <f t="shared" ca="1" si="4"/>
        <v/>
      </c>
      <c r="J200" s="275" t="str">
        <f ca="1">Cálculos!ER174</f>
        <v/>
      </c>
    </row>
    <row r="201" spans="2:10" x14ac:dyDescent="0.25">
      <c r="B201" s="220" t="str">
        <f ca="1">Cálculos!EE175</f>
        <v/>
      </c>
      <c r="C201" s="220" t="str">
        <f ca="1">Cálculos!EF175</f>
        <v/>
      </c>
      <c r="D201" s="269" t="str">
        <f ca="1">Cálculos!EG175</f>
        <v/>
      </c>
      <c r="E201" s="220" t="str">
        <f ca="1">Cálculos!EH175</f>
        <v/>
      </c>
      <c r="F201" s="220" t="str">
        <f ca="1">Cálculos!EJ175</f>
        <v/>
      </c>
      <c r="G201" s="269" t="str">
        <f ca="1">Cálculos!EI175</f>
        <v/>
      </c>
      <c r="H201" s="274" t="str">
        <f ca="1">IF(B201="","",IF(F201='Datos fijos'!$AB$3,D201*G201,0))</f>
        <v/>
      </c>
      <c r="I201" s="274" t="str">
        <f t="shared" ca="1" si="4"/>
        <v/>
      </c>
      <c r="J201" s="275" t="str">
        <f ca="1">Cálculos!ER175</f>
        <v/>
      </c>
    </row>
    <row r="202" spans="2:10" x14ac:dyDescent="0.25">
      <c r="B202" s="220" t="str">
        <f ca="1">Cálculos!EE176</f>
        <v/>
      </c>
      <c r="C202" s="220" t="str">
        <f ca="1">Cálculos!EF176</f>
        <v/>
      </c>
      <c r="D202" s="269" t="str">
        <f ca="1">Cálculos!EG176</f>
        <v/>
      </c>
      <c r="E202" s="220" t="str">
        <f ca="1">Cálculos!EH176</f>
        <v/>
      </c>
      <c r="F202" s="220" t="str">
        <f ca="1">Cálculos!EJ176</f>
        <v/>
      </c>
      <c r="G202" s="269" t="str">
        <f ca="1">Cálculos!EI176</f>
        <v/>
      </c>
      <c r="H202" s="274" t="str">
        <f ca="1">IF(B202="","",IF(F202='Datos fijos'!$AB$3,D202*G202,0))</f>
        <v/>
      </c>
      <c r="I202" s="274" t="str">
        <f t="shared" ca="1" si="4"/>
        <v/>
      </c>
      <c r="J202" s="275" t="str">
        <f ca="1">Cálculos!ER176</f>
        <v/>
      </c>
    </row>
    <row r="203" spans="2:10" x14ac:dyDescent="0.25">
      <c r="B203" s="220" t="str">
        <f ca="1">Cálculos!EE177</f>
        <v/>
      </c>
      <c r="C203" s="220" t="str">
        <f ca="1">Cálculos!EF177</f>
        <v/>
      </c>
      <c r="D203" s="269" t="str">
        <f ca="1">Cálculos!EG177</f>
        <v/>
      </c>
      <c r="E203" s="220" t="str">
        <f ca="1">Cálculos!EH177</f>
        <v/>
      </c>
      <c r="F203" s="220" t="str">
        <f ca="1">Cálculos!EJ177</f>
        <v/>
      </c>
      <c r="G203" s="269" t="str">
        <f ca="1">Cálculos!EI177</f>
        <v/>
      </c>
      <c r="H203" s="274" t="str">
        <f ca="1">IF(B203="","",IF(F203='Datos fijos'!$AB$3,D203*G203,0))</f>
        <v/>
      </c>
      <c r="I203" s="274" t="str">
        <f t="shared" ca="1" si="4"/>
        <v/>
      </c>
      <c r="J203" s="275" t="str">
        <f ca="1">Cálculos!ER177</f>
        <v/>
      </c>
    </row>
  </sheetData>
  <sheetProtection algorithmName="SHA-512" hashValue="s1jK8scq3VO7HO9JwxdIvXyDPT9sZsKxNmVQ+b/9RHN316hXmr5e5bMkLiQf80YOxTGL5Q5zfDVGaL9Iw+Pkjg==" saltValue="GiwBdZSMkaTB6PH5hoj6eg==" spinCount="100000" sheet="1" objects="1" scenarios="1" selectLockedCells="1"/>
  <mergeCells count="12">
    <mergeCell ref="B2:H2"/>
    <mergeCell ref="B6:F6"/>
    <mergeCell ref="B7:F7"/>
    <mergeCell ref="B74:F74"/>
    <mergeCell ref="C4:H4"/>
    <mergeCell ref="C72:H72"/>
    <mergeCell ref="B70:H70"/>
    <mergeCell ref="B138:H138"/>
    <mergeCell ref="C140:H140"/>
    <mergeCell ref="B142:F142"/>
    <mergeCell ref="B143:F143"/>
    <mergeCell ref="B75:F75"/>
  </mergeCells>
  <dataValidations disablePrompts="1" count="1">
    <dataValidation type="decimal" operator="greaterThanOrEqual" allowBlank="1" showInputMessage="1" showErrorMessage="1" error="SOLO VALORES NUMÉRICOS" sqref="I78:I135 I146:I203 I14:I6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20" orientation="landscape" r:id="rId1"/>
  <headerFooter>
    <oddHeader>&amp;RVersión 01/03/2018</oddHeader>
    <oddFooter>&amp;LFirma:&amp;CSello:&amp;RFoja:</oddFooter>
  </headerFooter>
  <rowBreaks count="2" manualBreakCount="2">
    <brk id="68" max="10" man="1"/>
    <brk id="13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B1:H15"/>
  <sheetViews>
    <sheetView view="pageBreakPreview" zoomScale="80" zoomScaleNormal="80" zoomScaleSheetLayoutView="80" workbookViewId="0">
      <selection activeCell="I7" sqref="I7"/>
    </sheetView>
  </sheetViews>
  <sheetFormatPr baseColWidth="10" defaultColWidth="10.85546875" defaultRowHeight="15.75" x14ac:dyDescent="0.25"/>
  <cols>
    <col min="1" max="1" width="2.85546875" style="32" customWidth="1"/>
    <col min="2" max="2" width="10.5703125" style="32" customWidth="1"/>
    <col min="3" max="4" width="43.28515625" style="32" customWidth="1"/>
    <col min="5" max="5" width="21.85546875" style="32" customWidth="1"/>
    <col min="6" max="7" width="2.85546875" style="32" customWidth="1"/>
    <col min="8" max="16384" width="10.85546875" style="32"/>
  </cols>
  <sheetData>
    <row r="1" spans="2:8" x14ac:dyDescent="0.25">
      <c r="B1" s="21"/>
      <c r="C1" s="21"/>
      <c r="D1" s="21"/>
      <c r="E1" s="23"/>
      <c r="G1" s="21"/>
      <c r="H1" s="21"/>
    </row>
    <row r="2" spans="2:8" ht="20.25" customHeight="1" x14ac:dyDescent="0.25">
      <c r="B2" s="491" t="s">
        <v>1002</v>
      </c>
      <c r="C2" s="491"/>
      <c r="D2" s="491"/>
      <c r="E2" s="491"/>
      <c r="F2" s="239"/>
      <c r="G2" s="21"/>
      <c r="H2" s="21"/>
    </row>
    <row r="3" spans="2:8" ht="15.75" customHeight="1" x14ac:dyDescent="0.25">
      <c r="B3" s="200"/>
      <c r="C3" s="200"/>
      <c r="D3" s="200"/>
      <c r="E3" s="200"/>
      <c r="F3" s="239"/>
      <c r="G3" s="21"/>
      <c r="H3" s="21"/>
    </row>
    <row r="4" spans="2:8" ht="17.100000000000001" customHeight="1" x14ac:dyDescent="0.25">
      <c r="B4" s="24" t="s">
        <v>112</v>
      </c>
      <c r="C4" s="480">
        <f>+'Formulario B-"Alta de Proyecto"'!B5</f>
        <v>0</v>
      </c>
      <c r="D4" s="481"/>
      <c r="E4" s="482"/>
      <c r="F4" s="199"/>
      <c r="G4" s="21"/>
      <c r="H4" s="21"/>
    </row>
    <row r="5" spans="2:8" x14ac:dyDescent="0.25">
      <c r="B5" s="21"/>
      <c r="C5" s="21"/>
      <c r="D5" s="21"/>
      <c r="E5" s="21"/>
      <c r="F5" s="21"/>
      <c r="G5" s="21"/>
      <c r="H5" s="21"/>
    </row>
    <row r="6" spans="2:8" x14ac:dyDescent="0.25">
      <c r="B6" s="27"/>
      <c r="D6" s="358"/>
      <c r="E6" s="359" t="s">
        <v>128</v>
      </c>
    </row>
    <row r="7" spans="2:8" ht="19.5" customHeight="1" x14ac:dyDescent="0.25">
      <c r="C7" s="492" t="s">
        <v>458</v>
      </c>
      <c r="D7" s="493"/>
      <c r="E7" s="360">
        <f ca="1">CND!$G$6</f>
        <v>0</v>
      </c>
    </row>
    <row r="8" spans="2:8" x14ac:dyDescent="0.25">
      <c r="C8" s="358"/>
      <c r="D8" s="358"/>
      <c r="E8" s="361"/>
    </row>
    <row r="9" spans="2:8" x14ac:dyDescent="0.25">
      <c r="C9" s="492" t="s">
        <v>456</v>
      </c>
      <c r="D9" s="493"/>
      <c r="E9" s="360">
        <f ca="1">CND!$G$7</f>
        <v>0</v>
      </c>
    </row>
    <row r="10" spans="2:8" x14ac:dyDescent="0.25">
      <c r="C10" s="358"/>
      <c r="D10" s="358"/>
      <c r="E10" s="362"/>
    </row>
    <row r="11" spans="2:8" x14ac:dyDescent="0.25">
      <c r="C11" s="494" t="s">
        <v>459</v>
      </c>
      <c r="D11" s="495"/>
      <c r="E11" s="363">
        <f ca="1">IF(E7+E9=0,0,(E7)/(E7+E9))</f>
        <v>0</v>
      </c>
    </row>
    <row r="12" spans="2:8" x14ac:dyDescent="0.25">
      <c r="C12" s="358"/>
      <c r="D12" s="358"/>
      <c r="E12" s="362"/>
    </row>
    <row r="13" spans="2:8" x14ac:dyDescent="0.25">
      <c r="C13" s="496" t="s">
        <v>460</v>
      </c>
      <c r="D13" s="497"/>
      <c r="E13" s="360">
        <f ca="1">IF('Equipos, Mater, Serv'!$V$6='Datos fijos'!$H$4,0,$E$7)</f>
        <v>0</v>
      </c>
    </row>
    <row r="14" spans="2:8" x14ac:dyDescent="0.25">
      <c r="C14" s="358"/>
      <c r="D14" s="358"/>
      <c r="E14" s="364"/>
    </row>
    <row r="15" spans="2:8" x14ac:dyDescent="0.25">
      <c r="C15" s="365"/>
      <c r="D15" s="366" t="s">
        <v>129</v>
      </c>
      <c r="E15" s="367">
        <f ca="1">IF($E$11&gt;='Datos fijos'!$AW$3,$E$13*'Datos fijos'!$AX$3,0)</f>
        <v>0</v>
      </c>
    </row>
  </sheetData>
  <sheetProtection algorithmName="SHA-512" hashValue="LAReX7Gu2Z29tfrkYj+IJfkr//3kpXz8dHxs54uhcrt0RYkFwVs1RANO+rqRZW+TVNs1VlvbK/11czUP5uKPBw==" saltValue="ENZcvXHdq/oIdpu/oP14xA==" spinCount="100000" sheet="1" objects="1" scenarios="1" selectLockedCells="1"/>
  <mergeCells count="6">
    <mergeCell ref="B2:E2"/>
    <mergeCell ref="C9:D9"/>
    <mergeCell ref="C11:D11"/>
    <mergeCell ref="C13:D13"/>
    <mergeCell ref="C7:D7"/>
    <mergeCell ref="C4:E4"/>
  </mergeCells>
  <pageMargins left="0.70866141732283472" right="0.70866141732283472" top="0.74803149606299213" bottom="0.74803149606299213" header="0.31496062992125984" footer="0.31496062992125984"/>
  <pageSetup paperSize="9" scale="50" fitToHeight="20" orientation="landscape" r:id="rId1"/>
  <headerFooter>
    <oddHeader>&amp;RVersión 01/03/2018</oddHeader>
    <oddFooter>&amp;LFirma:&amp;CSello:&amp;RFoja: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FB303"/>
  <sheetViews>
    <sheetView topLeftCell="EF3" workbookViewId="0">
      <selection activeCell="EM8" sqref="EM8:EP303"/>
    </sheetView>
  </sheetViews>
  <sheetFormatPr baseColWidth="10" defaultColWidth="9.140625" defaultRowHeight="15" outlineLevelCol="1" x14ac:dyDescent="0.25"/>
  <cols>
    <col min="2" max="2" width="21.5703125" customWidth="1"/>
    <col min="3" max="3" width="23.42578125" customWidth="1"/>
    <col min="4" max="5" width="14.7109375" customWidth="1"/>
    <col min="6" max="6" width="19" customWidth="1"/>
    <col min="7" max="11" width="14.7109375" customWidth="1"/>
    <col min="12" max="12" width="17.28515625" customWidth="1"/>
    <col min="13" max="21" width="14.7109375" customWidth="1"/>
    <col min="22" max="22" width="17.42578125" customWidth="1" outlineLevel="1"/>
    <col min="23" max="23" width="22.140625" customWidth="1" outlineLevel="1"/>
    <col min="24" max="24" width="19.28515625" customWidth="1" outlineLevel="1"/>
    <col min="25" max="26" width="9.140625" customWidth="1" outlineLevel="1"/>
    <col min="27" max="27" width="36.85546875" customWidth="1" outlineLevel="1"/>
    <col min="28" max="28" width="23.5703125" customWidth="1" outlineLevel="1"/>
    <col min="29" max="32" width="9.140625" customWidth="1" outlineLevel="1"/>
    <col min="33" max="38" width="12.42578125" customWidth="1" outlineLevel="1"/>
    <col min="39" max="39" width="19.28515625" bestFit="1" customWidth="1"/>
    <col min="41" max="41" width="9.140625" customWidth="1" outlineLevel="1"/>
    <col min="42" max="42" width="9.140625" style="4" customWidth="1" outlineLevel="1"/>
    <col min="43" max="44" width="9.140625" customWidth="1" outlineLevel="1"/>
    <col min="45" max="47" width="13.140625" customWidth="1" outlineLevel="1"/>
    <col min="48" max="48" width="7.5703125" customWidth="1" outlineLevel="1"/>
    <col min="49" max="54" width="14.85546875" customWidth="1" outlineLevel="1"/>
    <col min="55" max="55" width="14.42578125" customWidth="1"/>
    <col min="57" max="57" width="17.42578125" customWidth="1" outlineLevel="1"/>
    <col min="58" max="58" width="22.140625" customWidth="1" outlineLevel="1"/>
    <col min="59" max="59" width="19.28515625" customWidth="1" outlineLevel="1"/>
    <col min="60" max="61" width="9.140625" customWidth="1" outlineLevel="1"/>
    <col min="62" max="62" width="36.85546875" customWidth="1" outlineLevel="1"/>
    <col min="63" max="63" width="36" customWidth="1" outlineLevel="1"/>
    <col min="64" max="64" width="11.140625" customWidth="1" outlineLevel="1"/>
    <col min="65" max="65" width="9.140625" customWidth="1" outlineLevel="1"/>
    <col min="66" max="66" width="9.140625" style="4" customWidth="1" outlineLevel="1"/>
    <col min="67" max="67" width="15.5703125" customWidth="1" outlineLevel="1"/>
    <col min="68" max="68" width="14.140625" customWidth="1" outlineLevel="1"/>
    <col min="69" max="69" width="12.42578125" customWidth="1" outlineLevel="1"/>
    <col min="70" max="70" width="13.85546875" customWidth="1" outlineLevel="1"/>
    <col min="71" max="71" width="11.85546875" customWidth="1" outlineLevel="1"/>
    <col min="72" max="72" width="10.85546875" customWidth="1" outlineLevel="1"/>
    <col min="73" max="73" width="9.140625" customWidth="1" outlineLevel="1"/>
    <col min="74" max="74" width="21" bestFit="1" customWidth="1"/>
    <col min="76" max="76" width="17.42578125" customWidth="1" outlineLevel="1"/>
    <col min="77" max="77" width="22.140625" customWidth="1" outlineLevel="1"/>
    <col min="78" max="78" width="19.28515625" customWidth="1" outlineLevel="1"/>
    <col min="79" max="81" width="9.140625" customWidth="1" outlineLevel="1"/>
    <col min="82" max="82" width="36" customWidth="1" outlineLevel="1"/>
    <col min="83" max="83" width="11.140625" customWidth="1" outlineLevel="1"/>
    <col min="84" max="92" width="14.7109375" customWidth="1" outlineLevel="1"/>
    <col min="93" max="93" width="15.42578125" bestFit="1" customWidth="1"/>
    <col min="95" max="95" width="17.42578125" style="4" customWidth="1" outlineLevel="1"/>
    <col min="96" max="105" width="1.140625" customWidth="1" outlineLevel="1"/>
    <col min="106" max="106" width="1.140625" style="4" customWidth="1" outlineLevel="1"/>
    <col min="107" max="110" width="1.140625" customWidth="1" outlineLevel="1"/>
    <col min="111" max="111" width="20.42578125" bestFit="1" customWidth="1"/>
    <col min="112" max="112" width="20.42578125" customWidth="1"/>
    <col min="113" max="113" width="18" customWidth="1" outlineLevel="1"/>
    <col min="114" max="122" width="9.140625" outlineLevel="1"/>
    <col min="123" max="126" width="13.42578125" customWidth="1" outlineLevel="1"/>
    <col min="127" max="127" width="9.140625" outlineLevel="1"/>
    <col min="128" max="129" width="15.7109375" customWidth="1"/>
    <col min="130" max="130" width="17.42578125" customWidth="1" outlineLevel="1"/>
    <col min="131" max="131" width="22.140625" customWidth="1" outlineLevel="1"/>
    <col min="132" max="132" width="19.28515625" customWidth="1" outlineLevel="1"/>
    <col min="133" max="134" width="9.140625" customWidth="1" outlineLevel="1"/>
    <col min="135" max="135" width="13.28515625" customWidth="1" outlineLevel="1"/>
    <col min="136" max="136" width="9.140625" customWidth="1" outlineLevel="1"/>
    <col min="137" max="137" width="11.42578125" customWidth="1" outlineLevel="1"/>
    <col min="138" max="138" width="13.5703125" customWidth="1" outlineLevel="1"/>
    <col min="139" max="139" width="15.140625" customWidth="1" outlineLevel="1"/>
    <col min="140" max="140" width="34.28515625" customWidth="1" outlineLevel="1"/>
    <col min="141" max="148" width="14.28515625" customWidth="1" outlineLevel="1"/>
    <col min="149" max="149" width="18.7109375" customWidth="1"/>
    <col min="150" max="150" width="12.7109375" customWidth="1"/>
    <col min="151" max="151" width="18.7109375" customWidth="1" outlineLevel="1"/>
    <col min="152" max="152" width="34.140625" customWidth="1" outlineLevel="1"/>
    <col min="153" max="153" width="27.28515625" customWidth="1" outlineLevel="1"/>
    <col min="154" max="154" width="9.140625" customWidth="1" outlineLevel="1"/>
    <col min="155" max="156" width="28.140625" customWidth="1" outlineLevel="1"/>
    <col min="157" max="157" width="14.7109375" bestFit="1" customWidth="1"/>
  </cols>
  <sheetData>
    <row r="1" spans="2:158" ht="31.5" x14ac:dyDescent="0.25">
      <c r="X1">
        <f ca="1">MAX(W:W)</f>
        <v>0</v>
      </c>
      <c r="AM1" s="31" t="s">
        <v>105</v>
      </c>
      <c r="AO1" s="31" t="s">
        <v>142</v>
      </c>
      <c r="AS1" s="31"/>
      <c r="AT1" s="31"/>
      <c r="AU1" s="31"/>
      <c r="AV1" s="31"/>
      <c r="BC1" s="31" t="s">
        <v>155</v>
      </c>
      <c r="BE1" s="31" t="s">
        <v>136</v>
      </c>
      <c r="BG1">
        <f ca="1">MAX(BF:BF)</f>
        <v>0</v>
      </c>
      <c r="BV1" s="31" t="s">
        <v>157</v>
      </c>
      <c r="BX1" s="31" t="s">
        <v>152</v>
      </c>
      <c r="BZ1">
        <f ca="1">MAX(BY:BY)</f>
        <v>0</v>
      </c>
      <c r="CO1" s="31" t="s">
        <v>156</v>
      </c>
      <c r="CQ1" s="31" t="s">
        <v>158</v>
      </c>
      <c r="DG1" s="31" t="s">
        <v>158</v>
      </c>
      <c r="DH1" s="31"/>
      <c r="DI1" s="31" t="s">
        <v>906</v>
      </c>
      <c r="DX1" s="31" t="s">
        <v>906</v>
      </c>
      <c r="DY1" s="31"/>
      <c r="DZ1" s="31" t="s">
        <v>355</v>
      </c>
      <c r="EB1">
        <f ca="1">MAX(EA:EA)</f>
        <v>0</v>
      </c>
      <c r="ES1" s="31" t="s">
        <v>355</v>
      </c>
      <c r="ET1" s="31"/>
      <c r="EU1" t="s">
        <v>168</v>
      </c>
      <c r="EV1" s="31"/>
      <c r="EW1" s="31"/>
      <c r="FA1" s="31" t="s">
        <v>179</v>
      </c>
    </row>
    <row r="2" spans="2:158" ht="31.5" x14ac:dyDescent="0.25">
      <c r="W2" s="3" t="s">
        <v>134</v>
      </c>
      <c r="X2" s="3" t="s">
        <v>135</v>
      </c>
      <c r="Y2" s="3" t="s">
        <v>133</v>
      </c>
      <c r="AO2" t="s">
        <v>339</v>
      </c>
      <c r="AP2" s="4" t="s">
        <v>338</v>
      </c>
      <c r="AQ2" t="s">
        <v>340</v>
      </c>
      <c r="BF2" s="3" t="s">
        <v>134</v>
      </c>
      <c r="BG2" s="3" t="s">
        <v>135</v>
      </c>
      <c r="BY2" s="3" t="s">
        <v>134</v>
      </c>
      <c r="BZ2" s="3" t="s">
        <v>135</v>
      </c>
      <c r="CA2" s="3" t="s">
        <v>133</v>
      </c>
      <c r="CR2" s="3"/>
      <c r="CS2" s="3"/>
      <c r="DI2" t="s">
        <v>907</v>
      </c>
      <c r="DK2" t="s">
        <v>908</v>
      </c>
      <c r="DO2" t="s">
        <v>909</v>
      </c>
      <c r="DX2" s="332"/>
      <c r="DY2" s="332"/>
      <c r="EA2" s="346" t="s">
        <v>134</v>
      </c>
      <c r="EB2" s="346" t="s">
        <v>135</v>
      </c>
    </row>
    <row r="3" spans="2:158" ht="63" x14ac:dyDescent="0.25">
      <c r="B3" s="3" t="s">
        <v>88</v>
      </c>
      <c r="C3" s="3" t="s">
        <v>89</v>
      </c>
      <c r="D3" s="3" t="s">
        <v>52</v>
      </c>
      <c r="E3" s="3" t="s">
        <v>53</v>
      </c>
      <c r="F3" s="3" t="s">
        <v>166</v>
      </c>
      <c r="G3" s="3" t="s">
        <v>131</v>
      </c>
      <c r="H3" s="3" t="s">
        <v>181</v>
      </c>
      <c r="I3" s="3" t="s">
        <v>113</v>
      </c>
      <c r="J3" s="3" t="s">
        <v>182</v>
      </c>
      <c r="K3" s="3" t="s">
        <v>127</v>
      </c>
      <c r="L3" s="3" t="s">
        <v>51</v>
      </c>
      <c r="M3" s="3" t="s">
        <v>347</v>
      </c>
      <c r="N3" s="3" t="s">
        <v>132</v>
      </c>
      <c r="O3" s="3" t="s">
        <v>233</v>
      </c>
      <c r="P3" s="3" t="s">
        <v>86</v>
      </c>
      <c r="Q3" s="3" t="s">
        <v>87</v>
      </c>
      <c r="R3" s="3" t="s">
        <v>353</v>
      </c>
      <c r="S3" s="3" t="s">
        <v>354</v>
      </c>
      <c r="T3" s="3" t="s">
        <v>84</v>
      </c>
      <c r="U3" s="20"/>
      <c r="V3" s="3" t="s">
        <v>114</v>
      </c>
      <c r="W3" s="20">
        <v>0</v>
      </c>
      <c r="X3">
        <v>0</v>
      </c>
      <c r="AA3" s="3" t="s">
        <v>88</v>
      </c>
      <c r="AB3" s="3" t="s">
        <v>89</v>
      </c>
      <c r="AC3" s="3" t="s">
        <v>52</v>
      </c>
      <c r="AD3" s="3" t="s">
        <v>53</v>
      </c>
      <c r="AE3" s="3" t="s">
        <v>83</v>
      </c>
      <c r="AF3" s="3" t="s">
        <v>113</v>
      </c>
      <c r="AG3" s="3" t="s">
        <v>392</v>
      </c>
      <c r="AH3" s="3" t="s">
        <v>86</v>
      </c>
      <c r="AI3" s="3" t="s">
        <v>87</v>
      </c>
      <c r="AJ3" s="3"/>
      <c r="AK3" s="3"/>
      <c r="AL3" s="3" t="s">
        <v>451</v>
      </c>
      <c r="AO3" s="31">
        <v>1</v>
      </c>
      <c r="AP3" s="4">
        <f ca="1">OFFSET(Cron.Inversiones!$C$27,0,Cálculos!AO3)</f>
        <v>0</v>
      </c>
      <c r="AQ3">
        <f ca="1">AP3+Cron.Inversiones!$I$15+Cron.Inversiones!$J$15</f>
        <v>0</v>
      </c>
      <c r="AS3" s="3" t="s">
        <v>331</v>
      </c>
      <c r="AT3" s="3" t="s">
        <v>334</v>
      </c>
      <c r="AU3" s="3" t="s">
        <v>335</v>
      </c>
      <c r="AV3" s="3"/>
      <c r="AW3" s="3" t="s">
        <v>341</v>
      </c>
      <c r="AX3" s="3"/>
      <c r="AY3" s="47"/>
      <c r="AZ3" s="3" t="s">
        <v>147</v>
      </c>
      <c r="BA3" s="3" t="s">
        <v>144</v>
      </c>
      <c r="BB3" s="3" t="s">
        <v>146</v>
      </c>
      <c r="BE3" s="3" t="s">
        <v>137</v>
      </c>
      <c r="BF3" s="3">
        <v>0</v>
      </c>
      <c r="BG3" s="3">
        <v>0</v>
      </c>
      <c r="BH3" s="3" t="s">
        <v>133</v>
      </c>
      <c r="BJ3" s="3" t="s">
        <v>88</v>
      </c>
      <c r="BK3" s="3" t="s">
        <v>89</v>
      </c>
      <c r="BL3" s="3" t="s">
        <v>52</v>
      </c>
      <c r="BM3" s="3" t="s">
        <v>83</v>
      </c>
      <c r="BN3" s="3" t="s">
        <v>131</v>
      </c>
      <c r="BO3" s="3" t="s">
        <v>392</v>
      </c>
      <c r="BP3" s="3" t="s">
        <v>86</v>
      </c>
      <c r="BQ3" s="3" t="s">
        <v>87</v>
      </c>
      <c r="BR3" s="3" t="s">
        <v>353</v>
      </c>
      <c r="BS3" s="3" t="s">
        <v>354</v>
      </c>
      <c r="BT3" s="3" t="s">
        <v>451</v>
      </c>
      <c r="BU3" s="3" t="s">
        <v>148</v>
      </c>
      <c r="BX3" s="3" t="s">
        <v>153</v>
      </c>
      <c r="BY3" s="3">
        <v>0</v>
      </c>
      <c r="BZ3">
        <v>0</v>
      </c>
      <c r="CC3" s="3" t="s">
        <v>88</v>
      </c>
      <c r="CD3" s="3" t="s">
        <v>89</v>
      </c>
      <c r="CE3" s="3" t="s">
        <v>52</v>
      </c>
      <c r="CF3" s="3" t="s">
        <v>83</v>
      </c>
      <c r="CG3" s="3" t="s">
        <v>131</v>
      </c>
      <c r="CH3" s="3" t="s">
        <v>392</v>
      </c>
      <c r="CI3" s="3" t="s">
        <v>86</v>
      </c>
      <c r="CJ3" s="3" t="s">
        <v>87</v>
      </c>
      <c r="CK3" s="3" t="s">
        <v>353</v>
      </c>
      <c r="CL3" s="3" t="s">
        <v>354</v>
      </c>
      <c r="CM3" s="3" t="s">
        <v>451</v>
      </c>
      <c r="CN3" s="3" t="s">
        <v>148</v>
      </c>
      <c r="CQ3" s="3"/>
      <c r="CR3" s="3"/>
      <c r="CS3" s="3"/>
      <c r="CT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1"/>
      <c r="DH3" s="31"/>
      <c r="DI3" s="31" t="s">
        <v>910</v>
      </c>
      <c r="DJ3" s="31" t="s">
        <v>911</v>
      </c>
      <c r="DK3" s="31" t="s">
        <v>912</v>
      </c>
      <c r="DL3" s="31" t="s">
        <v>913</v>
      </c>
      <c r="DM3" s="31" t="s">
        <v>914</v>
      </c>
      <c r="DN3" s="31" t="s">
        <v>915</v>
      </c>
      <c r="DO3" s="31" t="s">
        <v>912</v>
      </c>
      <c r="DP3" s="31" t="s">
        <v>913</v>
      </c>
      <c r="DQ3" s="31" t="s">
        <v>914</v>
      </c>
      <c r="DR3" s="31" t="s">
        <v>915</v>
      </c>
      <c r="DS3" s="31" t="s">
        <v>916</v>
      </c>
      <c r="DT3" s="31" t="s">
        <v>917</v>
      </c>
      <c r="DU3" s="31" t="s">
        <v>918</v>
      </c>
      <c r="DV3" s="31" t="s">
        <v>919</v>
      </c>
      <c r="DW3" s="31"/>
      <c r="DZ3" s="346" t="s">
        <v>160</v>
      </c>
      <c r="EA3" s="346">
        <v>0</v>
      </c>
      <c r="EB3" s="346">
        <v>0</v>
      </c>
      <c r="EC3" s="346" t="s">
        <v>133</v>
      </c>
      <c r="EE3" s="346" t="s">
        <v>88</v>
      </c>
      <c r="EF3" s="346" t="s">
        <v>89</v>
      </c>
      <c r="EG3" s="346" t="s">
        <v>52</v>
      </c>
      <c r="EH3" s="346" t="s">
        <v>53</v>
      </c>
      <c r="EI3" s="346" t="s">
        <v>83</v>
      </c>
      <c r="EJ3" s="346" t="s">
        <v>971</v>
      </c>
      <c r="EK3" s="346"/>
      <c r="EL3" s="346"/>
      <c r="EM3" s="346" t="s">
        <v>86</v>
      </c>
      <c r="EN3" s="346" t="s">
        <v>87</v>
      </c>
      <c r="EO3" s="346" t="s">
        <v>353</v>
      </c>
      <c r="EP3" s="346" t="s">
        <v>354</v>
      </c>
      <c r="EQ3" s="346" t="s">
        <v>451</v>
      </c>
      <c r="ER3" s="346" t="s">
        <v>457</v>
      </c>
      <c r="EV3" s="3" t="s">
        <v>175</v>
      </c>
      <c r="EW3" s="3" t="s">
        <v>176</v>
      </c>
      <c r="EY3" s="3"/>
      <c r="EZ3" s="31"/>
      <c r="FA3" s="54"/>
      <c r="FB3" s="54"/>
    </row>
    <row r="4" spans="2:158" ht="35.25" customHeight="1" x14ac:dyDescent="0.25">
      <c r="B4" t="str">
        <f ca="1">OFFSET('Equipos, Mater, Serv'!C$5,ROW($A4)-ROW($A$3),0)</f>
        <v>Aerogeneradores</v>
      </c>
      <c r="C4" t="str">
        <f ca="1">OFFSET('Equipos, Mater, Serv'!D$5,ROW($A4)-ROW($A$3),0)</f>
        <v>---</v>
      </c>
      <c r="D4">
        <f ca="1">OFFSET('Equipos, Mater, Serv'!F$5,ROW($A4)-ROW($A$3),0)</f>
        <v>0</v>
      </c>
      <c r="E4" t="str">
        <f ca="1">OFFSET('Equipos, Mater, Serv'!G$5,ROW($A4)-ROW($A$3),0)</f>
        <v>unidades</v>
      </c>
      <c r="F4">
        <f ca="1">OFFSET('Equipos, Mater, Serv'!H$5,ROW($A4)-ROW($A$3),0)</f>
        <v>0</v>
      </c>
      <c r="G4">
        <f ca="1">OFFSET('Equipos, Mater, Serv'!L$5,ROW($A4)-ROW($A$3),0)</f>
        <v>20</v>
      </c>
      <c r="H4" t="str">
        <f ca="1">OFFSET('Equipos, Mater, Serv'!M$5,ROW($A4)-ROW($A$3),0)</f>
        <v>Sí</v>
      </c>
      <c r="I4">
        <f ca="1">OFFSET('Equipos, Mater, Serv'!O$5,ROW($A4)-ROW($A$3),0)</f>
        <v>0</v>
      </c>
      <c r="J4">
        <f ca="1">OFFSET('Equipos, Mater, Serv'!P$5,ROW($A4)-ROW($A$3),0)</f>
        <v>0</v>
      </c>
      <c r="K4" t="str">
        <f ca="1">OFFSET('Equipos, Mater, Serv'!T$5,ROW($A4)-ROW($A$3),0)</f>
        <v>(Según componentes detallados en Aerogeneradores)</v>
      </c>
      <c r="L4">
        <f ca="1">OFFSET('Equipos, Mater, Serv'!U$5,ROW($A4)-ROW($A$3),0)</f>
        <v>0</v>
      </c>
      <c r="M4" t="str">
        <f ca="1">OFFSET('Equipos, Mater, Serv'!V$5,ROW($A4)-ROW($A$3),0)</f>
        <v>Sí</v>
      </c>
      <c r="N4">
        <f ca="1">OFFSET('Equipos, Mater, Serv'!Z$5,ROW($A4)-ROW($A$3),0)</f>
        <v>0</v>
      </c>
      <c r="O4">
        <f ca="1">OFFSET('Equipos, Mater, Serv'!AA$5,ROW($A4)-ROW($A$3),0)</f>
        <v>0</v>
      </c>
      <c r="P4">
        <f ca="1">OFFSET('Equipos, Mater, Serv'!AB$5,ROW($A4)-ROW($A$3),0)</f>
        <v>0</v>
      </c>
      <c r="Q4">
        <f ca="1">OFFSET('Equipos, Mater, Serv'!AC$5,ROW($A4)-ROW($A$3),0)</f>
        <v>0</v>
      </c>
      <c r="R4">
        <f ca="1">OFFSET('Equipos, Mater, Serv'!AD$5,ROW($A4)-ROW($A$3),0)</f>
        <v>0</v>
      </c>
      <c r="S4">
        <f ca="1">OFFSET('Equipos, Mater, Serv'!AE$5,ROW($A4)-ROW($A$3),0)</f>
        <v>0</v>
      </c>
      <c r="T4">
        <f ca="1">OFFSET('Equipos, Mater, Serv'!AF$5,ROW($A4)-ROW($A$3),0)</f>
        <v>0</v>
      </c>
      <c r="V4" s="241">
        <f ca="1">IF(OR($B4=0,D4=0,F4=0,J4&lt;&gt;'Datos fijos'!$H$3),0,1)</f>
        <v>0</v>
      </c>
      <c r="W4">
        <f ca="1">V4+W3</f>
        <v>0</v>
      </c>
      <c r="X4" t="str">
        <f ca="1">IF(OR(X3="",$X$1=X3),"",X3+1)</f>
        <v/>
      </c>
      <c r="Y4" t="str">
        <f ca="1">IF(OR(X4=0,X4=""),"",MATCH(X4,W:W,0)-ROW($W$3))</f>
        <v/>
      </c>
      <c r="AA4" t="str">
        <f t="shared" ref="AA4:AA67" ca="1" si="0">IF($Y4="","",OFFSET($B$3,$Y4,0))</f>
        <v/>
      </c>
      <c r="AB4" t="str">
        <f t="shared" ref="AB4:AB67" ca="1" si="1">IF($Y4="","",OFFSET($C$3,$Y4,0))</f>
        <v/>
      </c>
      <c r="AC4" t="str">
        <f t="shared" ref="AC4:AC67" ca="1" si="2">IF($Y4="","",OFFSET($D$3,$Y4,0))</f>
        <v/>
      </c>
      <c r="AD4" t="str">
        <f t="shared" ref="AD4:AD67" ca="1" si="3">IF($Y4="","",OFFSET($E$3,$Y4,0))</f>
        <v/>
      </c>
      <c r="AE4" t="str">
        <f t="shared" ref="AE4:AE67" ca="1" si="4">IF($Y4="","",OFFSET($F$3,$Y4,0))</f>
        <v/>
      </c>
      <c r="AF4" t="str">
        <f t="shared" ref="AF4:AF67" ca="1" si="5">IF($Y4="","",OFFSET($I$3,$Y4,0))</f>
        <v/>
      </c>
      <c r="AG4" t="str">
        <f ca="1">IF($Y4="","",OFFSET($K$3,$Y4,0))</f>
        <v/>
      </c>
      <c r="AH4" t="str">
        <f ca="1">IF($Y4="","",OFFSET($P$3,$Y4,0))</f>
        <v/>
      </c>
      <c r="AI4" t="str">
        <f ca="1">IF($Y4="","",OFFSET($Q$3,$Y4,0))</f>
        <v/>
      </c>
      <c r="AL4" t="str">
        <f ca="1">IF(Y4="","",IF(OR(AG4='Datos fijos'!$AB$3,AG4='Datos fijos'!$AB$4),0,SUM(AH4:AI4)))</f>
        <v/>
      </c>
      <c r="AO4" s="31">
        <v>2</v>
      </c>
      <c r="AP4" s="4">
        <f ca="1">OFFSET(Cron.Inversiones!$C$27,0,Cálculos!AO4)</f>
        <v>0</v>
      </c>
      <c r="AQ4">
        <f ca="1">AP4+AQ3</f>
        <v>0</v>
      </c>
      <c r="AS4" s="4">
        <f ca="1">IF($AP$3=0,COUNTIF($AQ$3:$AQ$38,0),0)</f>
        <v>36</v>
      </c>
      <c r="AT4" s="4">
        <f>YEAR(Cron.Inversiones!$D$21)</f>
        <v>2018</v>
      </c>
      <c r="AU4" s="4">
        <f>MONTH(Cron.Inversiones!$D$21)</f>
        <v>1</v>
      </c>
      <c r="AW4" s="51">
        <f ca="1">DATE(AT10,AU10,1)</f>
        <v>44197</v>
      </c>
      <c r="AX4" s="51"/>
      <c r="AZ4" s="51">
        <f ca="1">OFFSET(AZ7,MATCH($AW$4,$AZ$7:$AZ$12,1),0)</f>
        <v>44561</v>
      </c>
      <c r="BA4" s="52">
        <f ca="1">OFFSET(BA7,MATCH($AW$4,$AZ$7:$AZ$12,1),0)</f>
        <v>0.7</v>
      </c>
      <c r="BB4" s="1">
        <f ca="1">OFFSET(BB7,MATCH($AW$4,$AZ$7:$AZ$12,1),0)</f>
        <v>4</v>
      </c>
      <c r="BE4" s="4">
        <f ca="1">IF(OR(COUNTIF('Datos fijos'!$AJ:$AJ,$B4)=0,$B4=0,D4=0,F4=0,$H$4&lt;&gt;'Datos fijos'!$H$3),0,VLOOKUP($B4,'Datos fijos'!$AJ:$AO,COLUMN('Datos fijos'!$AK$2)-COLUMN('Datos fijos'!$AJ$2)+1,0))</f>
        <v>0</v>
      </c>
      <c r="BF4">
        <f ca="1">BE4+BF3</f>
        <v>0</v>
      </c>
      <c r="BG4" t="str">
        <f t="shared" ref="BG4:BG67" ca="1" si="6">IF(OR(BG3="",BG$1=BG3),"",BG3+1)</f>
        <v/>
      </c>
      <c r="BH4" t="str">
        <f t="shared" ref="BH4:BH67" ca="1" si="7">IF(OR(BG4=0,BG4=""),"",MATCH(BG4,BF:BF,0)-ROW($BF$3))</f>
        <v/>
      </c>
      <c r="BJ4" t="str">
        <f t="shared" ref="BJ4:BJ67" ca="1" si="8">IF($BH4="","",OFFSET($B$3,$BH4,0))</f>
        <v/>
      </c>
      <c r="BK4" t="str">
        <f t="shared" ref="BK4:BK67" ca="1" si="9">IF($BH4="","",OFFSET($C$3,$BH4,0))</f>
        <v/>
      </c>
      <c r="BL4" t="str">
        <f t="shared" ref="BL4:BL67" ca="1" si="10">IF($BH4="","",OFFSET($D$3,$BH4,0))</f>
        <v/>
      </c>
      <c r="BM4" t="str">
        <f t="shared" ref="BM4:BM67" ca="1" si="11">IF($BH4="","",OFFSET($F$3,$BH4,0))</f>
        <v/>
      </c>
      <c r="BN4" s="4" t="str">
        <f t="shared" ref="BN4:BN67" ca="1" si="12">IF($BH4="","",OFFSET($G$3,$BH4,0)*0+20)</f>
        <v/>
      </c>
      <c r="BO4" t="str">
        <f t="shared" ref="BO4:BO67" ca="1" si="13">IF($BH4="","",OFFSET($K$3,$BH4,0))</f>
        <v/>
      </c>
      <c r="BP4" t="str">
        <f t="shared" ref="BP4:BP67" ca="1" si="14">IF($BH4="","",OFFSET($P$3,$BH4,0))</f>
        <v/>
      </c>
      <c r="BQ4" t="str">
        <f t="shared" ref="BQ4:BQ67" ca="1" si="15">IF($BH4="","",OFFSET($Q$3,$BH4,0))</f>
        <v/>
      </c>
      <c r="BR4" t="str">
        <f t="shared" ref="BR4:BR67" ca="1" si="16">IF($BH4="","",OFFSET($R$3,$BH4,0))</f>
        <v/>
      </c>
      <c r="BS4" t="str">
        <f t="shared" ref="BS4:BS67" ca="1" si="17">IF($BH4="","",OFFSET($S$3,$BH4,0))</f>
        <v/>
      </c>
      <c r="BT4" t="str">
        <f ca="1">IF($BH4="","",IF(OR(BO4='Datos fijos'!$AB$3,BO4='Datos fijos'!$AB$4),0,SUM(BP4:BS4)))</f>
        <v/>
      </c>
      <c r="BU4" t="str">
        <f ca="1">IF(OR(BL4="",BM4=""),"",BL4*BM4*(1+BT4))</f>
        <v/>
      </c>
      <c r="BX4">
        <f ca="1">IF(OR(COUNTIF('Datos fijos'!$AJ:$AJ,$B4)=0,$B4=0,D4=0,F4=0,G4=0,$H$4&lt;&gt;'Datos fijos'!$H$3),0,VLOOKUP($B4,'Datos fijos'!$AJ:$AO,COLUMN('Datos fijos'!$AL$1)-COLUMN('Datos fijos'!$AJ$2)+1,0))</f>
        <v>0</v>
      </c>
      <c r="BY4">
        <f ca="1">BX4+BY3</f>
        <v>0</v>
      </c>
      <c r="BZ4" t="str">
        <f t="shared" ref="BZ4:BZ67" ca="1" si="18">IF(OR(BZ3="",BZ$1=BZ3),"",BZ3+1)</f>
        <v/>
      </c>
      <c r="CA4" t="str">
        <f t="shared" ref="CA4:CA67" ca="1" si="19">IF(OR(BZ4=0,BZ4=""),"",MATCH(BZ4,BY:BY,0)-ROW($BY$3))</f>
        <v/>
      </c>
      <c r="CC4" t="str">
        <f t="shared" ref="CC4:CC67" ca="1" si="20">IF($CA4="","",OFFSET($B$3,$CA4,0))</f>
        <v/>
      </c>
      <c r="CD4" t="str">
        <f t="shared" ref="CD4:CD67" ca="1" si="21">IF($CA4="","",OFFSET($C$3,$CA4,0))</f>
        <v/>
      </c>
      <c r="CE4" t="str">
        <f t="shared" ref="CE4:CE67" ca="1" si="22">IF($CA4="","",OFFSET($D$3,$CA4,0))</f>
        <v/>
      </c>
      <c r="CF4" t="str">
        <f t="shared" ref="CF4:CF67" ca="1" si="23">IF($CA4="","",OFFSET($F$3,$CA4,0))</f>
        <v/>
      </c>
      <c r="CG4" t="str">
        <f t="shared" ref="CG4:CG67" ca="1" si="24">IF($CA4="","",OFFSET($G$3,$CA4,0))</f>
        <v/>
      </c>
      <c r="CH4" t="str">
        <f t="shared" ref="CH4:CH67" ca="1" si="25">IF($CA4="","",OFFSET($K$3,$CA4,0))</f>
        <v/>
      </c>
      <c r="CI4" t="str">
        <f t="shared" ref="CI4:CI67" ca="1" si="26">IF($CA4="","",OFFSET($P$3,$CA4,0))</f>
        <v/>
      </c>
      <c r="CJ4" t="str">
        <f t="shared" ref="CJ4:CJ67" ca="1" si="27">IF($CA4="","",OFFSET($Q$3,$CA4,0))</f>
        <v/>
      </c>
      <c r="CK4" t="str">
        <f t="shared" ref="CK4:CK67" ca="1" si="28">IF($CA4="","",OFFSET($R$3,$CA4,0))</f>
        <v/>
      </c>
      <c r="CL4" t="str">
        <f t="shared" ref="CL4:CL67" ca="1" si="29">IF($CA4="","",OFFSET($S$3,$CA4,0))</f>
        <v/>
      </c>
      <c r="CM4" t="str">
        <f ca="1">IF($CA4="","",IF(OR(CH4='Datos fijos'!$AB$3,CH4='Datos fijos'!$AB$4),0,SUM(CI4:CL4)))</f>
        <v/>
      </c>
      <c r="CN4" t="str">
        <f ca="1">IF(OR(CE4="",CF4=""),"",CE4*CF4*(1+CM4))</f>
        <v/>
      </c>
      <c r="DI4" t="str">
        <f>'Datos fijos'!BE3</f>
        <v>Torres e interiores</v>
      </c>
      <c r="DJ4" s="333">
        <f>'Datos fijos'!BF3</f>
        <v>0.23</v>
      </c>
      <c r="DK4" s="333">
        <f>Aerogeneradores!I11</f>
        <v>0</v>
      </c>
      <c r="DL4">
        <f>Aerogeneradores!S11</f>
        <v>0</v>
      </c>
      <c r="DM4">
        <f>Aerogeneradores!AC11</f>
        <v>0</v>
      </c>
      <c r="DN4">
        <f>Aerogeneradores!AM11</f>
        <v>0</v>
      </c>
      <c r="DO4">
        <f>IF(DK4='Datos fijos'!$H$3,1,0)</f>
        <v>0</v>
      </c>
      <c r="DP4">
        <f>IF(DL4='Datos fijos'!$H$3,1,0)</f>
        <v>0</v>
      </c>
      <c r="DQ4">
        <f>IF(DM4='Datos fijos'!$H$3,1,0)</f>
        <v>0</v>
      </c>
      <c r="DR4">
        <f>IF(DN4='Datos fijos'!$H$3,1,0)</f>
        <v>0</v>
      </c>
      <c r="DS4" s="333">
        <f>SUMPRODUCT($DJ$4:$DJ$27,DO4:DO27)</f>
        <v>0</v>
      </c>
      <c r="DT4" s="333">
        <f>SUMPRODUCT($DJ$4:$DJ$27,DP4:DP27)</f>
        <v>0</v>
      </c>
      <c r="DU4" s="333">
        <f>SUMPRODUCT($DJ$4:$DJ$27,DQ4:DQ27)</f>
        <v>0</v>
      </c>
      <c r="DV4" s="333">
        <f>SUMPRODUCT($DJ$4:$DJ$27,DR4:DR27)</f>
        <v>0</v>
      </c>
      <c r="DW4" s="333"/>
      <c r="EV4" s="53" t="str">
        <f ca="1">IF(OR(COUNTIF('Datos fijos'!$AJ:$AJ,Cálculos!$B4)=0,F4=0,D4=0,B4=0),"",VLOOKUP($B4,'Datos fijos'!$AJ:$AP,COLUMN('Datos fijos'!$AP$1)-COLUMN('Datos fijos'!$AJ$2)+1,0))</f>
        <v/>
      </c>
      <c r="EW4" t="str">
        <f t="shared" ref="EW4:EW67" ca="1" si="30">IF(EV4="","",D4*F4)</f>
        <v/>
      </c>
      <c r="EY4" s="33" t="s">
        <v>170</v>
      </c>
      <c r="EZ4">
        <f ca="1">SUMIF(EV:EV,EY4,EW:EW)</f>
        <v>0</v>
      </c>
    </row>
    <row r="5" spans="2:158" ht="15.75" x14ac:dyDescent="0.25">
      <c r="B5" t="str">
        <f ca="1">OFFSET('Equipos, Mater, Serv'!C$5,ROW($A5)-ROW($A$3),0)</f>
        <v>Aero tipo #2: NO APLICA</v>
      </c>
      <c r="C5" t="str">
        <f ca="1">OFFSET('Equipos, Mater, Serv'!D$5,ROW($A5)-ROW($A$3),0)</f>
        <v>---</v>
      </c>
      <c r="D5" t="str">
        <f ca="1">OFFSET('Equipos, Mater, Serv'!F$5,ROW($A5)-ROW($A$3),0)</f>
        <v>---</v>
      </c>
      <c r="E5" t="str">
        <f ca="1">OFFSET('Equipos, Mater, Serv'!G$5,ROW($A5)-ROW($A$3),0)</f>
        <v>---</v>
      </c>
      <c r="F5">
        <f ca="1">OFFSET('Equipos, Mater, Serv'!H$5,ROW($A5)-ROW($A$3),0)</f>
        <v>0</v>
      </c>
      <c r="G5">
        <f ca="1">OFFSET('Equipos, Mater, Serv'!L$5,ROW($A5)-ROW($A$3),0)</f>
        <v>20</v>
      </c>
      <c r="I5">
        <f ca="1">OFFSET('Equipos, Mater, Serv'!O$5,ROW($A5)-ROW($A$3),0)</f>
        <v>0</v>
      </c>
      <c r="J5">
        <f ca="1">OFFSET('Equipos, Mater, Serv'!P$5,ROW($A5)-ROW($A$3),0)</f>
        <v>0</v>
      </c>
      <c r="K5" t="str">
        <f ca="1">OFFSET('Equipos, Mater, Serv'!T$5,ROW($A5)-ROW($A$3),0)</f>
        <v>(Según componentes detallados en Aerogeneradores)</v>
      </c>
      <c r="L5">
        <f ca="1">OFFSET('Equipos, Mater, Serv'!U$5,ROW($A5)-ROW($A$3),0)</f>
        <v>0</v>
      </c>
      <c r="N5">
        <f ca="1">OFFSET('Equipos, Mater, Serv'!Z$5,ROW($A5)-ROW($A$3),0)</f>
        <v>0</v>
      </c>
      <c r="O5">
        <f ca="1">OFFSET('Equipos, Mater, Serv'!AA$5,ROW($A5)-ROW($A$3),0)</f>
        <v>0</v>
      </c>
      <c r="P5">
        <f ca="1">OFFSET('Equipos, Mater, Serv'!AB$5,ROW($A5)-ROW($A$3),0)</f>
        <v>0</v>
      </c>
      <c r="Q5">
        <f ca="1">OFFSET('Equipos, Mater, Serv'!AC$5,ROW($A5)-ROW($A$3),0)</f>
        <v>0</v>
      </c>
      <c r="R5">
        <f ca="1">OFFSET('Equipos, Mater, Serv'!AD$5,ROW($A5)-ROW($A$3),0)</f>
        <v>0</v>
      </c>
      <c r="S5">
        <f ca="1">OFFSET('Equipos, Mater, Serv'!AE$5,ROW($A5)-ROW($A$3),0)</f>
        <v>0</v>
      </c>
      <c r="T5">
        <f ca="1">OFFSET('Equipos, Mater, Serv'!AF$5,ROW($A5)-ROW($A$3),0)</f>
        <v>0</v>
      </c>
      <c r="V5" s="241">
        <f ca="1">IF(OR($B5=0,D5=0,F5=0,J5&lt;&gt;'Datos fijos'!$H$3),0,1)</f>
        <v>0</v>
      </c>
      <c r="W5">
        <f t="shared" ref="W5:W68" ca="1" si="31">V5+W4</f>
        <v>0</v>
      </c>
      <c r="X5" t="str">
        <f t="shared" ref="X5:X68" ca="1" si="32">IF(OR(X4="",$X$1=X4),"",X4+1)</f>
        <v/>
      </c>
      <c r="Y5" t="str">
        <f t="shared" ref="Y5:Y68" ca="1" si="33">IF(OR(X5=0,X5=""),"",MATCH(X5,W:W,0)-ROW($W$3))</f>
        <v/>
      </c>
      <c r="AA5" t="str">
        <f t="shared" ca="1" si="0"/>
        <v/>
      </c>
      <c r="AB5" t="str">
        <f t="shared" ca="1" si="1"/>
        <v/>
      </c>
      <c r="AC5" t="str">
        <f t="shared" ca="1" si="2"/>
        <v/>
      </c>
      <c r="AD5" t="str">
        <f t="shared" ca="1" si="3"/>
        <v/>
      </c>
      <c r="AE5" t="str">
        <f t="shared" ca="1" si="4"/>
        <v/>
      </c>
      <c r="AF5" t="str">
        <f t="shared" ca="1" si="5"/>
        <v/>
      </c>
      <c r="AG5" t="str">
        <f t="shared" ref="AG5:AG68" ca="1" si="34">IF($Y5="","",OFFSET($K$3,$Y5,0))</f>
        <v/>
      </c>
      <c r="AH5" t="str">
        <f t="shared" ref="AH5:AH68" ca="1" si="35">IF($Y5="","",OFFSET($P$3,$Y5,0))</f>
        <v/>
      </c>
      <c r="AI5" t="str">
        <f t="shared" ref="AI5:AI68" ca="1" si="36">IF($Y5="","",OFFSET($Q$3,$Y5,0))</f>
        <v/>
      </c>
      <c r="AL5" t="str">
        <f ca="1">IF(Y5="","",IF(OR(AG5='Datos fijos'!$AB$3,AG5='Datos fijos'!$AB$4),0,SUM(AH5:AK5)))</f>
        <v/>
      </c>
      <c r="AO5" s="31">
        <v>3</v>
      </c>
      <c r="AP5" s="4">
        <f ca="1">OFFSET(Cron.Inversiones!$C$27,0,Cálculos!AO5)</f>
        <v>0</v>
      </c>
      <c r="AQ5">
        <f t="shared" ref="AQ5:AQ38" ca="1" si="37">AP5+AQ4</f>
        <v>0</v>
      </c>
      <c r="BE5" s="4">
        <f ca="1">IF(OR(COUNTIF('Datos fijos'!$AJ:$AJ,$B5)=0,$B5=0,D5=0,F5=0,$H$4&lt;&gt;'Datos fijos'!$H$3),0,VLOOKUP($B5,'Datos fijos'!$AJ:$AO,COLUMN('Datos fijos'!$AK$2)-COLUMN('Datos fijos'!$AJ$2)+1,0))</f>
        <v>0</v>
      </c>
      <c r="BF5">
        <f t="shared" ref="BF5:BF68" ca="1" si="38">BE5+BF4</f>
        <v>0</v>
      </c>
      <c r="BG5" t="str">
        <f t="shared" ca="1" si="6"/>
        <v/>
      </c>
      <c r="BH5" t="str">
        <f t="shared" ca="1" si="7"/>
        <v/>
      </c>
      <c r="BJ5" t="str">
        <f t="shared" ca="1" si="8"/>
        <v/>
      </c>
      <c r="BK5" t="str">
        <f t="shared" ca="1" si="9"/>
        <v/>
      </c>
      <c r="BL5" t="str">
        <f t="shared" ca="1" si="10"/>
        <v/>
      </c>
      <c r="BM5" t="str">
        <f t="shared" ca="1" si="11"/>
        <v/>
      </c>
      <c r="BN5" s="4" t="str">
        <f t="shared" ca="1" si="12"/>
        <v/>
      </c>
      <c r="BO5" t="str">
        <f t="shared" ca="1" si="13"/>
        <v/>
      </c>
      <c r="BP5" t="str">
        <f t="shared" ca="1" si="14"/>
        <v/>
      </c>
      <c r="BQ5" t="str">
        <f t="shared" ca="1" si="15"/>
        <v/>
      </c>
      <c r="BR5" t="str">
        <f t="shared" ca="1" si="16"/>
        <v/>
      </c>
      <c r="BS5" t="str">
        <f t="shared" ca="1" si="17"/>
        <v/>
      </c>
      <c r="BT5" t="str">
        <f ca="1">IF($BH5="","",IF(OR(BO5='Datos fijos'!$AB$3,BO5='Datos fijos'!$AB$4),0,SUM(BP5:BS5)))</f>
        <v/>
      </c>
      <c r="BU5" t="str">
        <f t="shared" ref="BU5:BU68" ca="1" si="39">IF(OR(BL5="",BM5=""),"",BL5*BM5*(1+BT5))</f>
        <v/>
      </c>
      <c r="BX5">
        <f ca="1">IF(OR(COUNTIF('Datos fijos'!$AJ:$AJ,$B5)=0,$B5=0,D5=0,F5=0,G5=0,$H$4&lt;&gt;'Datos fijos'!$H$3),0,VLOOKUP($B5,'Datos fijos'!$AJ:$AO,COLUMN('Datos fijos'!$AL$1)-COLUMN('Datos fijos'!$AJ$2)+1,0))</f>
        <v>0</v>
      </c>
      <c r="BY5">
        <f t="shared" ref="BY5:BY68" ca="1" si="40">BX5+BY4</f>
        <v>0</v>
      </c>
      <c r="BZ5" t="str">
        <f t="shared" ca="1" si="18"/>
        <v/>
      </c>
      <c r="CA5" t="str">
        <f t="shared" ca="1" si="19"/>
        <v/>
      </c>
      <c r="CC5" t="str">
        <f t="shared" ca="1" si="20"/>
        <v/>
      </c>
      <c r="CD5" t="str">
        <f t="shared" ca="1" si="21"/>
        <v/>
      </c>
      <c r="CE5" t="str">
        <f t="shared" ca="1" si="22"/>
        <v/>
      </c>
      <c r="CF5" t="str">
        <f t="shared" ca="1" si="23"/>
        <v/>
      </c>
      <c r="CG5" t="str">
        <f t="shared" ca="1" si="24"/>
        <v/>
      </c>
      <c r="CH5" t="str">
        <f t="shared" ca="1" si="25"/>
        <v/>
      </c>
      <c r="CI5" t="str">
        <f t="shared" ca="1" si="26"/>
        <v/>
      </c>
      <c r="CJ5" t="str">
        <f t="shared" ca="1" si="27"/>
        <v/>
      </c>
      <c r="CK5" t="str">
        <f t="shared" ca="1" si="28"/>
        <v/>
      </c>
      <c r="CL5" t="str">
        <f t="shared" ca="1" si="29"/>
        <v/>
      </c>
      <c r="CM5" t="str">
        <f ca="1">IF($CA5="","",IF(OR(CH5='Datos fijos'!$AB$3,CH5='Datos fijos'!$AB$4),0,SUM(CI5:CL5)))</f>
        <v/>
      </c>
      <c r="CN5" t="str">
        <f t="shared" ref="CN5:CN68" ca="1" si="41">IF(OR(CE5="",CF5=""),"",CE5*CF5*(1+CM5))</f>
        <v/>
      </c>
      <c r="DI5" t="str">
        <f>'Datos fijos'!BE4</f>
        <v>Palas</v>
      </c>
      <c r="DJ5" s="333">
        <f>'Datos fijos'!BF4</f>
        <v>0.19500000000000001</v>
      </c>
      <c r="DK5" s="333">
        <f>Aerogeneradores!I12</f>
        <v>0</v>
      </c>
      <c r="DL5">
        <f>Aerogeneradores!S12</f>
        <v>0</v>
      </c>
      <c r="DM5">
        <f>Aerogeneradores!AC12</f>
        <v>0</v>
      </c>
      <c r="DN5">
        <f>Aerogeneradores!AM12</f>
        <v>0</v>
      </c>
      <c r="DO5">
        <f>IF(DK5='Datos fijos'!$H$3,1,0)</f>
        <v>0</v>
      </c>
      <c r="DP5">
        <f>IF(DL5='Datos fijos'!$H$3,1,0)</f>
        <v>0</v>
      </c>
      <c r="DQ5">
        <f>IF(DM5='Datos fijos'!$H$3,1,0)</f>
        <v>0</v>
      </c>
      <c r="DR5">
        <f>IF(DN5='Datos fijos'!$H$3,1,0)</f>
        <v>0</v>
      </c>
      <c r="DS5" s="333"/>
      <c r="DT5" s="333"/>
      <c r="DU5" s="333"/>
      <c r="DV5" s="333"/>
      <c r="DW5" s="333"/>
      <c r="EV5" s="53" t="str">
        <f ca="1">IF(OR(COUNTIF('Datos fijos'!$AJ:$AJ,Cálculos!$B5)=0,F5=0,D5=0,B5=0),"",VLOOKUP($B5,'Datos fijos'!$AJ:$AP,COLUMN('Datos fijos'!$AP$1)-COLUMN('Datos fijos'!$AJ$2)+1,0))</f>
        <v/>
      </c>
      <c r="EW5" t="str">
        <f t="shared" ca="1" si="30"/>
        <v/>
      </c>
      <c r="EY5" s="33" t="s">
        <v>174</v>
      </c>
      <c r="EZ5">
        <f ca="1">SUMIF(EV:EV,EY5,EW:EW)</f>
        <v>0</v>
      </c>
    </row>
    <row r="6" spans="2:158" ht="15.75" x14ac:dyDescent="0.25">
      <c r="B6" t="str">
        <f ca="1">OFFSET('Equipos, Mater, Serv'!C$5,ROW($A6)-ROW($A$3),0)</f>
        <v>Aero tipo #3: NO APLICA</v>
      </c>
      <c r="C6" t="str">
        <f ca="1">OFFSET('Equipos, Mater, Serv'!D$5,ROW($A6)-ROW($A$3),0)</f>
        <v>---</v>
      </c>
      <c r="D6" t="str">
        <f ca="1">OFFSET('Equipos, Mater, Serv'!F$5,ROW($A6)-ROW($A$3),0)</f>
        <v>---</v>
      </c>
      <c r="E6" t="str">
        <f ca="1">OFFSET('Equipos, Mater, Serv'!G$5,ROW($A6)-ROW($A$3),0)</f>
        <v>---</v>
      </c>
      <c r="F6">
        <f ca="1">OFFSET('Equipos, Mater, Serv'!H$5,ROW($A6)-ROW($A$3),0)</f>
        <v>0</v>
      </c>
      <c r="G6">
        <f ca="1">OFFSET('Equipos, Mater, Serv'!L$5,ROW($A6)-ROW($A$3),0)</f>
        <v>20</v>
      </c>
      <c r="I6">
        <f ca="1">OFFSET('Equipos, Mater, Serv'!O$5,ROW($A6)-ROW($A$3),0)</f>
        <v>0</v>
      </c>
      <c r="J6">
        <f ca="1">OFFSET('Equipos, Mater, Serv'!P$5,ROW($A6)-ROW($A$3),0)</f>
        <v>0</v>
      </c>
      <c r="K6" t="str">
        <f ca="1">OFFSET('Equipos, Mater, Serv'!T$5,ROW($A6)-ROW($A$3),0)</f>
        <v>(Según componentes detallados en Aerogeneradores)</v>
      </c>
      <c r="L6">
        <f ca="1">OFFSET('Equipos, Mater, Serv'!U$5,ROW($A6)-ROW($A$3),0)</f>
        <v>0</v>
      </c>
      <c r="N6">
        <f ca="1">OFFSET('Equipos, Mater, Serv'!Z$5,ROW($A6)-ROW($A$3),0)</f>
        <v>0</v>
      </c>
      <c r="O6">
        <f ca="1">OFFSET('Equipos, Mater, Serv'!AA$5,ROW($A6)-ROW($A$3),0)</f>
        <v>0</v>
      </c>
      <c r="P6">
        <f ca="1">OFFSET('Equipos, Mater, Serv'!AB$5,ROW($A6)-ROW($A$3),0)</f>
        <v>0</v>
      </c>
      <c r="Q6">
        <f ca="1">OFFSET('Equipos, Mater, Serv'!AC$5,ROW($A6)-ROW($A$3),0)</f>
        <v>0</v>
      </c>
      <c r="R6">
        <f ca="1">OFFSET('Equipos, Mater, Serv'!AD$5,ROW($A6)-ROW($A$3),0)</f>
        <v>0</v>
      </c>
      <c r="S6">
        <f ca="1">OFFSET('Equipos, Mater, Serv'!AE$5,ROW($A6)-ROW($A$3),0)</f>
        <v>0</v>
      </c>
      <c r="T6">
        <f ca="1">OFFSET('Equipos, Mater, Serv'!AF$5,ROW($A6)-ROW($A$3),0)</f>
        <v>0</v>
      </c>
      <c r="V6" s="241">
        <f ca="1">IF(OR($B6=0,D6=0,F6=0,J6&lt;&gt;'Datos fijos'!$H$3),0,1)</f>
        <v>0</v>
      </c>
      <c r="W6">
        <f t="shared" ca="1" si="31"/>
        <v>0</v>
      </c>
      <c r="X6" t="str">
        <f t="shared" ca="1" si="32"/>
        <v/>
      </c>
      <c r="Y6" t="str">
        <f t="shared" ca="1" si="33"/>
        <v/>
      </c>
      <c r="AA6" t="str">
        <f t="shared" ca="1" si="0"/>
        <v/>
      </c>
      <c r="AB6" t="str">
        <f t="shared" ca="1" si="1"/>
        <v/>
      </c>
      <c r="AC6" t="str">
        <f t="shared" ca="1" si="2"/>
        <v/>
      </c>
      <c r="AD6" t="str">
        <f t="shared" ca="1" si="3"/>
        <v/>
      </c>
      <c r="AE6" t="str">
        <f t="shared" ca="1" si="4"/>
        <v/>
      </c>
      <c r="AF6" t="str">
        <f t="shared" ca="1" si="5"/>
        <v/>
      </c>
      <c r="AG6" t="str">
        <f t="shared" ca="1" si="34"/>
        <v/>
      </c>
      <c r="AH6" t="str">
        <f t="shared" ca="1" si="35"/>
        <v/>
      </c>
      <c r="AI6" t="str">
        <f t="shared" ca="1" si="36"/>
        <v/>
      </c>
      <c r="AL6" t="str">
        <f ca="1">IF(Y6="","",IF(OR(AG6='Datos fijos'!$AB$3,AG6='Datos fijos'!$AB$4),0,SUM(AH6:AK6)))</f>
        <v/>
      </c>
      <c r="AO6" s="31">
        <v>4</v>
      </c>
      <c r="AP6" s="4">
        <f ca="1">OFFSET(Cron.Inversiones!$C$27,0,Cálculos!AO6)</f>
        <v>0</v>
      </c>
      <c r="AQ6">
        <f t="shared" ca="1" si="37"/>
        <v>0</v>
      </c>
      <c r="AT6" s="3" t="s">
        <v>332</v>
      </c>
      <c r="AU6" s="3" t="s">
        <v>333</v>
      </c>
      <c r="BE6" s="4">
        <f ca="1">IF(OR(COUNTIF('Datos fijos'!$AJ:$AJ,$B6)=0,$B6=0,D6=0,F6=0,$H$4&lt;&gt;'Datos fijos'!$H$3),0,VLOOKUP($B6,'Datos fijos'!$AJ:$AO,COLUMN('Datos fijos'!$AK$2)-COLUMN('Datos fijos'!$AJ$2)+1,0))</f>
        <v>0</v>
      </c>
      <c r="BF6">
        <f t="shared" ca="1" si="38"/>
        <v>0</v>
      </c>
      <c r="BG6" t="str">
        <f t="shared" ca="1" si="6"/>
        <v/>
      </c>
      <c r="BH6" t="str">
        <f t="shared" ca="1" si="7"/>
        <v/>
      </c>
      <c r="BJ6" t="str">
        <f t="shared" ca="1" si="8"/>
        <v/>
      </c>
      <c r="BK6" t="str">
        <f t="shared" ca="1" si="9"/>
        <v/>
      </c>
      <c r="BL6" t="str">
        <f t="shared" ca="1" si="10"/>
        <v/>
      </c>
      <c r="BM6" t="str">
        <f t="shared" ca="1" si="11"/>
        <v/>
      </c>
      <c r="BN6" s="4" t="str">
        <f t="shared" ca="1" si="12"/>
        <v/>
      </c>
      <c r="BO6" t="str">
        <f t="shared" ca="1" si="13"/>
        <v/>
      </c>
      <c r="BP6" t="str">
        <f t="shared" ca="1" si="14"/>
        <v/>
      </c>
      <c r="BQ6" t="str">
        <f t="shared" ca="1" si="15"/>
        <v/>
      </c>
      <c r="BR6" t="str">
        <f t="shared" ca="1" si="16"/>
        <v/>
      </c>
      <c r="BS6" t="str">
        <f t="shared" ca="1" si="17"/>
        <v/>
      </c>
      <c r="BT6" t="str">
        <f ca="1">IF($BH6="","",IF(OR(BO6='Datos fijos'!$AB$3,BO6='Datos fijos'!$AB$4),0,SUM(BP6:BS6)))</f>
        <v/>
      </c>
      <c r="BU6" t="str">
        <f t="shared" ca="1" si="39"/>
        <v/>
      </c>
      <c r="BX6">
        <f ca="1">IF(OR(COUNTIF('Datos fijos'!$AJ:$AJ,$B6)=0,$B6=0,D6=0,F6=0,G6=0,$H$4&lt;&gt;'Datos fijos'!$H$3),0,VLOOKUP($B6,'Datos fijos'!$AJ:$AO,COLUMN('Datos fijos'!$AL$1)-COLUMN('Datos fijos'!$AJ$2)+1,0))</f>
        <v>0</v>
      </c>
      <c r="BY6">
        <f t="shared" ca="1" si="40"/>
        <v>0</v>
      </c>
      <c r="BZ6" t="str">
        <f t="shared" ca="1" si="18"/>
        <v/>
      </c>
      <c r="CA6" t="str">
        <f t="shared" ca="1" si="19"/>
        <v/>
      </c>
      <c r="CC6" t="str">
        <f t="shared" ca="1" si="20"/>
        <v/>
      </c>
      <c r="CD6" t="str">
        <f t="shared" ca="1" si="21"/>
        <v/>
      </c>
      <c r="CE6" t="str">
        <f t="shared" ca="1" si="22"/>
        <v/>
      </c>
      <c r="CF6" t="str">
        <f t="shared" ca="1" si="23"/>
        <v/>
      </c>
      <c r="CG6" t="str">
        <f t="shared" ca="1" si="24"/>
        <v/>
      </c>
      <c r="CH6" t="str">
        <f t="shared" ca="1" si="25"/>
        <v/>
      </c>
      <c r="CI6" t="str">
        <f t="shared" ca="1" si="26"/>
        <v/>
      </c>
      <c r="CJ6" t="str">
        <f t="shared" ca="1" si="27"/>
        <v/>
      </c>
      <c r="CK6" t="str">
        <f t="shared" ca="1" si="28"/>
        <v/>
      </c>
      <c r="CL6" t="str">
        <f t="shared" ca="1" si="29"/>
        <v/>
      </c>
      <c r="CM6" t="str">
        <f ca="1">IF($CA6="","",IF(OR(CH6='Datos fijos'!$AB$3,CH6='Datos fijos'!$AB$4),0,SUM(CI6:CL6)))</f>
        <v/>
      </c>
      <c r="CN6" t="str">
        <f t="shared" ca="1" si="41"/>
        <v/>
      </c>
      <c r="DI6" t="str">
        <f>'Datos fijos'!BE5</f>
        <v>Caja multiplicadora</v>
      </c>
      <c r="DJ6" s="333">
        <f>'Datos fijos'!BF5</f>
        <v>0.11</v>
      </c>
      <c r="DK6" s="333">
        <f>Aerogeneradores!I13</f>
        <v>0</v>
      </c>
      <c r="DL6">
        <f>Aerogeneradores!S13</f>
        <v>0</v>
      </c>
      <c r="DM6">
        <f>Aerogeneradores!AC13</f>
        <v>0</v>
      </c>
      <c r="DN6">
        <f>Aerogeneradores!AM13</f>
        <v>0</v>
      </c>
      <c r="DO6">
        <f>IF(DK6='Datos fijos'!$H$3,1,0)</f>
        <v>0</v>
      </c>
      <c r="DP6">
        <f>IF(DL6='Datos fijos'!$H$3,1,0)</f>
        <v>0</v>
      </c>
      <c r="DQ6">
        <f>IF(DM6='Datos fijos'!$H$3,1,0)</f>
        <v>0</v>
      </c>
      <c r="DR6">
        <f>IF(DN6='Datos fijos'!$H$3,1,0)</f>
        <v>0</v>
      </c>
      <c r="DS6" s="333"/>
      <c r="DT6" s="333"/>
      <c r="DU6" s="333"/>
      <c r="DV6" s="333"/>
      <c r="DW6" s="333"/>
      <c r="EV6" s="53" t="str">
        <f ca="1">IF(OR(COUNTIF('Datos fijos'!$AJ:$AJ,Cálculos!$B6)=0,F6=0,D6=0,B6=0),"",VLOOKUP($B6,'Datos fijos'!$AJ:$AP,COLUMN('Datos fijos'!$AP$1)-COLUMN('Datos fijos'!$AJ$2)+1,0))</f>
        <v/>
      </c>
      <c r="EW6" t="str">
        <f t="shared" ca="1" si="30"/>
        <v/>
      </c>
      <c r="EY6" s="33" t="s">
        <v>171</v>
      </c>
      <c r="EZ6">
        <f ca="1">SUMIF(EV:EV,EY6,EW:EW)</f>
        <v>0</v>
      </c>
    </row>
    <row r="7" spans="2:158" ht="47.25" x14ac:dyDescent="0.25">
      <c r="B7" t="str">
        <f ca="1">OFFSET('Equipos, Mater, Serv'!C$5,ROW($A7)-ROW($A$3),0)</f>
        <v>Aero tipo #4: NO APLICA</v>
      </c>
      <c r="C7" t="str">
        <f ca="1">OFFSET('Equipos, Mater, Serv'!D$5,ROW($A7)-ROW($A$3),0)</f>
        <v>---</v>
      </c>
      <c r="D7" t="str">
        <f ca="1">OFFSET('Equipos, Mater, Serv'!F$5,ROW($A7)-ROW($A$3),0)</f>
        <v>---</v>
      </c>
      <c r="E7" t="str">
        <f ca="1">OFFSET('Equipos, Mater, Serv'!G$5,ROW($A7)-ROW($A$3),0)</f>
        <v>---</v>
      </c>
      <c r="F7">
        <f ca="1">OFFSET('Equipos, Mater, Serv'!H$5,ROW($A7)-ROW($A$3),0)</f>
        <v>0</v>
      </c>
      <c r="G7">
        <f ca="1">OFFSET('Equipos, Mater, Serv'!L$5,ROW($A7)-ROW($A$3),0)</f>
        <v>20</v>
      </c>
      <c r="I7">
        <f ca="1">OFFSET('Equipos, Mater, Serv'!O$5,ROW($A7)-ROW($A$3),0)</f>
        <v>0</v>
      </c>
      <c r="J7">
        <f ca="1">OFFSET('Equipos, Mater, Serv'!P$5,ROW($A7)-ROW($A$3),0)</f>
        <v>0</v>
      </c>
      <c r="K7" t="str">
        <f ca="1">OFFSET('Equipos, Mater, Serv'!T$5,ROW($A7)-ROW($A$3),0)</f>
        <v>(Según componentes detallados en Aerogeneradores)</v>
      </c>
      <c r="L7">
        <f ca="1">OFFSET('Equipos, Mater, Serv'!U$5,ROW($A7)-ROW($A$3),0)</f>
        <v>0</v>
      </c>
      <c r="N7">
        <f ca="1">OFFSET('Equipos, Mater, Serv'!Z$5,ROW($A7)-ROW($A$3),0)</f>
        <v>0</v>
      </c>
      <c r="O7">
        <f ca="1">OFFSET('Equipos, Mater, Serv'!AA$5,ROW($A7)-ROW($A$3),0)</f>
        <v>0</v>
      </c>
      <c r="P7">
        <f ca="1">OFFSET('Equipos, Mater, Serv'!AB$5,ROW($A7)-ROW($A$3),0)</f>
        <v>0</v>
      </c>
      <c r="Q7">
        <f ca="1">OFFSET('Equipos, Mater, Serv'!AC$5,ROW($A7)-ROW($A$3),0)</f>
        <v>0</v>
      </c>
      <c r="R7">
        <f ca="1">OFFSET('Equipos, Mater, Serv'!AD$5,ROW($A7)-ROW($A$3),0)</f>
        <v>0</v>
      </c>
      <c r="S7">
        <f ca="1">OFFSET('Equipos, Mater, Serv'!AE$5,ROW($A7)-ROW($A$3),0)</f>
        <v>0</v>
      </c>
      <c r="T7">
        <f ca="1">OFFSET('Equipos, Mater, Serv'!AF$5,ROW($A7)-ROW($A$3),0)</f>
        <v>0</v>
      </c>
      <c r="V7" s="241">
        <f ca="1">IF(OR($B7=0,D7=0,F7=0,J7&lt;&gt;'Datos fijos'!$H$3),0,1)</f>
        <v>0</v>
      </c>
      <c r="W7">
        <f t="shared" ca="1" si="31"/>
        <v>0</v>
      </c>
      <c r="X7" t="str">
        <f t="shared" ca="1" si="32"/>
        <v/>
      </c>
      <c r="Y7" t="str">
        <f t="shared" ca="1" si="33"/>
        <v/>
      </c>
      <c r="AA7" t="str">
        <f t="shared" ca="1" si="0"/>
        <v/>
      </c>
      <c r="AB7" t="str">
        <f t="shared" ca="1" si="1"/>
        <v/>
      </c>
      <c r="AC7" t="str">
        <f t="shared" ca="1" si="2"/>
        <v/>
      </c>
      <c r="AD7" t="str">
        <f t="shared" ca="1" si="3"/>
        <v/>
      </c>
      <c r="AE7" t="str">
        <f t="shared" ca="1" si="4"/>
        <v/>
      </c>
      <c r="AF7" t="str">
        <f t="shared" ca="1" si="5"/>
        <v/>
      </c>
      <c r="AG7" t="str">
        <f t="shared" ca="1" si="34"/>
        <v/>
      </c>
      <c r="AH7" t="str">
        <f t="shared" ca="1" si="35"/>
        <v/>
      </c>
      <c r="AI7" t="str">
        <f t="shared" ca="1" si="36"/>
        <v/>
      </c>
      <c r="AL7" t="str">
        <f ca="1">IF(Y7="","",IF(OR(AG7='Datos fijos'!$AB$3,AG7='Datos fijos'!$AB$4),0,SUM(AH7:AK7)))</f>
        <v/>
      </c>
      <c r="AO7" s="31">
        <v>5</v>
      </c>
      <c r="AP7" s="4">
        <f ca="1">OFFSET(Cron.Inversiones!$C$27,0,Cálculos!AO7)</f>
        <v>0</v>
      </c>
      <c r="AQ7">
        <f t="shared" ca="1" si="37"/>
        <v>0</v>
      </c>
      <c r="AT7">
        <f ca="1">TRUNC(AS4/12,0)</f>
        <v>3</v>
      </c>
      <c r="AU7">
        <f ca="1">MOD(AS4,12)</f>
        <v>0</v>
      </c>
      <c r="AZ7" s="33">
        <v>36526</v>
      </c>
      <c r="BE7" s="4">
        <f ca="1">IF(OR(COUNTIF('Datos fijos'!$AJ:$AJ,$B7)=0,$B7=0,D7=0,F7=0,$H$4&lt;&gt;'Datos fijos'!$H$3),0,VLOOKUP($B7,'Datos fijos'!$AJ:$AO,COLUMN('Datos fijos'!$AK$2)-COLUMN('Datos fijos'!$AJ$2)+1,0))</f>
        <v>0</v>
      </c>
      <c r="BF7">
        <f t="shared" ca="1" si="38"/>
        <v>0</v>
      </c>
      <c r="BG7" t="str">
        <f t="shared" ca="1" si="6"/>
        <v/>
      </c>
      <c r="BH7" t="str">
        <f t="shared" ca="1" si="7"/>
        <v/>
      </c>
      <c r="BJ7" t="str">
        <f t="shared" ca="1" si="8"/>
        <v/>
      </c>
      <c r="BK7" t="str">
        <f t="shared" ca="1" si="9"/>
        <v/>
      </c>
      <c r="BL7" t="str">
        <f t="shared" ca="1" si="10"/>
        <v/>
      </c>
      <c r="BM7" t="str">
        <f t="shared" ca="1" si="11"/>
        <v/>
      </c>
      <c r="BN7" s="4" t="str">
        <f t="shared" ca="1" si="12"/>
        <v/>
      </c>
      <c r="BO7" t="str">
        <f t="shared" ca="1" si="13"/>
        <v/>
      </c>
      <c r="BP7" t="str">
        <f t="shared" ca="1" si="14"/>
        <v/>
      </c>
      <c r="BQ7" t="str">
        <f t="shared" ca="1" si="15"/>
        <v/>
      </c>
      <c r="BR7" t="str">
        <f t="shared" ca="1" si="16"/>
        <v/>
      </c>
      <c r="BS7" t="str">
        <f t="shared" ca="1" si="17"/>
        <v/>
      </c>
      <c r="BT7" t="str">
        <f ca="1">IF($BH7="","",IF(OR(BO7='Datos fijos'!$AB$3,BO7='Datos fijos'!$AB$4),0,SUM(BP7:BS7)))</f>
        <v/>
      </c>
      <c r="BU7" t="str">
        <f t="shared" ca="1" si="39"/>
        <v/>
      </c>
      <c r="BX7">
        <f ca="1">IF(OR(COUNTIF('Datos fijos'!$AJ:$AJ,$B7)=0,$B7=0,D7=0,F7=0,G7=0,$H$4&lt;&gt;'Datos fijos'!$H$3),0,VLOOKUP($B7,'Datos fijos'!$AJ:$AO,COLUMN('Datos fijos'!$AL$1)-COLUMN('Datos fijos'!$AJ$2)+1,0))</f>
        <v>0</v>
      </c>
      <c r="BY7">
        <f t="shared" ca="1" si="40"/>
        <v>0</v>
      </c>
      <c r="BZ7" t="str">
        <f t="shared" ca="1" si="18"/>
        <v/>
      </c>
      <c r="CA7" t="str">
        <f t="shared" ca="1" si="19"/>
        <v/>
      </c>
      <c r="CC7" t="str">
        <f t="shared" ca="1" si="20"/>
        <v/>
      </c>
      <c r="CD7" t="str">
        <f t="shared" ca="1" si="21"/>
        <v/>
      </c>
      <c r="CE7" t="str">
        <f t="shared" ca="1" si="22"/>
        <v/>
      </c>
      <c r="CF7" t="str">
        <f t="shared" ca="1" si="23"/>
        <v/>
      </c>
      <c r="CG7" t="str">
        <f t="shared" ca="1" si="24"/>
        <v/>
      </c>
      <c r="CH7" t="str">
        <f t="shared" ca="1" si="25"/>
        <v/>
      </c>
      <c r="CI7" t="str">
        <f t="shared" ca="1" si="26"/>
        <v/>
      </c>
      <c r="CJ7" t="str">
        <f t="shared" ca="1" si="27"/>
        <v/>
      </c>
      <c r="CK7" t="str">
        <f t="shared" ca="1" si="28"/>
        <v/>
      </c>
      <c r="CL7" t="str">
        <f t="shared" ca="1" si="29"/>
        <v/>
      </c>
      <c r="CM7" t="str">
        <f ca="1">IF($CA7="","",IF(OR(CH7='Datos fijos'!$AB$3,CH7='Datos fijos'!$AB$4),0,SUM(CI7:CL7)))</f>
        <v/>
      </c>
      <c r="CN7" t="str">
        <f t="shared" ca="1" si="41"/>
        <v/>
      </c>
      <c r="DI7" t="str">
        <f>'Datos fijos'!BE6</f>
        <v>Ensamblaje de góndola</v>
      </c>
      <c r="DJ7" s="333">
        <f>'Datos fijos'!BF6</f>
        <v>0.1</v>
      </c>
      <c r="DK7" s="333">
        <f>Aerogeneradores!I14</f>
        <v>0</v>
      </c>
      <c r="DL7">
        <f>Aerogeneradores!S14</f>
        <v>0</v>
      </c>
      <c r="DM7">
        <f>Aerogeneradores!AC14</f>
        <v>0</v>
      </c>
      <c r="DN7">
        <f>Aerogeneradores!AM14</f>
        <v>0</v>
      </c>
      <c r="DO7">
        <f>IF(DK7='Datos fijos'!$H$3,1,0)</f>
        <v>0</v>
      </c>
      <c r="DP7">
        <f>IF(DL7='Datos fijos'!$H$3,1,0)</f>
        <v>0</v>
      </c>
      <c r="DQ7">
        <f>IF(DM7='Datos fijos'!$H$3,1,0)</f>
        <v>0</v>
      </c>
      <c r="DR7">
        <f>IF(DN7='Datos fijos'!$H$3,1,0)</f>
        <v>0</v>
      </c>
      <c r="DS7" s="31" t="s">
        <v>920</v>
      </c>
      <c r="DT7" s="31" t="s">
        <v>921</v>
      </c>
      <c r="DU7" s="31" t="s">
        <v>922</v>
      </c>
      <c r="DV7" s="31" t="s">
        <v>923</v>
      </c>
      <c r="DW7" s="333"/>
      <c r="EV7" s="53" t="str">
        <f ca="1">IF(OR(COUNTIF('Datos fijos'!$AJ:$AJ,Cálculos!$B7)=0,F7=0,D7=0,B7=0),"",VLOOKUP($B7,'Datos fijos'!$AJ:$AP,COLUMN('Datos fijos'!$AP$1)-COLUMN('Datos fijos'!$AJ$2)+1,0))</f>
        <v/>
      </c>
      <c r="EW7" t="str">
        <f t="shared" ca="1" si="30"/>
        <v/>
      </c>
      <c r="EY7" s="33" t="s">
        <v>172</v>
      </c>
      <c r="EZ7">
        <f ca="1">SUMIF(EV:EV,EY7,EW:EW)</f>
        <v>0</v>
      </c>
    </row>
    <row r="8" spans="2:158" ht="15.75" x14ac:dyDescent="0.25">
      <c r="B8" t="str">
        <f ca="1">OFFSET('Equipos, Mater, Serv'!C$5,ROW($A8)-ROW($A$3),0)</f>
        <v>Cables</v>
      </c>
      <c r="C8">
        <f ca="1">OFFSET('Equipos, Mater, Serv'!D$5,ROW($A8)-ROW($A$3),0)</f>
        <v>0</v>
      </c>
      <c r="D8">
        <f ca="1">OFFSET('Equipos, Mater, Serv'!F$5,ROW($A8)-ROW($A$3),0)</f>
        <v>0</v>
      </c>
      <c r="E8" t="str">
        <f ca="1">OFFSET('Equipos, Mater, Serv'!G$5,ROW($A8)-ROW($A$3),0)</f>
        <v>km</v>
      </c>
      <c r="F8">
        <f ca="1">OFFSET('Equipos, Mater, Serv'!H$5,ROW($A8)-ROW($A$3),0)</f>
        <v>0</v>
      </c>
      <c r="G8">
        <f ca="1">OFFSET('Equipos, Mater, Serv'!L$5,ROW($A8)-ROW($A$3),0)</f>
        <v>20</v>
      </c>
      <c r="I8">
        <f ca="1">OFFSET('Equipos, Mater, Serv'!O$5,ROW($A8)-ROW($A$3),0)</f>
        <v>0</v>
      </c>
      <c r="J8">
        <f ca="1">OFFSET('Equipos, Mater, Serv'!P$5,ROW($A8)-ROW($A$3),0)</f>
        <v>0</v>
      </c>
      <c r="K8">
        <f ca="1">OFFSET('Equipos, Mater, Serv'!T$5,ROW($A8)-ROW($A$3),0)</f>
        <v>0</v>
      </c>
      <c r="L8">
        <f ca="1">OFFSET('Equipos, Mater, Serv'!U$5,ROW($A8)-ROW($A$3),0)</f>
        <v>0</v>
      </c>
      <c r="N8">
        <f ca="1">OFFSET('Equipos, Mater, Serv'!Z$5,ROW($A8)-ROW($A$3),0)</f>
        <v>0</v>
      </c>
      <c r="O8">
        <f ca="1">OFFSET('Equipos, Mater, Serv'!AA$5,ROW($A8)-ROW($A$3),0)</f>
        <v>0</v>
      </c>
      <c r="P8">
        <f ca="1">OFFSET('Equipos, Mater, Serv'!AB$5,ROW($A8)-ROW($A$3),0)</f>
        <v>0</v>
      </c>
      <c r="Q8">
        <f ca="1">OFFSET('Equipos, Mater, Serv'!AC$5,ROW($A8)-ROW($A$3),0)</f>
        <v>0</v>
      </c>
      <c r="R8">
        <f ca="1">OFFSET('Equipos, Mater, Serv'!AD$5,ROW($A8)-ROW($A$3),0)</f>
        <v>0</v>
      </c>
      <c r="S8">
        <f ca="1">OFFSET('Equipos, Mater, Serv'!AE$5,ROW($A8)-ROW($A$3),0)</f>
        <v>0</v>
      </c>
      <c r="T8">
        <f ca="1">OFFSET('Equipos, Mater, Serv'!AF$5,ROW($A8)-ROW($A$3),0)</f>
        <v>0</v>
      </c>
      <c r="V8" s="241">
        <f ca="1">IF(OR($B8=0,D8=0,F8=0,J8&lt;&gt;'Datos fijos'!$H$3),0,1)</f>
        <v>0</v>
      </c>
      <c r="W8">
        <f t="shared" ca="1" si="31"/>
        <v>0</v>
      </c>
      <c r="X8" t="str">
        <f t="shared" ca="1" si="32"/>
        <v/>
      </c>
      <c r="Y8" t="str">
        <f t="shared" ca="1" si="33"/>
        <v/>
      </c>
      <c r="AA8" t="str">
        <f t="shared" ca="1" si="0"/>
        <v/>
      </c>
      <c r="AB8" t="str">
        <f t="shared" ca="1" si="1"/>
        <v/>
      </c>
      <c r="AC8" t="str">
        <f t="shared" ca="1" si="2"/>
        <v/>
      </c>
      <c r="AD8" t="str">
        <f t="shared" ca="1" si="3"/>
        <v/>
      </c>
      <c r="AE8" t="str">
        <f t="shared" ca="1" si="4"/>
        <v/>
      </c>
      <c r="AF8" t="str">
        <f t="shared" ca="1" si="5"/>
        <v/>
      </c>
      <c r="AG8" t="str">
        <f t="shared" ca="1" si="34"/>
        <v/>
      </c>
      <c r="AH8" t="str">
        <f t="shared" ca="1" si="35"/>
        <v/>
      </c>
      <c r="AI8" t="str">
        <f t="shared" ca="1" si="36"/>
        <v/>
      </c>
      <c r="AL8" t="str">
        <f ca="1">IF(Y8="","",IF(OR(AG8='Datos fijos'!$AB$3,AG8='Datos fijos'!$AB$4),0,SUM(AH8:AK8)))</f>
        <v/>
      </c>
      <c r="AO8" s="31">
        <v>6</v>
      </c>
      <c r="AP8" s="4">
        <f ca="1">OFFSET(Cron.Inversiones!$C$27,0,Cálculos!AO8)</f>
        <v>0</v>
      </c>
      <c r="AQ8">
        <f t="shared" ca="1" si="37"/>
        <v>0</v>
      </c>
      <c r="AZ8" s="37">
        <f>'Datos fijos'!AS3</f>
        <v>42735</v>
      </c>
      <c r="BA8" s="35">
        <f>'Datos fijos'!AT3</f>
        <v>0.5</v>
      </c>
      <c r="BB8">
        <f>'Datos fijos'!AU3</f>
        <v>2</v>
      </c>
      <c r="BE8" s="4">
        <f ca="1">IF(OR(COUNTIF('Datos fijos'!$AJ:$AJ,$B8)=0,$B8=0,D8=0,F8=0,$H$4&lt;&gt;'Datos fijos'!$H$3),0,VLOOKUP($B8,'Datos fijos'!$AJ:$AO,COLUMN('Datos fijos'!$AK$2)-COLUMN('Datos fijos'!$AJ$2)+1,0))</f>
        <v>0</v>
      </c>
      <c r="BF8">
        <f t="shared" ca="1" si="38"/>
        <v>0</v>
      </c>
      <c r="BG8" t="str">
        <f t="shared" ca="1" si="6"/>
        <v/>
      </c>
      <c r="BH8" t="str">
        <f t="shared" ca="1" si="7"/>
        <v/>
      </c>
      <c r="BJ8" t="str">
        <f t="shared" ca="1" si="8"/>
        <v/>
      </c>
      <c r="BK8" t="str">
        <f t="shared" ca="1" si="9"/>
        <v/>
      </c>
      <c r="BL8" t="str">
        <f t="shared" ca="1" si="10"/>
        <v/>
      </c>
      <c r="BM8" t="str">
        <f t="shared" ca="1" si="11"/>
        <v/>
      </c>
      <c r="BN8" s="4" t="str">
        <f t="shared" ca="1" si="12"/>
        <v/>
      </c>
      <c r="BO8" t="str">
        <f t="shared" ca="1" si="13"/>
        <v/>
      </c>
      <c r="BP8" t="str">
        <f t="shared" ca="1" si="14"/>
        <v/>
      </c>
      <c r="BQ8" t="str">
        <f t="shared" ca="1" si="15"/>
        <v/>
      </c>
      <c r="BR8" t="str">
        <f t="shared" ca="1" si="16"/>
        <v/>
      </c>
      <c r="BS8" t="str">
        <f t="shared" ca="1" si="17"/>
        <v/>
      </c>
      <c r="BT8" t="str">
        <f ca="1">IF($BH8="","",IF(OR(BO8='Datos fijos'!$AB$3,BO8='Datos fijos'!$AB$4),0,SUM(BP8:BS8)))</f>
        <v/>
      </c>
      <c r="BU8" t="str">
        <f t="shared" ca="1" si="39"/>
        <v/>
      </c>
      <c r="BX8">
        <f ca="1">IF(OR(COUNTIF('Datos fijos'!$AJ:$AJ,$B8)=0,$B8=0,D8=0,F8=0,G8=0,$H$4&lt;&gt;'Datos fijos'!$H$3),0,VLOOKUP($B8,'Datos fijos'!$AJ:$AO,COLUMN('Datos fijos'!$AL$1)-COLUMN('Datos fijos'!$AJ$2)+1,0))</f>
        <v>0</v>
      </c>
      <c r="BY8">
        <f t="shared" ca="1" si="40"/>
        <v>0</v>
      </c>
      <c r="BZ8" t="str">
        <f t="shared" ca="1" si="18"/>
        <v/>
      </c>
      <c r="CA8" t="str">
        <f t="shared" ca="1" si="19"/>
        <v/>
      </c>
      <c r="CC8" t="str">
        <f t="shared" ca="1" si="20"/>
        <v/>
      </c>
      <c r="CD8" t="str">
        <f t="shared" ca="1" si="21"/>
        <v/>
      </c>
      <c r="CE8" t="str">
        <f t="shared" ca="1" si="22"/>
        <v/>
      </c>
      <c r="CF8" t="str">
        <f t="shared" ca="1" si="23"/>
        <v/>
      </c>
      <c r="CG8" t="str">
        <f t="shared" ca="1" si="24"/>
        <v/>
      </c>
      <c r="CH8" t="str">
        <f t="shared" ca="1" si="25"/>
        <v/>
      </c>
      <c r="CI8" t="str">
        <f t="shared" ca="1" si="26"/>
        <v/>
      </c>
      <c r="CJ8" t="str">
        <f t="shared" ca="1" si="27"/>
        <v/>
      </c>
      <c r="CK8" t="str">
        <f t="shared" ca="1" si="28"/>
        <v/>
      </c>
      <c r="CL8" t="str">
        <f t="shared" ca="1" si="29"/>
        <v/>
      </c>
      <c r="CM8" t="str">
        <f ca="1">IF($CA8="","",IF(OR(CH8='Datos fijos'!$AB$3,CH8='Datos fijos'!$AB$4),0,SUM(CI8:CL8)))</f>
        <v/>
      </c>
      <c r="CN8" t="str">
        <f t="shared" ca="1" si="41"/>
        <v/>
      </c>
      <c r="DI8" t="str">
        <f>'Datos fijos'!BE7</f>
        <v>Generador</v>
      </c>
      <c r="DJ8" s="333">
        <f>'Datos fijos'!BF7</f>
        <v>5.5E-2</v>
      </c>
      <c r="DK8" s="333">
        <f>Aerogeneradores!I15</f>
        <v>0</v>
      </c>
      <c r="DL8">
        <f>Aerogeneradores!S15</f>
        <v>0</v>
      </c>
      <c r="DM8">
        <f>Aerogeneradores!AC15</f>
        <v>0</v>
      </c>
      <c r="DN8">
        <f>Aerogeneradores!AM15</f>
        <v>0</v>
      </c>
      <c r="DO8">
        <f>IF(DK8='Datos fijos'!$H$3,1,0)</f>
        <v>0</v>
      </c>
      <c r="DP8">
        <f>IF(DL8='Datos fijos'!$H$3,1,0)</f>
        <v>0</v>
      </c>
      <c r="DQ8">
        <f>IF(DM8='Datos fijos'!$H$3,1,0)</f>
        <v>0</v>
      </c>
      <c r="DR8">
        <f>IF(DN8='Datos fijos'!$H$3,1,0)</f>
        <v>0</v>
      </c>
      <c r="DS8" s="333">
        <f>IF(DS4&gt;='Datos fijos'!$BJ$2,'Datos fijos'!$BJ$3,DS4)</f>
        <v>0</v>
      </c>
      <c r="DT8" s="333">
        <f>IF(DT4&gt;='Datos fijos'!$BJ$2,'Datos fijos'!$BJ$3,DT4)</f>
        <v>0</v>
      </c>
      <c r="DU8" s="333">
        <f>IF(DU4&gt;='Datos fijos'!$BJ$2,'Datos fijos'!$BJ$3,DU4)</f>
        <v>0</v>
      </c>
      <c r="DV8" s="333">
        <f>IF(DV4&gt;='Datos fijos'!$BJ$2,'Datos fijos'!$BJ$3,DV4)</f>
        <v>0</v>
      </c>
      <c r="DW8" s="333"/>
      <c r="DZ8">
        <f ca="1">IF(OR(COUNTIF('Datos fijos'!$AJ:$AJ,$B8)=0,C8=0,D8=0,E8=0,G8=0),0,VLOOKUP($B8,'Datos fijos'!$AJ:$AO,COLUMN('Datos fijos'!$AO$1)-COLUMN('Datos fijos'!$AJ$2)+1,0))</f>
        <v>0</v>
      </c>
      <c r="EA8">
        <f t="shared" ref="EA8:EA71" ca="1" si="42">DZ8+EA7</f>
        <v>0</v>
      </c>
      <c r="EB8" t="str">
        <f ca="1">IF(OR(EB3="",EB$1=EB3),"",EB3+1)</f>
        <v/>
      </c>
      <c r="EC8" t="str">
        <f ca="1">IF(OR(EB8=0,EB8=""),"",MATCH(EB8,EA:EA,0)-ROW($EA$3))</f>
        <v/>
      </c>
      <c r="EE8" t="str">
        <f ca="1">IF($EC8="","",OFFSET(B$3,$EC8,0))</f>
        <v/>
      </c>
      <c r="EF8" t="str">
        <f ca="1">IF($EC8="","",OFFSET(C$3,$EC8,0))</f>
        <v/>
      </c>
      <c r="EG8" t="str">
        <f ca="1">IF($EC8="","",OFFSET(D$3,$EC8,0))</f>
        <v/>
      </c>
      <c r="EH8" t="str">
        <f ca="1">IF($EC8="","",OFFSET(E$3,$EC8,0))</f>
        <v/>
      </c>
      <c r="EI8" t="str">
        <f ca="1">IF($EC8="","",OFFSET(F$3,$EC8,0))</f>
        <v/>
      </c>
      <c r="EJ8" t="str">
        <f ca="1">IF($EC8="","",OFFSET(K$3,$EC8,0))</f>
        <v/>
      </c>
      <c r="EM8" t="str">
        <f ca="1">IF($EC8="","",OFFSET(P$3,$EC8,0))</f>
        <v/>
      </c>
      <c r="EN8" t="str">
        <f t="shared" ref="EN8:EP8" ca="1" si="43">IF($EC8="","",OFFSET(Q$3,$EC8,0))</f>
        <v/>
      </c>
      <c r="EO8" t="str">
        <f t="shared" ca="1" si="43"/>
        <v/>
      </c>
      <c r="EP8" t="str">
        <f t="shared" ca="1" si="43"/>
        <v/>
      </c>
      <c r="EQ8" t="str">
        <f ca="1">IF(EC8="","",IF(OR(EJ8='Datos fijos'!$AB$4),0,SUM(EM8:EP8)))</f>
        <v/>
      </c>
      <c r="ER8" t="str">
        <f ca="1">IF(EC8="","",EG8*EI8*EQ8)</f>
        <v/>
      </c>
      <c r="EV8" s="53" t="str">
        <f ca="1">IF(OR(COUNTIF('Datos fijos'!$AJ:$AJ,Cálculos!$B8)=0,F8=0,D8=0,B8=0),"",VLOOKUP($B8,'Datos fijos'!$AJ:$AP,COLUMN('Datos fijos'!$AP$1)-COLUMN('Datos fijos'!$AJ$2)+1,0))</f>
        <v/>
      </c>
      <c r="EW8" t="str">
        <f t="shared" ca="1" si="30"/>
        <v/>
      </c>
      <c r="EY8" s="33" t="s">
        <v>173</v>
      </c>
      <c r="EZ8">
        <f ca="1">SUMIF(EV:EV,EY8,EW:EW)</f>
        <v>0</v>
      </c>
    </row>
    <row r="9" spans="2:158" ht="30" customHeight="1" x14ac:dyDescent="0.25">
      <c r="B9" t="str">
        <f ca="1">OFFSET('Equipos, Mater, Serv'!C$5,ROW($A9)-ROW($A$3),0)</f>
        <v>Cables</v>
      </c>
      <c r="C9">
        <f ca="1">OFFSET('Equipos, Mater, Serv'!D$5,ROW($A9)-ROW($A$3),0)</f>
        <v>0</v>
      </c>
      <c r="D9">
        <f ca="1">OFFSET('Equipos, Mater, Serv'!F$5,ROW($A9)-ROW($A$3),0)</f>
        <v>0</v>
      </c>
      <c r="E9" t="str">
        <f ca="1">OFFSET('Equipos, Mater, Serv'!G$5,ROW($A9)-ROW($A$3),0)</f>
        <v>km</v>
      </c>
      <c r="F9">
        <f ca="1">OFFSET('Equipos, Mater, Serv'!H$5,ROW($A9)-ROW($A$3),0)</f>
        <v>0</v>
      </c>
      <c r="G9">
        <f ca="1">OFFSET('Equipos, Mater, Serv'!L$5,ROW($A9)-ROW($A$3),0)</f>
        <v>20</v>
      </c>
      <c r="I9">
        <f ca="1">OFFSET('Equipos, Mater, Serv'!O$5,ROW($A9)-ROW($A$3),0)</f>
        <v>0</v>
      </c>
      <c r="J9">
        <f ca="1">OFFSET('Equipos, Mater, Serv'!P$5,ROW($A9)-ROW($A$3),0)</f>
        <v>0</v>
      </c>
      <c r="K9">
        <f ca="1">OFFSET('Equipos, Mater, Serv'!T$5,ROW($A9)-ROW($A$3),0)</f>
        <v>0</v>
      </c>
      <c r="L9">
        <f ca="1">OFFSET('Equipos, Mater, Serv'!U$5,ROW($A9)-ROW($A$3),0)</f>
        <v>0</v>
      </c>
      <c r="N9">
        <f ca="1">OFFSET('Equipos, Mater, Serv'!Z$5,ROW($A9)-ROW($A$3),0)</f>
        <v>0</v>
      </c>
      <c r="O9">
        <f ca="1">OFFSET('Equipos, Mater, Serv'!AA$5,ROW($A9)-ROW($A$3),0)</f>
        <v>0</v>
      </c>
      <c r="P9">
        <f ca="1">OFFSET('Equipos, Mater, Serv'!AB$5,ROW($A9)-ROW($A$3),0)</f>
        <v>0</v>
      </c>
      <c r="Q9">
        <f ca="1">OFFSET('Equipos, Mater, Serv'!AC$5,ROW($A9)-ROW($A$3),0)</f>
        <v>0</v>
      </c>
      <c r="R9">
        <f ca="1">OFFSET('Equipos, Mater, Serv'!AD$5,ROW($A9)-ROW($A$3),0)</f>
        <v>0</v>
      </c>
      <c r="S9">
        <f ca="1">OFFSET('Equipos, Mater, Serv'!AE$5,ROW($A9)-ROW($A$3),0)</f>
        <v>0</v>
      </c>
      <c r="T9">
        <f ca="1">OFFSET('Equipos, Mater, Serv'!AF$5,ROW($A9)-ROW($A$3),0)</f>
        <v>0</v>
      </c>
      <c r="V9" s="241">
        <f ca="1">IF(OR($B9=0,D9=0,F9=0,J9&lt;&gt;'Datos fijos'!$H$3),0,1)</f>
        <v>0</v>
      </c>
      <c r="W9">
        <f t="shared" ca="1" si="31"/>
        <v>0</v>
      </c>
      <c r="X9" t="str">
        <f t="shared" ca="1" si="32"/>
        <v/>
      </c>
      <c r="Y9" t="str">
        <f t="shared" ca="1" si="33"/>
        <v/>
      </c>
      <c r="AA9" t="str">
        <f t="shared" ca="1" si="0"/>
        <v/>
      </c>
      <c r="AB9" t="str">
        <f t="shared" ca="1" si="1"/>
        <v/>
      </c>
      <c r="AC9" t="str">
        <f t="shared" ca="1" si="2"/>
        <v/>
      </c>
      <c r="AD9" t="str">
        <f t="shared" ca="1" si="3"/>
        <v/>
      </c>
      <c r="AE9" t="str">
        <f t="shared" ca="1" si="4"/>
        <v/>
      </c>
      <c r="AF9" t="str">
        <f t="shared" ca="1" si="5"/>
        <v/>
      </c>
      <c r="AG9" t="str">
        <f t="shared" ca="1" si="34"/>
        <v/>
      </c>
      <c r="AH9" t="str">
        <f t="shared" ca="1" si="35"/>
        <v/>
      </c>
      <c r="AI9" t="str">
        <f t="shared" ca="1" si="36"/>
        <v/>
      </c>
      <c r="AL9" t="str">
        <f ca="1">IF(Y9="","",IF(OR(AG9='Datos fijos'!$AB$3,AG9='Datos fijos'!$AB$4),0,SUM(AH9:AK9)))</f>
        <v/>
      </c>
      <c r="AO9" s="31">
        <v>7</v>
      </c>
      <c r="AP9" s="4">
        <f ca="1">OFFSET(Cron.Inversiones!$C$27,0,Cálculos!AO9)</f>
        <v>0</v>
      </c>
      <c r="AQ9">
        <f t="shared" ca="1" si="37"/>
        <v>0</v>
      </c>
      <c r="AT9" s="3" t="s">
        <v>336</v>
      </c>
      <c r="AU9" s="3" t="s">
        <v>337</v>
      </c>
      <c r="AZ9" s="37">
        <f>'Datos fijos'!AS4</f>
        <v>43100</v>
      </c>
      <c r="BA9" s="35">
        <f>'Datos fijos'!AT4</f>
        <v>0.6</v>
      </c>
      <c r="BB9">
        <f>'Datos fijos'!AU4</f>
        <v>3</v>
      </c>
      <c r="BE9" s="4">
        <f ca="1">IF(OR(COUNTIF('Datos fijos'!$AJ:$AJ,$B9)=0,$B9=0,D9=0,F9=0,$H$4&lt;&gt;'Datos fijos'!$H$3),0,VLOOKUP($B9,'Datos fijos'!$AJ:$AO,COLUMN('Datos fijos'!$AK$2)-COLUMN('Datos fijos'!$AJ$2)+1,0))</f>
        <v>0</v>
      </c>
      <c r="BF9">
        <f t="shared" ca="1" si="38"/>
        <v>0</v>
      </c>
      <c r="BG9" t="str">
        <f t="shared" ca="1" si="6"/>
        <v/>
      </c>
      <c r="BH9" t="str">
        <f t="shared" ca="1" si="7"/>
        <v/>
      </c>
      <c r="BJ9" t="str">
        <f t="shared" ca="1" si="8"/>
        <v/>
      </c>
      <c r="BK9" t="str">
        <f t="shared" ca="1" si="9"/>
        <v/>
      </c>
      <c r="BL9" t="str">
        <f t="shared" ca="1" si="10"/>
        <v/>
      </c>
      <c r="BM9" t="str">
        <f t="shared" ca="1" si="11"/>
        <v/>
      </c>
      <c r="BN9" s="4" t="str">
        <f t="shared" ca="1" si="12"/>
        <v/>
      </c>
      <c r="BO9" t="str">
        <f t="shared" ca="1" si="13"/>
        <v/>
      </c>
      <c r="BP9" t="str">
        <f t="shared" ca="1" si="14"/>
        <v/>
      </c>
      <c r="BQ9" t="str">
        <f t="shared" ca="1" si="15"/>
        <v/>
      </c>
      <c r="BR9" t="str">
        <f t="shared" ca="1" si="16"/>
        <v/>
      </c>
      <c r="BS9" t="str">
        <f t="shared" ca="1" si="17"/>
        <v/>
      </c>
      <c r="BT9" t="str">
        <f ca="1">IF($BH9="","",IF(OR(BO9='Datos fijos'!$AB$3,BO9='Datos fijos'!$AB$4),0,SUM(BP9:BS9)))</f>
        <v/>
      </c>
      <c r="BU9" t="str">
        <f t="shared" ca="1" si="39"/>
        <v/>
      </c>
      <c r="BX9">
        <f ca="1">IF(OR(COUNTIF('Datos fijos'!$AJ:$AJ,$B9)=0,$B9=0,D9=0,F9=0,G9=0,$H$4&lt;&gt;'Datos fijos'!$H$3),0,VLOOKUP($B9,'Datos fijos'!$AJ:$AO,COLUMN('Datos fijos'!$AL$1)-COLUMN('Datos fijos'!$AJ$2)+1,0))</f>
        <v>0</v>
      </c>
      <c r="BY9">
        <f t="shared" ca="1" si="40"/>
        <v>0</v>
      </c>
      <c r="BZ9" t="str">
        <f t="shared" ca="1" si="18"/>
        <v/>
      </c>
      <c r="CA9" t="str">
        <f t="shared" ca="1" si="19"/>
        <v/>
      </c>
      <c r="CC9" t="str">
        <f t="shared" ca="1" si="20"/>
        <v/>
      </c>
      <c r="CD9" t="str">
        <f t="shared" ca="1" si="21"/>
        <v/>
      </c>
      <c r="CE9" t="str">
        <f t="shared" ca="1" si="22"/>
        <v/>
      </c>
      <c r="CF9" t="str">
        <f t="shared" ca="1" si="23"/>
        <v/>
      </c>
      <c r="CG9" t="str">
        <f t="shared" ca="1" si="24"/>
        <v/>
      </c>
      <c r="CH9" t="str">
        <f t="shared" ca="1" si="25"/>
        <v/>
      </c>
      <c r="CI9" t="str">
        <f t="shared" ca="1" si="26"/>
        <v/>
      </c>
      <c r="CJ9" t="str">
        <f t="shared" ca="1" si="27"/>
        <v/>
      </c>
      <c r="CK9" t="str">
        <f t="shared" ca="1" si="28"/>
        <v/>
      </c>
      <c r="CL9" t="str">
        <f t="shared" ca="1" si="29"/>
        <v/>
      </c>
      <c r="CM9" t="str">
        <f ca="1">IF($CA9="","",IF(OR(CH9='Datos fijos'!$AB$3,CH9='Datos fijos'!$AB$4),0,SUM(CI9:CL9)))</f>
        <v/>
      </c>
      <c r="CN9" t="str">
        <f t="shared" ca="1" si="41"/>
        <v/>
      </c>
      <c r="DI9" t="str">
        <f>'Datos fijos'!BE8</f>
        <v>Sistema Pitch</v>
      </c>
      <c r="DJ9" s="333">
        <f>'Datos fijos'!BF8</f>
        <v>3.5000000000000003E-2</v>
      </c>
      <c r="DK9" s="333">
        <f>Aerogeneradores!I16</f>
        <v>0</v>
      </c>
      <c r="DL9">
        <f>Aerogeneradores!S16</f>
        <v>0</v>
      </c>
      <c r="DM9">
        <f>Aerogeneradores!AC16</f>
        <v>0</v>
      </c>
      <c r="DN9">
        <f>Aerogeneradores!AM16</f>
        <v>0</v>
      </c>
      <c r="DO9">
        <f>IF(DK9='Datos fijos'!$H$3,1,0)</f>
        <v>0</v>
      </c>
      <c r="DP9">
        <f>IF(DL9='Datos fijos'!$H$3,1,0)</f>
        <v>0</v>
      </c>
      <c r="DQ9">
        <f>IF(DM9='Datos fijos'!$H$3,1,0)</f>
        <v>0</v>
      </c>
      <c r="DR9">
        <f>IF(DN9='Datos fijos'!$H$3,1,0)</f>
        <v>0</v>
      </c>
      <c r="DS9" s="333"/>
      <c r="DT9" s="333"/>
      <c r="DU9" s="333"/>
      <c r="DV9" s="333"/>
      <c r="DW9" s="333"/>
      <c r="DZ9">
        <f ca="1">IF(OR(COUNTIF('Datos fijos'!$AJ:$AJ,$B9)=0,C9=0,D9=0,E9=0,G9=0),0,VLOOKUP($B9,'Datos fijos'!$AJ:$AO,COLUMN('Datos fijos'!$AO$1)-COLUMN('Datos fijos'!$AJ$2)+1,0))</f>
        <v>0</v>
      </c>
      <c r="EA9">
        <f t="shared" ca="1" si="42"/>
        <v>0</v>
      </c>
      <c r="EB9" t="str">
        <f ca="1">IF(OR(EB8="",EB$1=EB8),"",EB8+1)</f>
        <v/>
      </c>
      <c r="EC9" t="str">
        <f t="shared" ref="EC9:EC72" ca="1" si="44">IF(OR(EB9=0,EB9=""),"",MATCH(EB9,EA:EA,0)-ROW($EA$3))</f>
        <v/>
      </c>
      <c r="EE9" t="str">
        <f t="shared" ref="EE9:EE72" ca="1" si="45">IF($EC9="","",OFFSET(B$3,$EC9,0))</f>
        <v/>
      </c>
      <c r="EF9" t="str">
        <f t="shared" ref="EF9:EF72" ca="1" si="46">IF($EC9="","",OFFSET(C$3,$EC9,0))</f>
        <v/>
      </c>
      <c r="EG9" t="str">
        <f t="shared" ref="EG9:EG72" ca="1" si="47">IF($EC9="","",OFFSET(D$3,$EC9,0))</f>
        <v/>
      </c>
      <c r="EH9" t="str">
        <f t="shared" ref="EH9:EH72" ca="1" si="48">IF($EC9="","",OFFSET(E$3,$EC9,0))</f>
        <v/>
      </c>
      <c r="EI9" t="str">
        <f t="shared" ref="EI9:EI72" ca="1" si="49">IF($EC9="","",OFFSET(F$3,$EC9,0))</f>
        <v/>
      </c>
      <c r="EJ9" t="str">
        <f t="shared" ref="EJ9:EJ72" ca="1" si="50">IF($EC9="","",OFFSET(K$3,$EC9,0))</f>
        <v/>
      </c>
      <c r="EM9" t="str">
        <f t="shared" ref="EM9:EM72" ca="1" si="51">IF($EC9="","",OFFSET(P$3,$EC9,0))</f>
        <v/>
      </c>
      <c r="EN9" t="str">
        <f t="shared" ref="EN9:EN72" ca="1" si="52">IF($EC9="","",OFFSET(Q$3,$EC9,0))</f>
        <v/>
      </c>
      <c r="EO9" t="str">
        <f t="shared" ref="EO9:EO72" ca="1" si="53">IF($EC9="","",OFFSET(R$3,$EC9,0))</f>
        <v/>
      </c>
      <c r="EP9" t="str">
        <f t="shared" ref="EP9:EP72" ca="1" si="54">IF($EC9="","",OFFSET(S$3,$EC9,0))</f>
        <v/>
      </c>
      <c r="EQ9" t="str">
        <f ca="1">IF(EC9="","",IF(OR(EJ9='Datos fijos'!$AB$4),0,SUM(EM9:EP9)))</f>
        <v/>
      </c>
      <c r="ER9" t="str">
        <f t="shared" ref="ER9:ER72" ca="1" si="55">IF(EC9="","",EG9*EI9*EQ9)</f>
        <v/>
      </c>
      <c r="EV9" s="53" t="str">
        <f ca="1">IF(OR(COUNTIF('Datos fijos'!$AJ:$AJ,Cálculos!$B9)=0,F9=0,D9=0,B9=0),"",VLOOKUP($B9,'Datos fijos'!$AJ:$AP,COLUMN('Datos fijos'!$AP$1)-COLUMN('Datos fijos'!$AJ$2)+1,0))</f>
        <v/>
      </c>
      <c r="EW9" t="str">
        <f t="shared" ca="1" si="30"/>
        <v/>
      </c>
      <c r="EY9" s="33"/>
      <c r="EZ9" s="33"/>
    </row>
    <row r="10" spans="2:158" ht="15.75" x14ac:dyDescent="0.25">
      <c r="B10" t="str">
        <f ca="1">OFFSET('Equipos, Mater, Serv'!C$5,ROW($A10)-ROW($A$3),0)</f>
        <v>Postes - línea interna del parque</v>
      </c>
      <c r="C10">
        <f ca="1">OFFSET('Equipos, Mater, Serv'!D$5,ROW($A10)-ROW($A$3),0)</f>
        <v>0</v>
      </c>
      <c r="D10">
        <f ca="1">OFFSET('Equipos, Mater, Serv'!F$5,ROW($A10)-ROW($A$3),0)</f>
        <v>0</v>
      </c>
      <c r="E10">
        <f ca="1">OFFSET('Equipos, Mater, Serv'!G$5,ROW($A10)-ROW($A$3),0)</f>
        <v>0</v>
      </c>
      <c r="F10">
        <f ca="1">OFFSET('Equipos, Mater, Serv'!H$5,ROW($A10)-ROW($A$3),0)</f>
        <v>0</v>
      </c>
      <c r="G10">
        <f ca="1">OFFSET('Equipos, Mater, Serv'!L$5,ROW($A10)-ROW($A$3),0)</f>
        <v>20</v>
      </c>
      <c r="I10">
        <f ca="1">OFFSET('Equipos, Mater, Serv'!O$5,ROW($A10)-ROW($A$3),0)</f>
        <v>0</v>
      </c>
      <c r="J10">
        <f ca="1">OFFSET('Equipos, Mater, Serv'!P$5,ROW($A10)-ROW($A$3),0)</f>
        <v>0</v>
      </c>
      <c r="K10">
        <f ca="1">OFFSET('Equipos, Mater, Serv'!T$5,ROW($A10)-ROW($A$3),0)</f>
        <v>0</v>
      </c>
      <c r="L10">
        <f ca="1">OFFSET('Equipos, Mater, Serv'!U$5,ROW($A10)-ROW($A$3),0)</f>
        <v>0</v>
      </c>
      <c r="N10">
        <f ca="1">OFFSET('Equipos, Mater, Serv'!Z$5,ROW($A10)-ROW($A$3),0)</f>
        <v>0</v>
      </c>
      <c r="O10">
        <f ca="1">OFFSET('Equipos, Mater, Serv'!AA$5,ROW($A10)-ROW($A$3),0)</f>
        <v>0</v>
      </c>
      <c r="P10">
        <f ca="1">OFFSET('Equipos, Mater, Serv'!AB$5,ROW($A10)-ROW($A$3),0)</f>
        <v>0</v>
      </c>
      <c r="Q10">
        <f ca="1">OFFSET('Equipos, Mater, Serv'!AC$5,ROW($A10)-ROW($A$3),0)</f>
        <v>0</v>
      </c>
      <c r="R10">
        <f ca="1">OFFSET('Equipos, Mater, Serv'!AD$5,ROW($A10)-ROW($A$3),0)</f>
        <v>0</v>
      </c>
      <c r="S10">
        <f ca="1">OFFSET('Equipos, Mater, Serv'!AE$5,ROW($A10)-ROW($A$3),0)</f>
        <v>0</v>
      </c>
      <c r="T10">
        <f ca="1">OFFSET('Equipos, Mater, Serv'!AF$5,ROW($A10)-ROW($A$3),0)</f>
        <v>0</v>
      </c>
      <c r="V10" s="241">
        <f ca="1">IF(OR($B10=0,D10=0,F10=0,J10&lt;&gt;'Datos fijos'!$H$3),0,1)</f>
        <v>0</v>
      </c>
      <c r="W10">
        <f t="shared" ca="1" si="31"/>
        <v>0</v>
      </c>
      <c r="X10" t="str">
        <f t="shared" ca="1" si="32"/>
        <v/>
      </c>
      <c r="Y10" t="str">
        <f t="shared" ca="1" si="33"/>
        <v/>
      </c>
      <c r="AA10" t="str">
        <f t="shared" ca="1" si="0"/>
        <v/>
      </c>
      <c r="AB10" t="str">
        <f t="shared" ca="1" si="1"/>
        <v/>
      </c>
      <c r="AC10" t="str">
        <f t="shared" ca="1" si="2"/>
        <v/>
      </c>
      <c r="AD10" t="str">
        <f t="shared" ca="1" si="3"/>
        <v/>
      </c>
      <c r="AE10" t="str">
        <f t="shared" ca="1" si="4"/>
        <v/>
      </c>
      <c r="AF10" t="str">
        <f t="shared" ca="1" si="5"/>
        <v/>
      </c>
      <c r="AG10" t="str">
        <f t="shared" ca="1" si="34"/>
        <v/>
      </c>
      <c r="AH10" t="str">
        <f t="shared" ca="1" si="35"/>
        <v/>
      </c>
      <c r="AI10" t="str">
        <f t="shared" ca="1" si="36"/>
        <v/>
      </c>
      <c r="AL10" t="str">
        <f ca="1">IF(Y10="","",IF(OR(AG10='Datos fijos'!$AB$3,AG10='Datos fijos'!$AB$4),0,SUM(AH10:AK10)))</f>
        <v/>
      </c>
      <c r="AO10" s="31">
        <v>8</v>
      </c>
      <c r="AP10" s="4">
        <f ca="1">OFFSET(Cron.Inversiones!$C$27,0,Cálculos!AO10)</f>
        <v>0</v>
      </c>
      <c r="AQ10">
        <f t="shared" ca="1" si="37"/>
        <v>0</v>
      </c>
      <c r="AT10">
        <f ca="1">IF(Cron.Inversiones!$I$15&gt;0,2016,IF(Cron.Inversiones!$J$15&gt;0,2017,IF(AU4+AU7&gt;12,AT4+AT7+1,AT4+AT7)))</f>
        <v>2021</v>
      </c>
      <c r="AU10">
        <f ca="1">IF(OR(Cron.Inversiones!$I$15&gt;0,Cron.Inversiones!$J$15&gt;0),12,IF(AU4+AU7&gt;12,AU4+AU7-12,AU4+AU7))</f>
        <v>1</v>
      </c>
      <c r="AZ10" s="37">
        <f>'Datos fijos'!AS5</f>
        <v>44561</v>
      </c>
      <c r="BA10" s="35">
        <f>'Datos fijos'!AT5</f>
        <v>0.7</v>
      </c>
      <c r="BB10">
        <f>'Datos fijos'!AU5</f>
        <v>4</v>
      </c>
      <c r="BE10" s="4">
        <f ca="1">IF(OR(COUNTIF('Datos fijos'!$AJ:$AJ,$B10)=0,$B10=0,D10=0,F10=0,$H$4&lt;&gt;'Datos fijos'!$H$3),0,VLOOKUP($B10,'Datos fijos'!$AJ:$AO,COLUMN('Datos fijos'!$AK$2)-COLUMN('Datos fijos'!$AJ$2)+1,0))</f>
        <v>0</v>
      </c>
      <c r="BF10">
        <f t="shared" ca="1" si="38"/>
        <v>0</v>
      </c>
      <c r="BG10" t="str">
        <f t="shared" ca="1" si="6"/>
        <v/>
      </c>
      <c r="BH10" t="str">
        <f t="shared" ca="1" si="7"/>
        <v/>
      </c>
      <c r="BJ10" t="str">
        <f t="shared" ca="1" si="8"/>
        <v/>
      </c>
      <c r="BK10" t="str">
        <f t="shared" ca="1" si="9"/>
        <v/>
      </c>
      <c r="BL10" t="str">
        <f t="shared" ca="1" si="10"/>
        <v/>
      </c>
      <c r="BM10" t="str">
        <f t="shared" ca="1" si="11"/>
        <v/>
      </c>
      <c r="BN10" s="4" t="str">
        <f t="shared" ca="1" si="12"/>
        <v/>
      </c>
      <c r="BO10" t="str">
        <f t="shared" ca="1" si="13"/>
        <v/>
      </c>
      <c r="BP10" t="str">
        <f t="shared" ca="1" si="14"/>
        <v/>
      </c>
      <c r="BQ10" t="str">
        <f t="shared" ca="1" si="15"/>
        <v/>
      </c>
      <c r="BR10" t="str">
        <f t="shared" ca="1" si="16"/>
        <v/>
      </c>
      <c r="BS10" t="str">
        <f t="shared" ca="1" si="17"/>
        <v/>
      </c>
      <c r="BT10" t="str">
        <f ca="1">IF($BH10="","",IF(OR(BO10='Datos fijos'!$AB$3,BO10='Datos fijos'!$AB$4),0,SUM(BP10:BS10)))</f>
        <v/>
      </c>
      <c r="BU10" t="str">
        <f t="shared" ca="1" si="39"/>
        <v/>
      </c>
      <c r="BX10">
        <f ca="1">IF(OR(COUNTIF('Datos fijos'!$AJ:$AJ,$B10)=0,$B10=0,D10=0,F10=0,G10=0,$H$4&lt;&gt;'Datos fijos'!$H$3),0,VLOOKUP($B10,'Datos fijos'!$AJ:$AO,COLUMN('Datos fijos'!$AL$1)-COLUMN('Datos fijos'!$AJ$2)+1,0))</f>
        <v>0</v>
      </c>
      <c r="BY10">
        <f t="shared" ca="1" si="40"/>
        <v>0</v>
      </c>
      <c r="BZ10" t="str">
        <f t="shared" ca="1" si="18"/>
        <v/>
      </c>
      <c r="CA10" t="str">
        <f t="shared" ca="1" si="19"/>
        <v/>
      </c>
      <c r="CC10" t="str">
        <f t="shared" ca="1" si="20"/>
        <v/>
      </c>
      <c r="CD10" t="str">
        <f t="shared" ca="1" si="21"/>
        <v/>
      </c>
      <c r="CE10" t="str">
        <f t="shared" ca="1" si="22"/>
        <v/>
      </c>
      <c r="CF10" t="str">
        <f t="shared" ca="1" si="23"/>
        <v/>
      </c>
      <c r="CG10" t="str">
        <f t="shared" ca="1" si="24"/>
        <v/>
      </c>
      <c r="CH10" t="str">
        <f t="shared" ca="1" si="25"/>
        <v/>
      </c>
      <c r="CI10" t="str">
        <f t="shared" ca="1" si="26"/>
        <v/>
      </c>
      <c r="CJ10" t="str">
        <f t="shared" ca="1" si="27"/>
        <v/>
      </c>
      <c r="CK10" t="str">
        <f t="shared" ca="1" si="28"/>
        <v/>
      </c>
      <c r="CL10" t="str">
        <f t="shared" ca="1" si="29"/>
        <v/>
      </c>
      <c r="CM10" t="str">
        <f ca="1">IF($CA10="","",IF(OR(CH10='Datos fijos'!$AB$3,CH10='Datos fijos'!$AB$4),0,SUM(CI10:CL10)))</f>
        <v/>
      </c>
      <c r="CN10" t="str">
        <f t="shared" ca="1" si="41"/>
        <v/>
      </c>
      <c r="DI10" t="str">
        <f>'Datos fijos'!BE9</f>
        <v>Eje de transmisión</v>
      </c>
      <c r="DJ10" s="333">
        <f>'Datos fijos'!BF9</f>
        <v>3.5000000000000003E-2</v>
      </c>
      <c r="DK10" s="333">
        <f>Aerogeneradores!I17</f>
        <v>0</v>
      </c>
      <c r="DL10">
        <f>Aerogeneradores!S17</f>
        <v>0</v>
      </c>
      <c r="DM10">
        <f>Aerogeneradores!AC17</f>
        <v>0</v>
      </c>
      <c r="DN10">
        <f>Aerogeneradores!AM17</f>
        <v>0</v>
      </c>
      <c r="DO10">
        <f>IF(DK10='Datos fijos'!$H$3,1,0)</f>
        <v>0</v>
      </c>
      <c r="DP10">
        <f>IF(DL10='Datos fijos'!$H$3,1,0)</f>
        <v>0</v>
      </c>
      <c r="DQ10">
        <f>IF(DM10='Datos fijos'!$H$3,1,0)</f>
        <v>0</v>
      </c>
      <c r="DR10">
        <f>IF(DN10='Datos fijos'!$H$3,1,0)</f>
        <v>0</v>
      </c>
      <c r="DS10" s="333"/>
      <c r="DT10" s="333"/>
      <c r="DU10" s="333"/>
      <c r="DV10" s="333"/>
      <c r="DW10" s="333"/>
      <c r="DZ10">
        <f ca="1">IF(OR(COUNTIF('Datos fijos'!$AJ:$AJ,$B10)=0,C10=0,D10=0,E10=0,G10=0),0,VLOOKUP($B10,'Datos fijos'!$AJ:$AO,COLUMN('Datos fijos'!$AO$1)-COLUMN('Datos fijos'!$AJ$2)+1,0))</f>
        <v>0</v>
      </c>
      <c r="EA10">
        <f t="shared" ca="1" si="42"/>
        <v>0</v>
      </c>
      <c r="EB10" t="str">
        <f t="shared" ref="EB10:EB73" ca="1" si="56">IF(OR(EB9="",EB$1=EB9),"",EB9+1)</f>
        <v/>
      </c>
      <c r="EC10" t="str">
        <f t="shared" ca="1" si="44"/>
        <v/>
      </c>
      <c r="EE10" t="str">
        <f t="shared" ca="1" si="45"/>
        <v/>
      </c>
      <c r="EF10" t="str">
        <f t="shared" ca="1" si="46"/>
        <v/>
      </c>
      <c r="EG10" t="str">
        <f t="shared" ca="1" si="47"/>
        <v/>
      </c>
      <c r="EH10" t="str">
        <f t="shared" ca="1" si="48"/>
        <v/>
      </c>
      <c r="EI10" t="str">
        <f t="shared" ca="1" si="49"/>
        <v/>
      </c>
      <c r="EJ10" t="str">
        <f t="shared" ca="1" si="50"/>
        <v/>
      </c>
      <c r="EM10" t="str">
        <f t="shared" ca="1" si="51"/>
        <v/>
      </c>
      <c r="EN10" t="str">
        <f t="shared" ca="1" si="52"/>
        <v/>
      </c>
      <c r="EO10" t="str">
        <f t="shared" ca="1" si="53"/>
        <v/>
      </c>
      <c r="EP10" t="str">
        <f t="shared" ca="1" si="54"/>
        <v/>
      </c>
      <c r="EQ10" t="str">
        <f ca="1">IF(EC10="","",IF(OR(EJ10='Datos fijos'!$AB$4),0,SUM(EM10:EP10)))</f>
        <v/>
      </c>
      <c r="ER10" t="str">
        <f t="shared" ca="1" si="55"/>
        <v/>
      </c>
      <c r="EV10" s="53" t="str">
        <f ca="1">IF(OR(COUNTIF('Datos fijos'!$AJ:$AJ,Cálculos!$B10)=0,F10=0,D10=0,B10=0),"",VLOOKUP($B10,'Datos fijos'!$AJ:$AP,COLUMN('Datos fijos'!$AP$1)-COLUMN('Datos fijos'!$AJ$2)+1,0))</f>
        <v/>
      </c>
      <c r="EW10" t="str">
        <f t="shared" ca="1" si="30"/>
        <v/>
      </c>
      <c r="EY10" s="33"/>
      <c r="EZ10" s="33"/>
    </row>
    <row r="11" spans="2:158" ht="31.5" x14ac:dyDescent="0.25">
      <c r="B11" t="str">
        <f ca="1">OFFSET('Equipos, Mater, Serv'!C$5,ROW($A11)-ROW($A$3),0)</f>
        <v>Estación transformadora: trafos</v>
      </c>
      <c r="C11">
        <f ca="1">OFFSET('Equipos, Mater, Serv'!D$5,ROW($A11)-ROW($A$3),0)</f>
        <v>0</v>
      </c>
      <c r="D11">
        <f ca="1">OFFSET('Equipos, Mater, Serv'!F$5,ROW($A11)-ROW($A$3),0)</f>
        <v>0</v>
      </c>
      <c r="E11">
        <f ca="1">OFFSET('Equipos, Mater, Serv'!G$5,ROW($A11)-ROW($A$3),0)</f>
        <v>0</v>
      </c>
      <c r="F11">
        <f ca="1">OFFSET('Equipos, Mater, Serv'!H$5,ROW($A11)-ROW($A$3),0)</f>
        <v>0</v>
      </c>
      <c r="G11">
        <f ca="1">OFFSET('Equipos, Mater, Serv'!L$5,ROW($A11)-ROW($A$3),0)</f>
        <v>20</v>
      </c>
      <c r="I11">
        <f ca="1">OFFSET('Equipos, Mater, Serv'!O$5,ROW($A11)-ROW($A$3),0)</f>
        <v>0</v>
      </c>
      <c r="J11">
        <f ca="1">OFFSET('Equipos, Mater, Serv'!P$5,ROW($A11)-ROW($A$3),0)</f>
        <v>0</v>
      </c>
      <c r="K11">
        <f ca="1">OFFSET('Equipos, Mater, Serv'!T$5,ROW($A11)-ROW($A$3),0)</f>
        <v>0</v>
      </c>
      <c r="L11">
        <f ca="1">OFFSET('Equipos, Mater, Serv'!U$5,ROW($A11)-ROW($A$3),0)</f>
        <v>0</v>
      </c>
      <c r="N11">
        <f ca="1">OFFSET('Equipos, Mater, Serv'!Z$5,ROW($A11)-ROW($A$3),0)</f>
        <v>0</v>
      </c>
      <c r="O11">
        <f ca="1">OFFSET('Equipos, Mater, Serv'!AA$5,ROW($A11)-ROW($A$3),0)</f>
        <v>0</v>
      </c>
      <c r="P11">
        <f ca="1">OFFSET('Equipos, Mater, Serv'!AB$5,ROW($A11)-ROW($A$3),0)</f>
        <v>0</v>
      </c>
      <c r="Q11">
        <f ca="1">OFFSET('Equipos, Mater, Serv'!AC$5,ROW($A11)-ROW($A$3),0)</f>
        <v>0</v>
      </c>
      <c r="R11">
        <f ca="1">OFFSET('Equipos, Mater, Serv'!AD$5,ROW($A11)-ROW($A$3),0)</f>
        <v>0</v>
      </c>
      <c r="S11">
        <f ca="1">OFFSET('Equipos, Mater, Serv'!AE$5,ROW($A11)-ROW($A$3),0)</f>
        <v>0</v>
      </c>
      <c r="T11">
        <f ca="1">OFFSET('Equipos, Mater, Serv'!AF$5,ROW($A11)-ROW($A$3),0)</f>
        <v>0</v>
      </c>
      <c r="V11" s="241">
        <f ca="1">IF(OR($B11=0,D11=0,F11=0,J11&lt;&gt;'Datos fijos'!$H$3),0,1)</f>
        <v>0</v>
      </c>
      <c r="W11">
        <f t="shared" ca="1" si="31"/>
        <v>0</v>
      </c>
      <c r="X11" t="str">
        <f t="shared" ca="1" si="32"/>
        <v/>
      </c>
      <c r="Y11" t="str">
        <f t="shared" ca="1" si="33"/>
        <v/>
      </c>
      <c r="AA11" t="str">
        <f t="shared" ca="1" si="0"/>
        <v/>
      </c>
      <c r="AB11" t="str">
        <f t="shared" ca="1" si="1"/>
        <v/>
      </c>
      <c r="AC11" t="str">
        <f t="shared" ca="1" si="2"/>
        <v/>
      </c>
      <c r="AD11" t="str">
        <f t="shared" ca="1" si="3"/>
        <v/>
      </c>
      <c r="AE11" t="str">
        <f t="shared" ca="1" si="4"/>
        <v/>
      </c>
      <c r="AF11" t="str">
        <f t="shared" ca="1" si="5"/>
        <v/>
      </c>
      <c r="AG11" t="str">
        <f t="shared" ca="1" si="34"/>
        <v/>
      </c>
      <c r="AH11" t="str">
        <f t="shared" ca="1" si="35"/>
        <v/>
      </c>
      <c r="AI11" t="str">
        <f t="shared" ca="1" si="36"/>
        <v/>
      </c>
      <c r="AL11" t="str">
        <f ca="1">IF(Y11="","",IF(OR(AG11='Datos fijos'!$AB$3,AG11='Datos fijos'!$AB$4),0,SUM(AH11:AK11)))</f>
        <v/>
      </c>
      <c r="AO11" s="31">
        <v>9</v>
      </c>
      <c r="AP11" s="4">
        <f ca="1">OFFSET(Cron.Inversiones!$C$27,0,Cálculos!AO11)</f>
        <v>0</v>
      </c>
      <c r="AQ11">
        <f t="shared" ca="1" si="37"/>
        <v>0</v>
      </c>
      <c r="AZ11" s="37">
        <f>'Datos fijos'!AS6</f>
        <v>46022</v>
      </c>
      <c r="BA11" s="35">
        <f>'Datos fijos'!AT6</f>
        <v>0.8</v>
      </c>
      <c r="BB11">
        <f>'Datos fijos'!AU6</f>
        <v>5</v>
      </c>
      <c r="BE11" s="4">
        <f ca="1">IF(OR(COUNTIF('Datos fijos'!$AJ:$AJ,$B11)=0,$B11=0,D11=0,F11=0,$H$4&lt;&gt;'Datos fijos'!$H$3),0,VLOOKUP($B11,'Datos fijos'!$AJ:$AO,COLUMN('Datos fijos'!$AK$2)-COLUMN('Datos fijos'!$AJ$2)+1,0))</f>
        <v>0</v>
      </c>
      <c r="BF11">
        <f t="shared" ca="1" si="38"/>
        <v>0</v>
      </c>
      <c r="BG11" t="str">
        <f t="shared" ca="1" si="6"/>
        <v/>
      </c>
      <c r="BH11" t="str">
        <f t="shared" ca="1" si="7"/>
        <v/>
      </c>
      <c r="BJ11" t="str">
        <f t="shared" ca="1" si="8"/>
        <v/>
      </c>
      <c r="BK11" t="str">
        <f t="shared" ca="1" si="9"/>
        <v/>
      </c>
      <c r="BL11" t="str">
        <f t="shared" ca="1" si="10"/>
        <v/>
      </c>
      <c r="BM11" t="str">
        <f t="shared" ca="1" si="11"/>
        <v/>
      </c>
      <c r="BN11" s="4" t="str">
        <f t="shared" ca="1" si="12"/>
        <v/>
      </c>
      <c r="BO11" t="str">
        <f t="shared" ca="1" si="13"/>
        <v/>
      </c>
      <c r="BP11" t="str">
        <f t="shared" ca="1" si="14"/>
        <v/>
      </c>
      <c r="BQ11" t="str">
        <f t="shared" ca="1" si="15"/>
        <v/>
      </c>
      <c r="BR11" t="str">
        <f t="shared" ca="1" si="16"/>
        <v/>
      </c>
      <c r="BS11" t="str">
        <f t="shared" ca="1" si="17"/>
        <v/>
      </c>
      <c r="BT11" t="str">
        <f ca="1">IF($BH11="","",IF(OR(BO11='Datos fijos'!$AB$3,BO11='Datos fijos'!$AB$4),0,SUM(BP11:BS11)))</f>
        <v/>
      </c>
      <c r="BU11" t="str">
        <f t="shared" ca="1" si="39"/>
        <v/>
      </c>
      <c r="BX11">
        <f ca="1">IF(OR(COUNTIF('Datos fijos'!$AJ:$AJ,$B11)=0,$B11=0,D11=0,F11=0,G11=0,$H$4&lt;&gt;'Datos fijos'!$H$3),0,VLOOKUP($B11,'Datos fijos'!$AJ:$AO,COLUMN('Datos fijos'!$AL$1)-COLUMN('Datos fijos'!$AJ$2)+1,0))</f>
        <v>0</v>
      </c>
      <c r="BY11">
        <f t="shared" ca="1" si="40"/>
        <v>0</v>
      </c>
      <c r="BZ11" t="str">
        <f t="shared" ca="1" si="18"/>
        <v/>
      </c>
      <c r="CA11" t="str">
        <f t="shared" ca="1" si="19"/>
        <v/>
      </c>
      <c r="CC11" t="str">
        <f t="shared" ca="1" si="20"/>
        <v/>
      </c>
      <c r="CD11" t="str">
        <f t="shared" ca="1" si="21"/>
        <v/>
      </c>
      <c r="CE11" t="str">
        <f t="shared" ca="1" si="22"/>
        <v/>
      </c>
      <c r="CF11" t="str">
        <f t="shared" ca="1" si="23"/>
        <v/>
      </c>
      <c r="CG11" t="str">
        <f t="shared" ca="1" si="24"/>
        <v/>
      </c>
      <c r="CH11" t="str">
        <f t="shared" ca="1" si="25"/>
        <v/>
      </c>
      <c r="CI11" t="str">
        <f t="shared" ca="1" si="26"/>
        <v/>
      </c>
      <c r="CJ11" t="str">
        <f t="shared" ca="1" si="27"/>
        <v/>
      </c>
      <c r="CK11" t="str">
        <f t="shared" ca="1" si="28"/>
        <v/>
      </c>
      <c r="CL11" t="str">
        <f t="shared" ca="1" si="29"/>
        <v/>
      </c>
      <c r="CM11" t="str">
        <f ca="1">IF($CA11="","",IF(OR(CH11='Datos fijos'!$AB$3,CH11='Datos fijos'!$AB$4),0,SUM(CI11:CL11)))</f>
        <v/>
      </c>
      <c r="CN11" t="str">
        <f t="shared" ca="1" si="41"/>
        <v/>
      </c>
      <c r="DI11" t="str">
        <f>'Datos fijos'!BE10</f>
        <v xml:space="preserve">Ensamblaje de buje </v>
      </c>
      <c r="DJ11" s="333">
        <f>'Datos fijos'!BF10</f>
        <v>0.03</v>
      </c>
      <c r="DK11" s="333">
        <f>Aerogeneradores!I18</f>
        <v>0</v>
      </c>
      <c r="DL11">
        <f>Aerogeneradores!S18</f>
        <v>0</v>
      </c>
      <c r="DM11">
        <f>Aerogeneradores!AC18</f>
        <v>0</v>
      </c>
      <c r="DN11">
        <f>Aerogeneradores!AM18</f>
        <v>0</v>
      </c>
      <c r="DO11">
        <f>IF(DK11='Datos fijos'!$H$3,1,0)</f>
        <v>0</v>
      </c>
      <c r="DP11">
        <f>IF(DL11='Datos fijos'!$H$3,1,0)</f>
        <v>0</v>
      </c>
      <c r="DQ11">
        <f>IF(DM11='Datos fijos'!$H$3,1,0)</f>
        <v>0</v>
      </c>
      <c r="DR11">
        <f>IF(DN11='Datos fijos'!$H$3,1,0)</f>
        <v>0</v>
      </c>
      <c r="DS11" s="31" t="s">
        <v>924</v>
      </c>
      <c r="DT11" s="31" t="s">
        <v>925</v>
      </c>
      <c r="DU11" s="31" t="s">
        <v>926</v>
      </c>
      <c r="DV11" s="31" t="s">
        <v>927</v>
      </c>
      <c r="DW11" s="333"/>
      <c r="DZ11">
        <f ca="1">IF(OR(COUNTIF('Datos fijos'!$AJ:$AJ,$B11)=0,C11=0,D11=0,E11=0,G11=0),0,VLOOKUP($B11,'Datos fijos'!$AJ:$AO,COLUMN('Datos fijos'!$AO$1)-COLUMN('Datos fijos'!$AJ$2)+1,0))</f>
        <v>0</v>
      </c>
      <c r="EA11">
        <f t="shared" ca="1" si="42"/>
        <v>0</v>
      </c>
      <c r="EB11" t="str">
        <f t="shared" ca="1" si="56"/>
        <v/>
      </c>
      <c r="EC11" t="str">
        <f t="shared" ca="1" si="44"/>
        <v/>
      </c>
      <c r="EE11" t="str">
        <f t="shared" ca="1" si="45"/>
        <v/>
      </c>
      <c r="EF11" t="str">
        <f t="shared" ca="1" si="46"/>
        <v/>
      </c>
      <c r="EG11" t="str">
        <f t="shared" ca="1" si="47"/>
        <v/>
      </c>
      <c r="EH11" t="str">
        <f t="shared" ca="1" si="48"/>
        <v/>
      </c>
      <c r="EI11" t="str">
        <f t="shared" ca="1" si="49"/>
        <v/>
      </c>
      <c r="EJ11" t="str">
        <f t="shared" ca="1" si="50"/>
        <v/>
      </c>
      <c r="EM11" t="str">
        <f t="shared" ca="1" si="51"/>
        <v/>
      </c>
      <c r="EN11" t="str">
        <f t="shared" ca="1" si="52"/>
        <v/>
      </c>
      <c r="EO11" t="str">
        <f t="shared" ca="1" si="53"/>
        <v/>
      </c>
      <c r="EP11" t="str">
        <f t="shared" ca="1" si="54"/>
        <v/>
      </c>
      <c r="EQ11" t="str">
        <f ca="1">IF(EC11="","",IF(OR(EJ11='Datos fijos'!$AB$4),0,SUM(EM11:EP11)))</f>
        <v/>
      </c>
      <c r="ER11" t="str">
        <f t="shared" ca="1" si="55"/>
        <v/>
      </c>
      <c r="EV11" s="53" t="str">
        <f ca="1">IF(OR(COUNTIF('Datos fijos'!$AJ:$AJ,Cálculos!$B11)=0,F11=0,D11=0,B11=0),"",VLOOKUP($B11,'Datos fijos'!$AJ:$AP,COLUMN('Datos fijos'!$AP$1)-COLUMN('Datos fijos'!$AJ$2)+1,0))</f>
        <v/>
      </c>
      <c r="EW11" t="str">
        <f t="shared" ca="1" si="30"/>
        <v/>
      </c>
      <c r="EY11" s="33"/>
      <c r="EZ11" s="33"/>
    </row>
    <row r="12" spans="2:158" ht="15.75" x14ac:dyDescent="0.25">
      <c r="B12" t="str">
        <f ca="1">OFFSET('Equipos, Mater, Serv'!C$5,ROW($A12)-ROW($A$3),0)</f>
        <v>Bases - hierro</v>
      </c>
      <c r="C12">
        <f ca="1">OFFSET('Equipos, Mater, Serv'!D$5,ROW($A12)-ROW($A$3),0)</f>
        <v>0</v>
      </c>
      <c r="D12">
        <f ca="1">OFFSET('Equipos, Mater, Serv'!F$5,ROW($A12)-ROW($A$3),0)</f>
        <v>0</v>
      </c>
      <c r="E12" t="str">
        <f ca="1">OFFSET('Equipos, Mater, Serv'!G$5,ROW($A12)-ROW($A$3),0)</f>
        <v>ton</v>
      </c>
      <c r="F12">
        <f ca="1">OFFSET('Equipos, Mater, Serv'!H$5,ROW($A12)-ROW($A$3),0)</f>
        <v>0</v>
      </c>
      <c r="G12">
        <f ca="1">OFFSET('Equipos, Mater, Serv'!L$5,ROW($A12)-ROW($A$3),0)</f>
        <v>20</v>
      </c>
      <c r="I12">
        <f ca="1">OFFSET('Equipos, Mater, Serv'!O$5,ROW($A12)-ROW($A$3),0)</f>
        <v>0</v>
      </c>
      <c r="J12">
        <f ca="1">OFFSET('Equipos, Mater, Serv'!P$5,ROW($A12)-ROW($A$3),0)</f>
        <v>0</v>
      </c>
      <c r="K12">
        <f ca="1">OFFSET('Equipos, Mater, Serv'!T$5,ROW($A12)-ROW($A$3),0)</f>
        <v>0</v>
      </c>
      <c r="L12">
        <f ca="1">OFFSET('Equipos, Mater, Serv'!U$5,ROW($A12)-ROW($A$3),0)</f>
        <v>0</v>
      </c>
      <c r="N12">
        <f ca="1">OFFSET('Equipos, Mater, Serv'!Z$5,ROW($A12)-ROW($A$3),0)</f>
        <v>0</v>
      </c>
      <c r="O12">
        <f ca="1">OFFSET('Equipos, Mater, Serv'!AA$5,ROW($A12)-ROW($A$3),0)</f>
        <v>0</v>
      </c>
      <c r="P12">
        <f ca="1">OFFSET('Equipos, Mater, Serv'!AB$5,ROW($A12)-ROW($A$3),0)</f>
        <v>0</v>
      </c>
      <c r="Q12">
        <f ca="1">OFFSET('Equipos, Mater, Serv'!AC$5,ROW($A12)-ROW($A$3),0)</f>
        <v>0</v>
      </c>
      <c r="R12">
        <f ca="1">OFFSET('Equipos, Mater, Serv'!AD$5,ROW($A12)-ROW($A$3),0)</f>
        <v>0</v>
      </c>
      <c r="S12">
        <f ca="1">OFFSET('Equipos, Mater, Serv'!AE$5,ROW($A12)-ROW($A$3),0)</f>
        <v>0</v>
      </c>
      <c r="T12">
        <f ca="1">OFFSET('Equipos, Mater, Serv'!AF$5,ROW($A12)-ROW($A$3),0)</f>
        <v>0</v>
      </c>
      <c r="V12" s="241">
        <f ca="1">IF(OR($B12=0,D12=0,F12=0,J12&lt;&gt;'Datos fijos'!$H$3),0,1)</f>
        <v>0</v>
      </c>
      <c r="W12">
        <f t="shared" ca="1" si="31"/>
        <v>0</v>
      </c>
      <c r="X12" t="str">
        <f t="shared" ca="1" si="32"/>
        <v/>
      </c>
      <c r="Y12" t="str">
        <f t="shared" ca="1" si="33"/>
        <v/>
      </c>
      <c r="AA12" t="str">
        <f t="shared" ca="1" si="0"/>
        <v/>
      </c>
      <c r="AB12" t="str">
        <f t="shared" ca="1" si="1"/>
        <v/>
      </c>
      <c r="AC12" t="str">
        <f t="shared" ca="1" si="2"/>
        <v/>
      </c>
      <c r="AD12" t="str">
        <f t="shared" ca="1" si="3"/>
        <v/>
      </c>
      <c r="AE12" t="str">
        <f t="shared" ca="1" si="4"/>
        <v/>
      </c>
      <c r="AF12" t="str">
        <f t="shared" ca="1" si="5"/>
        <v/>
      </c>
      <c r="AG12" t="str">
        <f t="shared" ca="1" si="34"/>
        <v/>
      </c>
      <c r="AH12" t="str">
        <f t="shared" ca="1" si="35"/>
        <v/>
      </c>
      <c r="AI12" t="str">
        <f t="shared" ca="1" si="36"/>
        <v/>
      </c>
      <c r="AL12" t="str">
        <f ca="1">IF(Y12="","",IF(OR(AG12='Datos fijos'!$AB$3,AG12='Datos fijos'!$AB$4),0,SUM(AH12:AK12)))</f>
        <v/>
      </c>
      <c r="AO12" s="31">
        <v>10</v>
      </c>
      <c r="AP12" s="4">
        <f ca="1">OFFSET(Cron.Inversiones!$C$27,0,Cálculos!AO12)</f>
        <v>0</v>
      </c>
      <c r="AQ12">
        <f t="shared" ca="1" si="37"/>
        <v>0</v>
      </c>
      <c r="AZ12" s="33">
        <v>73050</v>
      </c>
      <c r="BA12" s="35">
        <v>1</v>
      </c>
      <c r="BE12" s="4">
        <f ca="1">IF(OR(COUNTIF('Datos fijos'!$AJ:$AJ,$B12)=0,$B12=0,D12=0,F12=0,$H$4&lt;&gt;'Datos fijos'!$H$3),0,VLOOKUP($B12,'Datos fijos'!$AJ:$AO,COLUMN('Datos fijos'!$AK$2)-COLUMN('Datos fijos'!$AJ$2)+1,0))</f>
        <v>0</v>
      </c>
      <c r="BF12">
        <f t="shared" ca="1" si="38"/>
        <v>0</v>
      </c>
      <c r="BG12" t="str">
        <f t="shared" ca="1" si="6"/>
        <v/>
      </c>
      <c r="BH12" t="str">
        <f t="shared" ca="1" si="7"/>
        <v/>
      </c>
      <c r="BJ12" t="str">
        <f t="shared" ca="1" si="8"/>
        <v/>
      </c>
      <c r="BK12" t="str">
        <f t="shared" ca="1" si="9"/>
        <v/>
      </c>
      <c r="BL12" t="str">
        <f t="shared" ca="1" si="10"/>
        <v/>
      </c>
      <c r="BM12" t="str">
        <f t="shared" ca="1" si="11"/>
        <v/>
      </c>
      <c r="BN12" s="4" t="str">
        <f t="shared" ca="1" si="12"/>
        <v/>
      </c>
      <c r="BO12" t="str">
        <f t="shared" ca="1" si="13"/>
        <v/>
      </c>
      <c r="BP12" t="str">
        <f t="shared" ca="1" si="14"/>
        <v/>
      </c>
      <c r="BQ12" t="str">
        <f t="shared" ca="1" si="15"/>
        <v/>
      </c>
      <c r="BR12" t="str">
        <f t="shared" ca="1" si="16"/>
        <v/>
      </c>
      <c r="BS12" t="str">
        <f t="shared" ca="1" si="17"/>
        <v/>
      </c>
      <c r="BT12" t="str">
        <f ca="1">IF($BH12="","",IF(OR(BO12='Datos fijos'!$AB$3,BO12='Datos fijos'!$AB$4),0,SUM(BP12:BS12)))</f>
        <v/>
      </c>
      <c r="BU12" t="str">
        <f t="shared" ca="1" si="39"/>
        <v/>
      </c>
      <c r="BX12">
        <f ca="1">IF(OR(COUNTIF('Datos fijos'!$AJ:$AJ,$B12)=0,$B12=0,D12=0,F12=0,G12=0,$H$4&lt;&gt;'Datos fijos'!$H$3),0,VLOOKUP($B12,'Datos fijos'!$AJ:$AO,COLUMN('Datos fijos'!$AL$1)-COLUMN('Datos fijos'!$AJ$2)+1,0))</f>
        <v>0</v>
      </c>
      <c r="BY12">
        <f t="shared" ca="1" si="40"/>
        <v>0</v>
      </c>
      <c r="BZ12" t="str">
        <f t="shared" ca="1" si="18"/>
        <v/>
      </c>
      <c r="CA12" t="str">
        <f t="shared" ca="1" si="19"/>
        <v/>
      </c>
      <c r="CC12" t="str">
        <f t="shared" ca="1" si="20"/>
        <v/>
      </c>
      <c r="CD12" t="str">
        <f t="shared" ca="1" si="21"/>
        <v/>
      </c>
      <c r="CE12" t="str">
        <f t="shared" ca="1" si="22"/>
        <v/>
      </c>
      <c r="CF12" t="str">
        <f t="shared" ca="1" si="23"/>
        <v/>
      </c>
      <c r="CG12" t="str">
        <f t="shared" ca="1" si="24"/>
        <v/>
      </c>
      <c r="CH12" t="str">
        <f t="shared" ca="1" si="25"/>
        <v/>
      </c>
      <c r="CI12" t="str">
        <f t="shared" ca="1" si="26"/>
        <v/>
      </c>
      <c r="CJ12" t="str">
        <f t="shared" ca="1" si="27"/>
        <v/>
      </c>
      <c r="CK12" t="str">
        <f t="shared" ca="1" si="28"/>
        <v/>
      </c>
      <c r="CL12" t="str">
        <f t="shared" ca="1" si="29"/>
        <v/>
      </c>
      <c r="CM12" t="str">
        <f ca="1">IF($CA12="","",IF(OR(CH12='Datos fijos'!$AB$3,CH12='Datos fijos'!$AB$4),0,SUM(CI12:CL12)))</f>
        <v/>
      </c>
      <c r="CN12" t="str">
        <f t="shared" ca="1" si="41"/>
        <v/>
      </c>
      <c r="DI12" t="str">
        <f>'Datos fijos'!BE11</f>
        <v>Piezas de fundición de góndola</v>
      </c>
      <c r="DJ12" s="333">
        <f>'Datos fijos'!BF11</f>
        <v>0.03</v>
      </c>
      <c r="DK12" s="333">
        <f>Aerogeneradores!I19</f>
        <v>0</v>
      </c>
      <c r="DL12">
        <f>Aerogeneradores!S19</f>
        <v>0</v>
      </c>
      <c r="DM12">
        <f>Aerogeneradores!AC19</f>
        <v>0</v>
      </c>
      <c r="DN12">
        <f>Aerogeneradores!AM19</f>
        <v>0</v>
      </c>
      <c r="DO12">
        <f>IF(DK12='Datos fijos'!$H$3,1,0)</f>
        <v>0</v>
      </c>
      <c r="DP12">
        <f>IF(DL12='Datos fijos'!$H$3,1,0)</f>
        <v>0</v>
      </c>
      <c r="DQ12">
        <f>IF(DM12='Datos fijos'!$H$3,1,0)</f>
        <v>0</v>
      </c>
      <c r="DR12">
        <f>IF(DN12='Datos fijos'!$H$3,1,0)</f>
        <v>0</v>
      </c>
      <c r="DS12">
        <f ca="1">IF(ISERROR(D4*F4),0,D4*F4)</f>
        <v>0</v>
      </c>
      <c r="DT12">
        <f ca="1">IF(ISERROR(D5*F5),0,D5*F5)</f>
        <v>0</v>
      </c>
      <c r="DU12">
        <f ca="1">IF(ISERROR(D6*F6),0,D6*F6)</f>
        <v>0</v>
      </c>
      <c r="DV12">
        <f ca="1">IF(ISERROR(D7*F7),0,D7*F7)</f>
        <v>0</v>
      </c>
      <c r="DW12" s="333"/>
      <c r="DZ12">
        <f ca="1">IF(OR(COUNTIF('Datos fijos'!$AJ:$AJ,$B12)=0,C12=0,D12=0,E12=0,G12=0),0,VLOOKUP($B12,'Datos fijos'!$AJ:$AO,COLUMN('Datos fijos'!$AO$1)-COLUMN('Datos fijos'!$AJ$2)+1,0))</f>
        <v>0</v>
      </c>
      <c r="EA12">
        <f t="shared" ca="1" si="42"/>
        <v>0</v>
      </c>
      <c r="EB12" t="str">
        <f t="shared" ca="1" si="56"/>
        <v/>
      </c>
      <c r="EC12" t="str">
        <f t="shared" ca="1" si="44"/>
        <v/>
      </c>
      <c r="EE12" t="str">
        <f t="shared" ca="1" si="45"/>
        <v/>
      </c>
      <c r="EF12" t="str">
        <f t="shared" ca="1" si="46"/>
        <v/>
      </c>
      <c r="EG12" t="str">
        <f t="shared" ca="1" si="47"/>
        <v/>
      </c>
      <c r="EH12" t="str">
        <f t="shared" ca="1" si="48"/>
        <v/>
      </c>
      <c r="EI12" t="str">
        <f t="shared" ca="1" si="49"/>
        <v/>
      </c>
      <c r="EJ12" t="str">
        <f t="shared" ca="1" si="50"/>
        <v/>
      </c>
      <c r="EM12" t="str">
        <f t="shared" ca="1" si="51"/>
        <v/>
      </c>
      <c r="EN12" t="str">
        <f t="shared" ca="1" si="52"/>
        <v/>
      </c>
      <c r="EO12" t="str">
        <f t="shared" ca="1" si="53"/>
        <v/>
      </c>
      <c r="EP12" t="str">
        <f t="shared" ca="1" si="54"/>
        <v/>
      </c>
      <c r="EQ12" t="str">
        <f ca="1">IF(EC12="","",IF(OR(EJ12='Datos fijos'!$AB$4),0,SUM(EM12:EP12)))</f>
        <v/>
      </c>
      <c r="ER12" t="str">
        <f t="shared" ca="1" si="55"/>
        <v/>
      </c>
      <c r="EV12" s="53" t="str">
        <f ca="1">IF(OR(COUNTIF('Datos fijos'!$AJ:$AJ,Cálculos!$B12)=0,F12=0,D12=0,B12=0),"",VLOOKUP($B12,'Datos fijos'!$AJ:$AP,COLUMN('Datos fijos'!$AP$1)-COLUMN('Datos fijos'!$AJ$2)+1,0))</f>
        <v/>
      </c>
      <c r="EW12" t="str">
        <f t="shared" ca="1" si="30"/>
        <v/>
      </c>
      <c r="EY12" s="33"/>
      <c r="EZ12" s="33"/>
    </row>
    <row r="13" spans="2:158" ht="15.75" x14ac:dyDescent="0.25">
      <c r="B13" t="str">
        <f ca="1">OFFSET('Equipos, Mater, Serv'!C$5,ROW($A13)-ROW($A$3),0)</f>
        <v>Bases - hormigón</v>
      </c>
      <c r="C13">
        <f ca="1">OFFSET('Equipos, Mater, Serv'!D$5,ROW($A13)-ROW($A$3),0)</f>
        <v>0</v>
      </c>
      <c r="D13">
        <f ca="1">OFFSET('Equipos, Mater, Serv'!F$5,ROW($A13)-ROW($A$3),0)</f>
        <v>0</v>
      </c>
      <c r="E13" t="str">
        <f ca="1">OFFSET('Equipos, Mater, Serv'!G$5,ROW($A13)-ROW($A$3),0)</f>
        <v>m3</v>
      </c>
      <c r="F13">
        <f ca="1">OFFSET('Equipos, Mater, Serv'!H$5,ROW($A13)-ROW($A$3),0)</f>
        <v>0</v>
      </c>
      <c r="G13">
        <f ca="1">OFFSET('Equipos, Mater, Serv'!L$5,ROW($A13)-ROW($A$3),0)</f>
        <v>20</v>
      </c>
      <c r="I13">
        <f ca="1">OFFSET('Equipos, Mater, Serv'!O$5,ROW($A13)-ROW($A$3),0)</f>
        <v>0</v>
      </c>
      <c r="J13">
        <f ca="1">OFFSET('Equipos, Mater, Serv'!P$5,ROW($A13)-ROW($A$3),0)</f>
        <v>0</v>
      </c>
      <c r="K13">
        <f ca="1">OFFSET('Equipos, Mater, Serv'!T$5,ROW($A13)-ROW($A$3),0)</f>
        <v>0</v>
      </c>
      <c r="L13">
        <f ca="1">OFFSET('Equipos, Mater, Serv'!U$5,ROW($A13)-ROW($A$3),0)</f>
        <v>0</v>
      </c>
      <c r="N13">
        <f ca="1">OFFSET('Equipos, Mater, Serv'!Z$5,ROW($A13)-ROW($A$3),0)</f>
        <v>0</v>
      </c>
      <c r="O13">
        <f ca="1">OFFSET('Equipos, Mater, Serv'!AA$5,ROW($A13)-ROW($A$3),0)</f>
        <v>0</v>
      </c>
      <c r="P13">
        <f ca="1">OFFSET('Equipos, Mater, Serv'!AB$5,ROW($A13)-ROW($A$3),0)</f>
        <v>0</v>
      </c>
      <c r="Q13">
        <f ca="1">OFFSET('Equipos, Mater, Serv'!AC$5,ROW($A13)-ROW($A$3),0)</f>
        <v>0</v>
      </c>
      <c r="R13">
        <f ca="1">OFFSET('Equipos, Mater, Serv'!AD$5,ROW($A13)-ROW($A$3),0)</f>
        <v>0</v>
      </c>
      <c r="S13">
        <f ca="1">OFFSET('Equipos, Mater, Serv'!AE$5,ROW($A13)-ROW($A$3),0)</f>
        <v>0</v>
      </c>
      <c r="T13">
        <f ca="1">OFFSET('Equipos, Mater, Serv'!AF$5,ROW($A13)-ROW($A$3),0)</f>
        <v>0</v>
      </c>
      <c r="V13" s="241">
        <f ca="1">IF(OR($B13=0,D13=0,F13=0,J13&lt;&gt;'Datos fijos'!$H$3),0,1)</f>
        <v>0</v>
      </c>
      <c r="W13">
        <f t="shared" ca="1" si="31"/>
        <v>0</v>
      </c>
      <c r="X13" t="str">
        <f t="shared" ca="1" si="32"/>
        <v/>
      </c>
      <c r="Y13" t="str">
        <f t="shared" ca="1" si="33"/>
        <v/>
      </c>
      <c r="AA13" t="str">
        <f t="shared" ca="1" si="0"/>
        <v/>
      </c>
      <c r="AB13" t="str">
        <f t="shared" ca="1" si="1"/>
        <v/>
      </c>
      <c r="AC13" t="str">
        <f t="shared" ca="1" si="2"/>
        <v/>
      </c>
      <c r="AD13" t="str">
        <f t="shared" ca="1" si="3"/>
        <v/>
      </c>
      <c r="AE13" t="str">
        <f t="shared" ca="1" si="4"/>
        <v/>
      </c>
      <c r="AF13" t="str">
        <f t="shared" ca="1" si="5"/>
        <v/>
      </c>
      <c r="AG13" t="str">
        <f t="shared" ca="1" si="34"/>
        <v/>
      </c>
      <c r="AH13" t="str">
        <f t="shared" ca="1" si="35"/>
        <v/>
      </c>
      <c r="AI13" t="str">
        <f t="shared" ca="1" si="36"/>
        <v/>
      </c>
      <c r="AL13" t="str">
        <f ca="1">IF(Y13="","",IF(OR(AG13='Datos fijos'!$AB$3,AG13='Datos fijos'!$AB$4),0,SUM(AH13:AK13)))</f>
        <v/>
      </c>
      <c r="AO13" s="31">
        <v>11</v>
      </c>
      <c r="AP13" s="4">
        <f ca="1">OFFSET(Cron.Inversiones!$C$27,0,Cálculos!AO13)</f>
        <v>0</v>
      </c>
      <c r="AQ13">
        <f t="shared" ca="1" si="37"/>
        <v>0</v>
      </c>
      <c r="BE13" s="4">
        <f ca="1">IF(OR(COUNTIF('Datos fijos'!$AJ:$AJ,$B13)=0,$B13=0,D13=0,F13=0,$H$4&lt;&gt;'Datos fijos'!$H$3),0,VLOOKUP($B13,'Datos fijos'!$AJ:$AO,COLUMN('Datos fijos'!$AK$2)-COLUMN('Datos fijos'!$AJ$2)+1,0))</f>
        <v>0</v>
      </c>
      <c r="BF13">
        <f t="shared" ca="1" si="38"/>
        <v>0</v>
      </c>
      <c r="BG13" t="str">
        <f t="shared" ca="1" si="6"/>
        <v/>
      </c>
      <c r="BH13" t="str">
        <f t="shared" ca="1" si="7"/>
        <v/>
      </c>
      <c r="BJ13" t="str">
        <f t="shared" ca="1" si="8"/>
        <v/>
      </c>
      <c r="BK13" t="str">
        <f t="shared" ca="1" si="9"/>
        <v/>
      </c>
      <c r="BL13" t="str">
        <f t="shared" ca="1" si="10"/>
        <v/>
      </c>
      <c r="BM13" t="str">
        <f t="shared" ca="1" si="11"/>
        <v/>
      </c>
      <c r="BN13" s="4" t="str">
        <f t="shared" ca="1" si="12"/>
        <v/>
      </c>
      <c r="BO13" t="str">
        <f t="shared" ca="1" si="13"/>
        <v/>
      </c>
      <c r="BP13" t="str">
        <f t="shared" ca="1" si="14"/>
        <v/>
      </c>
      <c r="BQ13" t="str">
        <f t="shared" ca="1" si="15"/>
        <v/>
      </c>
      <c r="BR13" t="str">
        <f t="shared" ca="1" si="16"/>
        <v/>
      </c>
      <c r="BS13" t="str">
        <f t="shared" ca="1" si="17"/>
        <v/>
      </c>
      <c r="BT13" t="str">
        <f ca="1">IF($BH13="","",IF(OR(BO13='Datos fijos'!$AB$3,BO13='Datos fijos'!$AB$4),0,SUM(BP13:BS13)))</f>
        <v/>
      </c>
      <c r="BU13" t="str">
        <f t="shared" ca="1" si="39"/>
        <v/>
      </c>
      <c r="BX13">
        <f ca="1">IF(OR(COUNTIF('Datos fijos'!$AJ:$AJ,$B13)=0,$B13=0,D13=0,F13=0,G13=0,$H$4&lt;&gt;'Datos fijos'!$H$3),0,VLOOKUP($B13,'Datos fijos'!$AJ:$AO,COLUMN('Datos fijos'!$AL$1)-COLUMN('Datos fijos'!$AJ$2)+1,0))</f>
        <v>0</v>
      </c>
      <c r="BY13">
        <f t="shared" ca="1" si="40"/>
        <v>0</v>
      </c>
      <c r="BZ13" t="str">
        <f t="shared" ca="1" si="18"/>
        <v/>
      </c>
      <c r="CA13" t="str">
        <f t="shared" ca="1" si="19"/>
        <v/>
      </c>
      <c r="CC13" t="str">
        <f t="shared" ca="1" si="20"/>
        <v/>
      </c>
      <c r="CD13" t="str">
        <f t="shared" ca="1" si="21"/>
        <v/>
      </c>
      <c r="CE13" t="str">
        <f t="shared" ca="1" si="22"/>
        <v/>
      </c>
      <c r="CF13" t="str">
        <f t="shared" ca="1" si="23"/>
        <v/>
      </c>
      <c r="CG13" t="str">
        <f t="shared" ca="1" si="24"/>
        <v/>
      </c>
      <c r="CH13" t="str">
        <f t="shared" ca="1" si="25"/>
        <v/>
      </c>
      <c r="CI13" t="str">
        <f t="shared" ca="1" si="26"/>
        <v/>
      </c>
      <c r="CJ13" t="str">
        <f t="shared" ca="1" si="27"/>
        <v/>
      </c>
      <c r="CK13" t="str">
        <f t="shared" ca="1" si="28"/>
        <v/>
      </c>
      <c r="CL13" t="str">
        <f t="shared" ca="1" si="29"/>
        <v/>
      </c>
      <c r="CM13" t="str">
        <f ca="1">IF($CA13="","",IF(OR(CH13='Datos fijos'!$AB$3,CH13='Datos fijos'!$AB$4),0,SUM(CI13:CL13)))</f>
        <v/>
      </c>
      <c r="CN13" t="str">
        <f t="shared" ca="1" si="41"/>
        <v/>
      </c>
      <c r="DI13" t="str">
        <f>'Datos fijos'!BE12</f>
        <v>Conversor de potencia</v>
      </c>
      <c r="DJ13" s="333">
        <f>'Datos fijos'!BF12</f>
        <v>0.03</v>
      </c>
      <c r="DK13" s="333">
        <f>Aerogeneradores!I20</f>
        <v>0</v>
      </c>
      <c r="DL13">
        <f>Aerogeneradores!S20</f>
        <v>0</v>
      </c>
      <c r="DM13">
        <f>Aerogeneradores!AC20</f>
        <v>0</v>
      </c>
      <c r="DN13">
        <f>Aerogeneradores!AM20</f>
        <v>0</v>
      </c>
      <c r="DO13">
        <f>IF(DK13='Datos fijos'!$H$3,1,0)</f>
        <v>0</v>
      </c>
      <c r="DP13">
        <f>IF(DL13='Datos fijos'!$H$3,1,0)</f>
        <v>0</v>
      </c>
      <c r="DQ13">
        <f>IF(DM13='Datos fijos'!$H$3,1,0)</f>
        <v>0</v>
      </c>
      <c r="DR13">
        <f>IF(DN13='Datos fijos'!$H$3,1,0)</f>
        <v>0</v>
      </c>
      <c r="DT13" s="333"/>
      <c r="DU13" s="333"/>
      <c r="DV13" s="333"/>
      <c r="DW13" s="333"/>
      <c r="DZ13">
        <f ca="1">IF(OR(COUNTIF('Datos fijos'!$AJ:$AJ,$B13)=0,C13=0,D13=0,E13=0,G13=0),0,VLOOKUP($B13,'Datos fijos'!$AJ:$AO,COLUMN('Datos fijos'!$AO$1)-COLUMN('Datos fijos'!$AJ$2)+1,0))</f>
        <v>0</v>
      </c>
      <c r="EA13">
        <f t="shared" ca="1" si="42"/>
        <v>0</v>
      </c>
      <c r="EB13" t="str">
        <f t="shared" ca="1" si="56"/>
        <v/>
      </c>
      <c r="EC13" t="str">
        <f t="shared" ca="1" si="44"/>
        <v/>
      </c>
      <c r="EE13" t="str">
        <f t="shared" ca="1" si="45"/>
        <v/>
      </c>
      <c r="EF13" t="str">
        <f t="shared" ca="1" si="46"/>
        <v/>
      </c>
      <c r="EG13" t="str">
        <f t="shared" ca="1" si="47"/>
        <v/>
      </c>
      <c r="EH13" t="str">
        <f t="shared" ca="1" si="48"/>
        <v/>
      </c>
      <c r="EI13" t="str">
        <f t="shared" ca="1" si="49"/>
        <v/>
      </c>
      <c r="EJ13" t="str">
        <f t="shared" ca="1" si="50"/>
        <v/>
      </c>
      <c r="EM13" t="str">
        <f t="shared" ca="1" si="51"/>
        <v/>
      </c>
      <c r="EN13" t="str">
        <f t="shared" ca="1" si="52"/>
        <v/>
      </c>
      <c r="EO13" t="str">
        <f t="shared" ca="1" si="53"/>
        <v/>
      </c>
      <c r="EP13" t="str">
        <f t="shared" ca="1" si="54"/>
        <v/>
      </c>
      <c r="EQ13" t="str">
        <f ca="1">IF(EC13="","",IF(OR(EJ13='Datos fijos'!$AB$4),0,SUM(EM13:EP13)))</f>
        <v/>
      </c>
      <c r="ER13" t="str">
        <f t="shared" ca="1" si="55"/>
        <v/>
      </c>
      <c r="EV13" s="53" t="str">
        <f ca="1">IF(OR(COUNTIF('Datos fijos'!$AJ:$AJ,Cálculos!$B13)=0,F13=0,D13=0,B13=0),"",VLOOKUP($B13,'Datos fijos'!$AJ:$AP,COLUMN('Datos fijos'!$AP$1)-COLUMN('Datos fijos'!$AJ$2)+1,0))</f>
        <v/>
      </c>
      <c r="EW13" t="str">
        <f t="shared" ca="1" si="30"/>
        <v/>
      </c>
      <c r="EY13" s="33"/>
      <c r="EZ13" s="33"/>
    </row>
    <row r="14" spans="2:158" ht="15.75" x14ac:dyDescent="0.25">
      <c r="B14" t="str">
        <f ca="1">OFFSET('Equipos, Mater, Serv'!C$5,ROW($A14)-ROW($A$3),0)</f>
        <v>Materiales caminos y plataformas</v>
      </c>
      <c r="C14">
        <f ca="1">OFFSET('Equipos, Mater, Serv'!D$5,ROW($A14)-ROW($A$3),0)</f>
        <v>0</v>
      </c>
      <c r="D14">
        <f ca="1">OFFSET('Equipos, Mater, Serv'!F$5,ROW($A14)-ROW($A$3),0)</f>
        <v>0</v>
      </c>
      <c r="E14">
        <f ca="1">OFFSET('Equipos, Mater, Serv'!G$5,ROW($A14)-ROW($A$3),0)</f>
        <v>0</v>
      </c>
      <c r="F14">
        <f ca="1">OFFSET('Equipos, Mater, Serv'!H$5,ROW($A14)-ROW($A$3),0)</f>
        <v>0</v>
      </c>
      <c r="G14">
        <f ca="1">OFFSET('Equipos, Mater, Serv'!L$5,ROW($A14)-ROW($A$3),0)</f>
        <v>20</v>
      </c>
      <c r="I14">
        <f ca="1">OFFSET('Equipos, Mater, Serv'!O$5,ROW($A14)-ROW($A$3),0)</f>
        <v>0</v>
      </c>
      <c r="J14">
        <f ca="1">OFFSET('Equipos, Mater, Serv'!P$5,ROW($A14)-ROW($A$3),0)</f>
        <v>0</v>
      </c>
      <c r="K14">
        <f ca="1">OFFSET('Equipos, Mater, Serv'!T$5,ROW($A14)-ROW($A$3),0)</f>
        <v>0</v>
      </c>
      <c r="L14">
        <f ca="1">OFFSET('Equipos, Mater, Serv'!U$5,ROW($A14)-ROW($A$3),0)</f>
        <v>0</v>
      </c>
      <c r="N14">
        <f ca="1">OFFSET('Equipos, Mater, Serv'!Z$5,ROW($A14)-ROW($A$3),0)</f>
        <v>0</v>
      </c>
      <c r="O14">
        <f ca="1">OFFSET('Equipos, Mater, Serv'!AA$5,ROW($A14)-ROW($A$3),0)</f>
        <v>0</v>
      </c>
      <c r="P14">
        <f ca="1">OFFSET('Equipos, Mater, Serv'!AB$5,ROW($A14)-ROW($A$3),0)</f>
        <v>0</v>
      </c>
      <c r="Q14">
        <f ca="1">OFFSET('Equipos, Mater, Serv'!AC$5,ROW($A14)-ROW($A$3),0)</f>
        <v>0</v>
      </c>
      <c r="R14">
        <f ca="1">OFFSET('Equipos, Mater, Serv'!AD$5,ROW($A14)-ROW($A$3),0)</f>
        <v>0</v>
      </c>
      <c r="S14">
        <f ca="1">OFFSET('Equipos, Mater, Serv'!AE$5,ROW($A14)-ROW($A$3),0)</f>
        <v>0</v>
      </c>
      <c r="T14">
        <f ca="1">OFFSET('Equipos, Mater, Serv'!AF$5,ROW($A14)-ROW($A$3),0)</f>
        <v>0</v>
      </c>
      <c r="V14" s="241">
        <f ca="1">IF(OR($B14=0,D14=0,F14=0,J14&lt;&gt;'Datos fijos'!$H$3),0,1)</f>
        <v>0</v>
      </c>
      <c r="W14">
        <f t="shared" ca="1" si="31"/>
        <v>0</v>
      </c>
      <c r="X14" t="str">
        <f t="shared" ca="1" si="32"/>
        <v/>
      </c>
      <c r="Y14" t="str">
        <f t="shared" ca="1" si="33"/>
        <v/>
      </c>
      <c r="AA14" t="str">
        <f t="shared" ca="1" si="0"/>
        <v/>
      </c>
      <c r="AB14" t="str">
        <f t="shared" ca="1" si="1"/>
        <v/>
      </c>
      <c r="AC14" t="str">
        <f t="shared" ca="1" si="2"/>
        <v/>
      </c>
      <c r="AD14" t="str">
        <f t="shared" ca="1" si="3"/>
        <v/>
      </c>
      <c r="AE14" t="str">
        <f t="shared" ca="1" si="4"/>
        <v/>
      </c>
      <c r="AF14" t="str">
        <f t="shared" ca="1" si="5"/>
        <v/>
      </c>
      <c r="AG14" t="str">
        <f t="shared" ca="1" si="34"/>
        <v/>
      </c>
      <c r="AH14" t="str">
        <f t="shared" ca="1" si="35"/>
        <v/>
      </c>
      <c r="AI14" t="str">
        <f t="shared" ca="1" si="36"/>
        <v/>
      </c>
      <c r="AL14" t="str">
        <f ca="1">IF(Y14="","",IF(OR(AG14='Datos fijos'!$AB$3,AG14='Datos fijos'!$AB$4),0,SUM(AH14:AK14)))</f>
        <v/>
      </c>
      <c r="AO14" s="31">
        <v>12</v>
      </c>
      <c r="AP14" s="4">
        <f ca="1">OFFSET(Cron.Inversiones!$C$27,0,Cálculos!AO14)</f>
        <v>0</v>
      </c>
      <c r="AQ14">
        <f t="shared" ca="1" si="37"/>
        <v>0</v>
      </c>
      <c r="AS14" s="133"/>
      <c r="BE14" s="4">
        <f ca="1">IF(OR(COUNTIF('Datos fijos'!$AJ:$AJ,$B14)=0,$B14=0,D14=0,F14=0,$H$4&lt;&gt;'Datos fijos'!$H$3),0,VLOOKUP($B14,'Datos fijos'!$AJ:$AO,COLUMN('Datos fijos'!$AK$2)-COLUMN('Datos fijos'!$AJ$2)+1,0))</f>
        <v>0</v>
      </c>
      <c r="BF14">
        <f t="shared" ca="1" si="38"/>
        <v>0</v>
      </c>
      <c r="BG14" t="str">
        <f t="shared" ca="1" si="6"/>
        <v/>
      </c>
      <c r="BH14" t="str">
        <f t="shared" ca="1" si="7"/>
        <v/>
      </c>
      <c r="BJ14" t="str">
        <f t="shared" ca="1" si="8"/>
        <v/>
      </c>
      <c r="BK14" t="str">
        <f t="shared" ca="1" si="9"/>
        <v/>
      </c>
      <c r="BL14" t="str">
        <f t="shared" ca="1" si="10"/>
        <v/>
      </c>
      <c r="BM14" t="str">
        <f t="shared" ca="1" si="11"/>
        <v/>
      </c>
      <c r="BN14" s="4" t="str">
        <f t="shared" ca="1" si="12"/>
        <v/>
      </c>
      <c r="BO14" t="str">
        <f t="shared" ca="1" si="13"/>
        <v/>
      </c>
      <c r="BP14" t="str">
        <f t="shared" ca="1" si="14"/>
        <v/>
      </c>
      <c r="BQ14" t="str">
        <f t="shared" ca="1" si="15"/>
        <v/>
      </c>
      <c r="BR14" t="str">
        <f t="shared" ca="1" si="16"/>
        <v/>
      </c>
      <c r="BS14" t="str">
        <f t="shared" ca="1" si="17"/>
        <v/>
      </c>
      <c r="BT14" t="str">
        <f ca="1">IF($BH14="","",IF(OR(BO14='Datos fijos'!$AB$3,BO14='Datos fijos'!$AB$4),0,SUM(BP14:BS14)))</f>
        <v/>
      </c>
      <c r="BU14" t="str">
        <f t="shared" ca="1" si="39"/>
        <v/>
      </c>
      <c r="BX14">
        <f ca="1">IF(OR(COUNTIF('Datos fijos'!$AJ:$AJ,$B14)=0,$B14=0,D14=0,F14=0,G14=0,$H$4&lt;&gt;'Datos fijos'!$H$3),0,VLOOKUP($B14,'Datos fijos'!$AJ:$AO,COLUMN('Datos fijos'!$AL$1)-COLUMN('Datos fijos'!$AJ$2)+1,0))</f>
        <v>0</v>
      </c>
      <c r="BY14">
        <f t="shared" ca="1" si="40"/>
        <v>0</v>
      </c>
      <c r="BZ14" t="str">
        <f t="shared" ca="1" si="18"/>
        <v/>
      </c>
      <c r="CA14" t="str">
        <f t="shared" ca="1" si="19"/>
        <v/>
      </c>
      <c r="CC14" t="str">
        <f t="shared" ca="1" si="20"/>
        <v/>
      </c>
      <c r="CD14" t="str">
        <f t="shared" ca="1" si="21"/>
        <v/>
      </c>
      <c r="CE14" t="str">
        <f t="shared" ca="1" si="22"/>
        <v/>
      </c>
      <c r="CF14" t="str">
        <f t="shared" ca="1" si="23"/>
        <v/>
      </c>
      <c r="CG14" t="str">
        <f t="shared" ca="1" si="24"/>
        <v/>
      </c>
      <c r="CH14" t="str">
        <f t="shared" ca="1" si="25"/>
        <v/>
      </c>
      <c r="CI14" t="str">
        <f t="shared" ca="1" si="26"/>
        <v/>
      </c>
      <c r="CJ14" t="str">
        <f t="shared" ca="1" si="27"/>
        <v/>
      </c>
      <c r="CK14" t="str">
        <f t="shared" ca="1" si="28"/>
        <v/>
      </c>
      <c r="CL14" t="str">
        <f t="shared" ca="1" si="29"/>
        <v/>
      </c>
      <c r="CM14" t="str">
        <f ca="1">IF($CA14="","",IF(OR(CH14='Datos fijos'!$AB$3,CH14='Datos fijos'!$AB$4),0,SUM(CI14:CL14)))</f>
        <v/>
      </c>
      <c r="CN14" t="str">
        <f t="shared" ca="1" si="41"/>
        <v/>
      </c>
      <c r="DI14" t="str">
        <f>'Datos fijos'!BE13</f>
        <v>Elementos de conexión de torre</v>
      </c>
      <c r="DJ14" s="333">
        <f>'Datos fijos'!BF13</f>
        <v>2.5000000000000001E-2</v>
      </c>
      <c r="DK14" s="333">
        <f>Aerogeneradores!I21</f>
        <v>0</v>
      </c>
      <c r="DL14">
        <f>Aerogeneradores!S21</f>
        <v>0</v>
      </c>
      <c r="DM14">
        <f>Aerogeneradores!AC21</f>
        <v>0</v>
      </c>
      <c r="DN14">
        <f>Aerogeneradores!AM21</f>
        <v>0</v>
      </c>
      <c r="DO14">
        <f>IF(DK14='Datos fijos'!$H$3,1,0)</f>
        <v>0</v>
      </c>
      <c r="DP14">
        <f>IF(DL14='Datos fijos'!$H$3,1,0)</f>
        <v>0</v>
      </c>
      <c r="DQ14">
        <f>IF(DM14='Datos fijos'!$H$3,1,0)</f>
        <v>0</v>
      </c>
      <c r="DR14">
        <f>IF(DN14='Datos fijos'!$H$3,1,0)</f>
        <v>0</v>
      </c>
      <c r="DT14" s="333"/>
      <c r="DU14" s="333"/>
      <c r="DV14" s="333"/>
      <c r="DW14" s="333"/>
      <c r="DZ14">
        <f ca="1">IF(OR(COUNTIF('Datos fijos'!$AJ:$AJ,$B14)=0,C14=0,D14=0,E14=0,G14=0),0,VLOOKUP($B14,'Datos fijos'!$AJ:$AO,COLUMN('Datos fijos'!$AO$1)-COLUMN('Datos fijos'!$AJ$2)+1,0))</f>
        <v>0</v>
      </c>
      <c r="EA14">
        <f t="shared" ca="1" si="42"/>
        <v>0</v>
      </c>
      <c r="EB14" t="str">
        <f t="shared" ca="1" si="56"/>
        <v/>
      </c>
      <c r="EC14" t="str">
        <f t="shared" ca="1" si="44"/>
        <v/>
      </c>
      <c r="EE14" t="str">
        <f t="shared" ca="1" si="45"/>
        <v/>
      </c>
      <c r="EF14" t="str">
        <f t="shared" ca="1" si="46"/>
        <v/>
      </c>
      <c r="EG14" t="str">
        <f t="shared" ca="1" si="47"/>
        <v/>
      </c>
      <c r="EH14" t="str">
        <f t="shared" ca="1" si="48"/>
        <v/>
      </c>
      <c r="EI14" t="str">
        <f t="shared" ca="1" si="49"/>
        <v/>
      </c>
      <c r="EJ14" t="str">
        <f t="shared" ca="1" si="50"/>
        <v/>
      </c>
      <c r="EM14" t="str">
        <f t="shared" ca="1" si="51"/>
        <v/>
      </c>
      <c r="EN14" t="str">
        <f t="shared" ca="1" si="52"/>
        <v/>
      </c>
      <c r="EO14" t="str">
        <f t="shared" ca="1" si="53"/>
        <v/>
      </c>
      <c r="EP14" t="str">
        <f t="shared" ca="1" si="54"/>
        <v/>
      </c>
      <c r="EQ14" t="str">
        <f ca="1">IF(EC14="","",IF(OR(EJ14='Datos fijos'!$AB$4),0,SUM(EM14:EP14)))</f>
        <v/>
      </c>
      <c r="ER14" t="str">
        <f t="shared" ca="1" si="55"/>
        <v/>
      </c>
      <c r="EV14" s="53" t="str">
        <f ca="1">IF(OR(COUNTIF('Datos fijos'!$AJ:$AJ,Cálculos!$B14)=0,F14=0,D14=0,B14=0),"",VLOOKUP($B14,'Datos fijos'!$AJ:$AP,COLUMN('Datos fijos'!$AP$1)-COLUMN('Datos fijos'!$AJ$2)+1,0))</f>
        <v/>
      </c>
      <c r="EW14" t="str">
        <f t="shared" ca="1" si="30"/>
        <v/>
      </c>
      <c r="EY14" s="33"/>
      <c r="EZ14" s="33"/>
    </row>
    <row r="15" spans="2:158" ht="47.25" x14ac:dyDescent="0.25">
      <c r="B15" t="str">
        <f ca="1">OFFSET('Equipos, Mater, Serv'!C$5,ROW($A15)-ROW($A$3),0)</f>
        <v>Otros Materiales: Bienes muebles</v>
      </c>
      <c r="C15" t="str">
        <f ca="1">OFFSET('Equipos, Mater, Serv'!D$5,ROW($A15)-ROW($A$3),0)</f>
        <v>autos</v>
      </c>
      <c r="D15">
        <f ca="1">OFFSET('Equipos, Mater, Serv'!F$5,ROW($A15)-ROW($A$3),0)</f>
        <v>0</v>
      </c>
      <c r="E15">
        <f ca="1">OFFSET('Equipos, Mater, Serv'!G$5,ROW($A15)-ROW($A$3),0)</f>
        <v>0</v>
      </c>
      <c r="F15">
        <f ca="1">OFFSET('Equipos, Mater, Serv'!H$5,ROW($A15)-ROW($A$3),0)</f>
        <v>0</v>
      </c>
      <c r="G15">
        <f ca="1">OFFSET('Equipos, Mater, Serv'!L$5,ROW($A15)-ROW($A$3),0)</f>
        <v>0</v>
      </c>
      <c r="I15">
        <f ca="1">OFFSET('Equipos, Mater, Serv'!O$5,ROW($A15)-ROW($A$3),0)</f>
        <v>0</v>
      </c>
      <c r="J15">
        <f ca="1">OFFSET('Equipos, Mater, Serv'!P$5,ROW($A15)-ROW($A$3),0)</f>
        <v>0</v>
      </c>
      <c r="K15">
        <f ca="1">OFFSET('Equipos, Mater, Serv'!T$5,ROW($A15)-ROW($A$3),0)</f>
        <v>0</v>
      </c>
      <c r="L15">
        <f ca="1">OFFSET('Equipos, Mater, Serv'!U$5,ROW($A15)-ROW($A$3),0)</f>
        <v>0</v>
      </c>
      <c r="N15">
        <f ca="1">OFFSET('Equipos, Mater, Serv'!Z$5,ROW($A15)-ROW($A$3),0)</f>
        <v>0</v>
      </c>
      <c r="O15">
        <f ca="1">OFFSET('Equipos, Mater, Serv'!AA$5,ROW($A15)-ROW($A$3),0)</f>
        <v>0</v>
      </c>
      <c r="P15">
        <f ca="1">OFFSET('Equipos, Mater, Serv'!AB$5,ROW($A15)-ROW($A$3),0)</f>
        <v>0</v>
      </c>
      <c r="Q15">
        <f ca="1">OFFSET('Equipos, Mater, Serv'!AC$5,ROW($A15)-ROW($A$3),0)</f>
        <v>0</v>
      </c>
      <c r="R15">
        <f ca="1">OFFSET('Equipos, Mater, Serv'!AD$5,ROW($A15)-ROW($A$3),0)</f>
        <v>0</v>
      </c>
      <c r="S15">
        <f ca="1">OFFSET('Equipos, Mater, Serv'!AE$5,ROW($A15)-ROW($A$3),0)</f>
        <v>0</v>
      </c>
      <c r="T15">
        <f ca="1">OFFSET('Equipos, Mater, Serv'!AF$5,ROW($A15)-ROW($A$3),0)</f>
        <v>0</v>
      </c>
      <c r="V15" s="241">
        <f ca="1">IF(OR($B15=0,D15=0,F15=0,J15&lt;&gt;'Datos fijos'!$H$3),0,1)</f>
        <v>0</v>
      </c>
      <c r="W15">
        <f t="shared" ca="1" si="31"/>
        <v>0</v>
      </c>
      <c r="X15" t="str">
        <f t="shared" ca="1" si="32"/>
        <v/>
      </c>
      <c r="Y15" t="str">
        <f t="shared" ca="1" si="33"/>
        <v/>
      </c>
      <c r="AA15" t="str">
        <f t="shared" ca="1" si="0"/>
        <v/>
      </c>
      <c r="AB15" t="str">
        <f t="shared" ca="1" si="1"/>
        <v/>
      </c>
      <c r="AC15" t="str">
        <f t="shared" ca="1" si="2"/>
        <v/>
      </c>
      <c r="AD15" t="str">
        <f t="shared" ca="1" si="3"/>
        <v/>
      </c>
      <c r="AE15" t="str">
        <f t="shared" ca="1" si="4"/>
        <v/>
      </c>
      <c r="AF15" t="str">
        <f t="shared" ca="1" si="5"/>
        <v/>
      </c>
      <c r="AG15" t="str">
        <f t="shared" ca="1" si="34"/>
        <v/>
      </c>
      <c r="AH15" t="str">
        <f t="shared" ca="1" si="35"/>
        <v/>
      </c>
      <c r="AI15" t="str">
        <f t="shared" ca="1" si="36"/>
        <v/>
      </c>
      <c r="AL15" t="str">
        <f ca="1">IF(Y15="","",IF(OR(AG15='Datos fijos'!$AB$3,AG15='Datos fijos'!$AB$4),0,SUM(AH15:AK15)))</f>
        <v/>
      </c>
      <c r="AO15" s="31">
        <v>13</v>
      </c>
      <c r="AP15" s="4">
        <f ca="1">OFFSET(Cron.Inversiones!$C$38,0,Cálculos!AO15-12)</f>
        <v>0</v>
      </c>
      <c r="AQ15">
        <f t="shared" ca="1" si="37"/>
        <v>0</v>
      </c>
      <c r="BE15" s="4">
        <f ca="1">IF(OR(COUNTIF('Datos fijos'!$AJ:$AJ,$B15)=0,$B15=0,D15=0,F15=0,$H$4&lt;&gt;'Datos fijos'!$H$3),0,VLOOKUP($B15,'Datos fijos'!$AJ:$AO,COLUMN('Datos fijos'!$AK$2)-COLUMN('Datos fijos'!$AJ$2)+1,0))</f>
        <v>0</v>
      </c>
      <c r="BF15">
        <f t="shared" ca="1" si="38"/>
        <v>0</v>
      </c>
      <c r="BG15" t="str">
        <f t="shared" ca="1" si="6"/>
        <v/>
      </c>
      <c r="BH15" t="str">
        <f t="shared" ca="1" si="7"/>
        <v/>
      </c>
      <c r="BJ15" t="str">
        <f t="shared" ca="1" si="8"/>
        <v/>
      </c>
      <c r="BK15" t="str">
        <f t="shared" ca="1" si="9"/>
        <v/>
      </c>
      <c r="BL15" t="str">
        <f t="shared" ca="1" si="10"/>
        <v/>
      </c>
      <c r="BM15" t="str">
        <f t="shared" ca="1" si="11"/>
        <v/>
      </c>
      <c r="BN15" s="4" t="str">
        <f t="shared" ca="1" si="12"/>
        <v/>
      </c>
      <c r="BO15" t="str">
        <f t="shared" ca="1" si="13"/>
        <v/>
      </c>
      <c r="BP15" t="str">
        <f t="shared" ca="1" si="14"/>
        <v/>
      </c>
      <c r="BQ15" t="str">
        <f t="shared" ca="1" si="15"/>
        <v/>
      </c>
      <c r="BR15" t="str">
        <f t="shared" ca="1" si="16"/>
        <v/>
      </c>
      <c r="BS15" t="str">
        <f t="shared" ca="1" si="17"/>
        <v/>
      </c>
      <c r="BT15" t="str">
        <f ca="1">IF($BH15="","",IF(OR(BO15='Datos fijos'!$AB$3,BO15='Datos fijos'!$AB$4),0,SUM(BP15:BS15)))</f>
        <v/>
      </c>
      <c r="BU15" t="str">
        <f t="shared" ca="1" si="39"/>
        <v/>
      </c>
      <c r="BX15">
        <f ca="1">IF(OR(COUNTIF('Datos fijos'!$AJ:$AJ,$B15)=0,$B15=0,D15=0,F15=0,G15=0,$H$4&lt;&gt;'Datos fijos'!$H$3),0,VLOOKUP($B15,'Datos fijos'!$AJ:$AO,COLUMN('Datos fijos'!$AL$1)-COLUMN('Datos fijos'!$AJ$2)+1,0))</f>
        <v>0</v>
      </c>
      <c r="BY15">
        <f t="shared" ca="1" si="40"/>
        <v>0</v>
      </c>
      <c r="BZ15" t="str">
        <f t="shared" ca="1" si="18"/>
        <v/>
      </c>
      <c r="CA15" t="str">
        <f t="shared" ca="1" si="19"/>
        <v/>
      </c>
      <c r="CC15" t="str">
        <f t="shared" ca="1" si="20"/>
        <v/>
      </c>
      <c r="CD15" t="str">
        <f t="shared" ca="1" si="21"/>
        <v/>
      </c>
      <c r="CE15" t="str">
        <f t="shared" ca="1" si="22"/>
        <v/>
      </c>
      <c r="CF15" t="str">
        <f t="shared" ca="1" si="23"/>
        <v/>
      </c>
      <c r="CG15" t="str">
        <f t="shared" ca="1" si="24"/>
        <v/>
      </c>
      <c r="CH15" t="str">
        <f t="shared" ca="1" si="25"/>
        <v/>
      </c>
      <c r="CI15" t="str">
        <f t="shared" ca="1" si="26"/>
        <v/>
      </c>
      <c r="CJ15" t="str">
        <f t="shared" ca="1" si="27"/>
        <v/>
      </c>
      <c r="CK15" t="str">
        <f t="shared" ca="1" si="28"/>
        <v/>
      </c>
      <c r="CL15" t="str">
        <f t="shared" ca="1" si="29"/>
        <v/>
      </c>
      <c r="CM15" t="str">
        <f ca="1">IF($CA15="","",IF(OR(CH15='Datos fijos'!$AB$3,CH15='Datos fijos'!$AB$4),0,SUM(CI15:CL15)))</f>
        <v/>
      </c>
      <c r="CN15" t="str">
        <f t="shared" ca="1" si="41"/>
        <v/>
      </c>
      <c r="DI15" t="str">
        <f>'Datos fijos'!BE14</f>
        <v>Mecanizado de buje</v>
      </c>
      <c r="DJ15" s="333">
        <f>'Datos fijos'!BF14</f>
        <v>2.5000000000000001E-2</v>
      </c>
      <c r="DK15" s="333">
        <f>Aerogeneradores!I22</f>
        <v>0</v>
      </c>
      <c r="DL15">
        <f>Aerogeneradores!S22</f>
        <v>0</v>
      </c>
      <c r="DM15">
        <f>Aerogeneradores!AC22</f>
        <v>0</v>
      </c>
      <c r="DN15">
        <f>Aerogeneradores!AM22</f>
        <v>0</v>
      </c>
      <c r="DO15">
        <f>IF(DK15='Datos fijos'!$H$3,1,0)</f>
        <v>0</v>
      </c>
      <c r="DP15">
        <f>IF(DL15='Datos fijos'!$H$3,1,0)</f>
        <v>0</v>
      </c>
      <c r="DQ15">
        <f>IF(DM15='Datos fijos'!$H$3,1,0)</f>
        <v>0</v>
      </c>
      <c r="DR15">
        <f>IF(DN15='Datos fijos'!$H$3,1,0)</f>
        <v>0</v>
      </c>
      <c r="DS15" s="31" t="s">
        <v>928</v>
      </c>
      <c r="DT15" s="31" t="s">
        <v>929</v>
      </c>
      <c r="DU15" s="31" t="s">
        <v>930</v>
      </c>
      <c r="DV15" s="31" t="s">
        <v>931</v>
      </c>
      <c r="DW15" s="333"/>
      <c r="DZ15">
        <f ca="1">IF(OR(COUNTIF('Datos fijos'!$AJ:$AJ,$B15)=0,C15=0,D15=0,E15=0,G15=0),0,VLOOKUP($B15,'Datos fijos'!$AJ:$AO,COLUMN('Datos fijos'!$AO$1)-COLUMN('Datos fijos'!$AJ$2)+1,0))</f>
        <v>0</v>
      </c>
      <c r="EA15">
        <f t="shared" ca="1" si="42"/>
        <v>0</v>
      </c>
      <c r="EB15" t="str">
        <f t="shared" ca="1" si="56"/>
        <v/>
      </c>
      <c r="EC15" t="str">
        <f t="shared" ca="1" si="44"/>
        <v/>
      </c>
      <c r="EE15" t="str">
        <f t="shared" ca="1" si="45"/>
        <v/>
      </c>
      <c r="EF15" t="str">
        <f t="shared" ca="1" si="46"/>
        <v/>
      </c>
      <c r="EG15" t="str">
        <f t="shared" ca="1" si="47"/>
        <v/>
      </c>
      <c r="EH15" t="str">
        <f t="shared" ca="1" si="48"/>
        <v/>
      </c>
      <c r="EI15" t="str">
        <f t="shared" ca="1" si="49"/>
        <v/>
      </c>
      <c r="EJ15" t="str">
        <f t="shared" ca="1" si="50"/>
        <v/>
      </c>
      <c r="EM15" t="str">
        <f t="shared" ca="1" si="51"/>
        <v/>
      </c>
      <c r="EN15" t="str">
        <f t="shared" ca="1" si="52"/>
        <v/>
      </c>
      <c r="EO15" t="str">
        <f t="shared" ca="1" si="53"/>
        <v/>
      </c>
      <c r="EP15" t="str">
        <f t="shared" ca="1" si="54"/>
        <v/>
      </c>
      <c r="EQ15" t="str">
        <f ca="1">IF(EC15="","",IF(OR(EJ15='Datos fijos'!$AB$4),0,SUM(EM15:EP15)))</f>
        <v/>
      </c>
      <c r="ER15" t="str">
        <f t="shared" ca="1" si="55"/>
        <v/>
      </c>
      <c r="EV15" s="53" t="str">
        <f ca="1">IF(OR(COUNTIF('Datos fijos'!$AJ:$AJ,Cálculos!$B15)=0,F15=0,D15=0,B15=0),"",VLOOKUP($B15,'Datos fijos'!$AJ:$AP,COLUMN('Datos fijos'!$AP$1)-COLUMN('Datos fijos'!$AJ$2)+1,0))</f>
        <v/>
      </c>
      <c r="EW15" t="str">
        <f t="shared" ca="1" si="30"/>
        <v/>
      </c>
      <c r="EY15" s="33"/>
      <c r="EZ15" s="33"/>
    </row>
    <row r="16" spans="2:158" ht="15.75" x14ac:dyDescent="0.25">
      <c r="B16" t="str">
        <f ca="1">OFFSET('Equipos, Mater, Serv'!C$5,ROW($A16)-ROW($A$3),0)</f>
        <v>Otros Materiales: Obra civil</v>
      </c>
      <c r="C16">
        <f ca="1">OFFSET('Equipos, Mater, Serv'!D$5,ROW($A16)-ROW($A$3),0)</f>
        <v>0</v>
      </c>
      <c r="D16">
        <f ca="1">OFFSET('Equipos, Mater, Serv'!F$5,ROW($A16)-ROW($A$3),0)</f>
        <v>0</v>
      </c>
      <c r="E16">
        <f ca="1">OFFSET('Equipos, Mater, Serv'!G$5,ROW($A16)-ROW($A$3),0)</f>
        <v>0</v>
      </c>
      <c r="F16">
        <f ca="1">OFFSET('Equipos, Mater, Serv'!H$5,ROW($A16)-ROW($A$3),0)</f>
        <v>0</v>
      </c>
      <c r="G16">
        <f ca="1">OFFSET('Equipos, Mater, Serv'!L$5,ROW($A16)-ROW($A$3),0)</f>
        <v>20</v>
      </c>
      <c r="I16">
        <f ca="1">OFFSET('Equipos, Mater, Serv'!O$5,ROW($A16)-ROW($A$3),0)</f>
        <v>0</v>
      </c>
      <c r="J16">
        <f ca="1">OFFSET('Equipos, Mater, Serv'!P$5,ROW($A16)-ROW($A$3),0)</f>
        <v>0</v>
      </c>
      <c r="K16">
        <f ca="1">OFFSET('Equipos, Mater, Serv'!T$5,ROW($A16)-ROW($A$3),0)</f>
        <v>0</v>
      </c>
      <c r="L16">
        <f ca="1">OFFSET('Equipos, Mater, Serv'!U$5,ROW($A16)-ROW($A$3),0)</f>
        <v>0</v>
      </c>
      <c r="N16">
        <f ca="1">OFFSET('Equipos, Mater, Serv'!Z$5,ROW($A16)-ROW($A$3),0)</f>
        <v>0</v>
      </c>
      <c r="O16">
        <f ca="1">OFFSET('Equipos, Mater, Serv'!AA$5,ROW($A16)-ROW($A$3),0)</f>
        <v>0</v>
      </c>
      <c r="P16">
        <f ca="1">OFFSET('Equipos, Mater, Serv'!AB$5,ROW($A16)-ROW($A$3),0)</f>
        <v>0</v>
      </c>
      <c r="Q16">
        <f ca="1">OFFSET('Equipos, Mater, Serv'!AC$5,ROW($A16)-ROW($A$3),0)</f>
        <v>0</v>
      </c>
      <c r="R16">
        <f ca="1">OFFSET('Equipos, Mater, Serv'!AD$5,ROW($A16)-ROW($A$3),0)</f>
        <v>0</v>
      </c>
      <c r="S16">
        <f ca="1">OFFSET('Equipos, Mater, Serv'!AE$5,ROW($A16)-ROW($A$3),0)</f>
        <v>0</v>
      </c>
      <c r="T16">
        <f ca="1">OFFSET('Equipos, Mater, Serv'!AF$5,ROW($A16)-ROW($A$3),0)</f>
        <v>0</v>
      </c>
      <c r="V16" s="241">
        <f ca="1">IF(OR($B16=0,D16=0,F16=0,J16&lt;&gt;'Datos fijos'!$H$3),0,1)</f>
        <v>0</v>
      </c>
      <c r="W16">
        <f t="shared" ca="1" si="31"/>
        <v>0</v>
      </c>
      <c r="X16" t="str">
        <f t="shared" ca="1" si="32"/>
        <v/>
      </c>
      <c r="Y16" t="str">
        <f t="shared" ca="1" si="33"/>
        <v/>
      </c>
      <c r="AA16" t="str">
        <f t="shared" ca="1" si="0"/>
        <v/>
      </c>
      <c r="AB16" t="str">
        <f t="shared" ca="1" si="1"/>
        <v/>
      </c>
      <c r="AC16" t="str">
        <f t="shared" ca="1" si="2"/>
        <v/>
      </c>
      <c r="AD16" t="str">
        <f t="shared" ca="1" si="3"/>
        <v/>
      </c>
      <c r="AE16" t="str">
        <f t="shared" ca="1" si="4"/>
        <v/>
      </c>
      <c r="AF16" t="str">
        <f t="shared" ca="1" si="5"/>
        <v/>
      </c>
      <c r="AG16" t="str">
        <f t="shared" ca="1" si="34"/>
        <v/>
      </c>
      <c r="AH16" t="str">
        <f t="shared" ca="1" si="35"/>
        <v/>
      </c>
      <c r="AI16" t="str">
        <f t="shared" ca="1" si="36"/>
        <v/>
      </c>
      <c r="AL16" t="str">
        <f ca="1">IF(Y16="","",IF(OR(AG16='Datos fijos'!$AB$3,AG16='Datos fijos'!$AB$4),0,SUM(AH16:AK16)))</f>
        <v/>
      </c>
      <c r="AO16" s="31">
        <v>14</v>
      </c>
      <c r="AP16" s="4">
        <f ca="1">OFFSET(Cron.Inversiones!$C$38,0,Cálculos!AO16-12)</f>
        <v>0</v>
      </c>
      <c r="AQ16">
        <f t="shared" ca="1" si="37"/>
        <v>0</v>
      </c>
      <c r="BE16" s="4">
        <f ca="1">IF(OR(COUNTIF('Datos fijos'!$AJ:$AJ,$B16)=0,$B16=0,D16=0,F16=0,$H$4&lt;&gt;'Datos fijos'!$H$3),0,VLOOKUP($B16,'Datos fijos'!$AJ:$AO,COLUMN('Datos fijos'!$AK$2)-COLUMN('Datos fijos'!$AJ$2)+1,0))</f>
        <v>0</v>
      </c>
      <c r="BF16">
        <f t="shared" ca="1" si="38"/>
        <v>0</v>
      </c>
      <c r="BG16" t="str">
        <f t="shared" ca="1" si="6"/>
        <v/>
      </c>
      <c r="BH16" t="str">
        <f t="shared" ca="1" si="7"/>
        <v/>
      </c>
      <c r="BJ16" t="str">
        <f t="shared" ca="1" si="8"/>
        <v/>
      </c>
      <c r="BK16" t="str">
        <f t="shared" ca="1" si="9"/>
        <v/>
      </c>
      <c r="BL16" t="str">
        <f t="shared" ca="1" si="10"/>
        <v/>
      </c>
      <c r="BM16" t="str">
        <f t="shared" ca="1" si="11"/>
        <v/>
      </c>
      <c r="BN16" s="4" t="str">
        <f t="shared" ca="1" si="12"/>
        <v/>
      </c>
      <c r="BO16" t="str">
        <f t="shared" ca="1" si="13"/>
        <v/>
      </c>
      <c r="BP16" t="str">
        <f t="shared" ca="1" si="14"/>
        <v/>
      </c>
      <c r="BQ16" t="str">
        <f t="shared" ca="1" si="15"/>
        <v/>
      </c>
      <c r="BR16" t="str">
        <f t="shared" ca="1" si="16"/>
        <v/>
      </c>
      <c r="BS16" t="str">
        <f t="shared" ca="1" si="17"/>
        <v/>
      </c>
      <c r="BT16" t="str">
        <f ca="1">IF($BH16="","",IF(OR(BO16='Datos fijos'!$AB$3,BO16='Datos fijos'!$AB$4),0,SUM(BP16:BS16)))</f>
        <v/>
      </c>
      <c r="BU16" t="str">
        <f t="shared" ca="1" si="39"/>
        <v/>
      </c>
      <c r="BX16">
        <f ca="1">IF(OR(COUNTIF('Datos fijos'!$AJ:$AJ,$B16)=0,$B16=0,D16=0,F16=0,G16=0,$H$4&lt;&gt;'Datos fijos'!$H$3),0,VLOOKUP($B16,'Datos fijos'!$AJ:$AO,COLUMN('Datos fijos'!$AL$1)-COLUMN('Datos fijos'!$AJ$2)+1,0))</f>
        <v>0</v>
      </c>
      <c r="BY16">
        <f t="shared" ca="1" si="40"/>
        <v>0</v>
      </c>
      <c r="BZ16" t="str">
        <f t="shared" ca="1" si="18"/>
        <v/>
      </c>
      <c r="CA16" t="str">
        <f t="shared" ca="1" si="19"/>
        <v/>
      </c>
      <c r="CC16" t="str">
        <f t="shared" ca="1" si="20"/>
        <v/>
      </c>
      <c r="CD16" t="str">
        <f t="shared" ca="1" si="21"/>
        <v/>
      </c>
      <c r="CE16" t="str">
        <f t="shared" ca="1" si="22"/>
        <v/>
      </c>
      <c r="CF16" t="str">
        <f t="shared" ca="1" si="23"/>
        <v/>
      </c>
      <c r="CG16" t="str">
        <f t="shared" ca="1" si="24"/>
        <v/>
      </c>
      <c r="CH16" t="str">
        <f t="shared" ca="1" si="25"/>
        <v/>
      </c>
      <c r="CI16" t="str">
        <f t="shared" ca="1" si="26"/>
        <v/>
      </c>
      <c r="CJ16" t="str">
        <f t="shared" ca="1" si="27"/>
        <v/>
      </c>
      <c r="CK16" t="str">
        <f t="shared" ca="1" si="28"/>
        <v/>
      </c>
      <c r="CL16" t="str">
        <f t="shared" ca="1" si="29"/>
        <v/>
      </c>
      <c r="CM16" t="str">
        <f ca="1">IF($CA16="","",IF(OR(CH16='Datos fijos'!$AB$3,CH16='Datos fijos'!$AB$4),0,SUM(CI16:CL16)))</f>
        <v/>
      </c>
      <c r="CN16" t="str">
        <f t="shared" ca="1" si="41"/>
        <v/>
      </c>
      <c r="DI16" t="str">
        <f>'Datos fijos'!BE15</f>
        <v>Sistema Yaw</v>
      </c>
      <c r="DJ16" s="333">
        <f>'Datos fijos'!BF15</f>
        <v>2.5000000000000001E-2</v>
      </c>
      <c r="DK16" s="333">
        <f>Aerogeneradores!I23</f>
        <v>0</v>
      </c>
      <c r="DL16">
        <f>Aerogeneradores!S23</f>
        <v>0</v>
      </c>
      <c r="DM16">
        <f>Aerogeneradores!AC23</f>
        <v>0</v>
      </c>
      <c r="DN16">
        <f>Aerogeneradores!AM23</f>
        <v>0</v>
      </c>
      <c r="DO16">
        <f>IF(DK16='Datos fijos'!$H$3,1,0)</f>
        <v>0</v>
      </c>
      <c r="DP16">
        <f>IF(DL16='Datos fijos'!$H$3,1,0)</f>
        <v>0</v>
      </c>
      <c r="DQ16">
        <f>IF(DM16='Datos fijos'!$H$3,1,0)</f>
        <v>0</v>
      </c>
      <c r="DR16">
        <f>IF(DN16='Datos fijos'!$H$3,1,0)</f>
        <v>0</v>
      </c>
      <c r="DS16">
        <f ca="1">SUM(P4:S4)</f>
        <v>0</v>
      </c>
      <c r="DT16">
        <f ca="1">SUM(P5:S5)</f>
        <v>0</v>
      </c>
      <c r="DU16">
        <f ca="1">SUM(P6:S6)</f>
        <v>0</v>
      </c>
      <c r="DV16">
        <f ca="1">SUM(P7:S7)</f>
        <v>0</v>
      </c>
      <c r="DW16" s="333"/>
      <c r="DZ16">
        <f ca="1">IF(OR(COUNTIF('Datos fijos'!$AJ:$AJ,$B16)=0,C16=0,D16=0,E16=0,G16=0),0,VLOOKUP($B16,'Datos fijos'!$AJ:$AO,COLUMN('Datos fijos'!$AO$1)-COLUMN('Datos fijos'!$AJ$2)+1,0))</f>
        <v>0</v>
      </c>
      <c r="EA16">
        <f t="shared" ca="1" si="42"/>
        <v>0</v>
      </c>
      <c r="EB16" t="str">
        <f t="shared" ca="1" si="56"/>
        <v/>
      </c>
      <c r="EC16" t="str">
        <f t="shared" ca="1" si="44"/>
        <v/>
      </c>
      <c r="EE16" t="str">
        <f t="shared" ca="1" si="45"/>
        <v/>
      </c>
      <c r="EF16" t="str">
        <f t="shared" ca="1" si="46"/>
        <v/>
      </c>
      <c r="EG16" t="str">
        <f t="shared" ca="1" si="47"/>
        <v/>
      </c>
      <c r="EH16" t="str">
        <f t="shared" ca="1" si="48"/>
        <v/>
      </c>
      <c r="EI16" t="str">
        <f t="shared" ca="1" si="49"/>
        <v/>
      </c>
      <c r="EJ16" t="str">
        <f t="shared" ca="1" si="50"/>
        <v/>
      </c>
      <c r="EM16" t="str">
        <f t="shared" ca="1" si="51"/>
        <v/>
      </c>
      <c r="EN16" t="str">
        <f t="shared" ca="1" si="52"/>
        <v/>
      </c>
      <c r="EO16" t="str">
        <f t="shared" ca="1" si="53"/>
        <v/>
      </c>
      <c r="EP16" t="str">
        <f t="shared" ca="1" si="54"/>
        <v/>
      </c>
      <c r="EQ16" t="str">
        <f ca="1">IF(EC16="","",IF(OR(EJ16='Datos fijos'!$AB$4),0,SUM(EM16:EP16)))</f>
        <v/>
      </c>
      <c r="ER16" t="str">
        <f t="shared" ca="1" si="55"/>
        <v/>
      </c>
      <c r="EV16" s="53" t="str">
        <f ca="1">IF(OR(COUNTIF('Datos fijos'!$AJ:$AJ,Cálculos!$B16)=0,F16=0,D16=0,B16=0),"",VLOOKUP($B16,'Datos fijos'!$AJ:$AP,COLUMN('Datos fijos'!$AP$1)-COLUMN('Datos fijos'!$AJ$2)+1,0))</f>
        <v/>
      </c>
      <c r="EW16" t="str">
        <f t="shared" ca="1" si="30"/>
        <v/>
      </c>
      <c r="EY16" s="33"/>
      <c r="EZ16" s="33"/>
    </row>
    <row r="17" spans="2:156" ht="15.75" x14ac:dyDescent="0.25">
      <c r="B17" t="str">
        <f ca="1">OFFSET('Equipos, Mater, Serv'!C$5,ROW($A17)-ROW($A$3),0)</f>
        <v>Servicios: Montaje</v>
      </c>
      <c r="C17">
        <f ca="1">OFFSET('Equipos, Mater, Serv'!D$5,ROW($A17)-ROW($A$3),0)</f>
        <v>0</v>
      </c>
      <c r="D17">
        <f ca="1">OFFSET('Equipos, Mater, Serv'!F$5,ROW($A17)-ROW($A$3),0)</f>
        <v>0</v>
      </c>
      <c r="E17">
        <f ca="1">OFFSET('Equipos, Mater, Serv'!G$5,ROW($A17)-ROW($A$3),0)</f>
        <v>0</v>
      </c>
      <c r="F17">
        <f ca="1">OFFSET('Equipos, Mater, Serv'!H$5,ROW($A17)-ROW($A$3),0)</f>
        <v>0</v>
      </c>
      <c r="G17">
        <f ca="1">OFFSET('Equipos, Mater, Serv'!L$5,ROW($A17)-ROW($A$3),0)</f>
        <v>20</v>
      </c>
      <c r="I17">
        <f ca="1">OFFSET('Equipos, Mater, Serv'!O$5,ROW($A17)-ROW($A$3),0)</f>
        <v>0</v>
      </c>
      <c r="J17">
        <f ca="1">OFFSET('Equipos, Mater, Serv'!P$5,ROW($A17)-ROW($A$3),0)</f>
        <v>0</v>
      </c>
      <c r="K17">
        <f ca="1">OFFSET('Equipos, Mater, Serv'!T$5,ROW($A17)-ROW($A$3),0)</f>
        <v>0</v>
      </c>
      <c r="L17">
        <f ca="1">OFFSET('Equipos, Mater, Serv'!U$5,ROW($A17)-ROW($A$3),0)</f>
        <v>0</v>
      </c>
      <c r="N17">
        <f ca="1">OFFSET('Equipos, Mater, Serv'!Z$5,ROW($A17)-ROW($A$3),0)</f>
        <v>0</v>
      </c>
      <c r="O17">
        <f ca="1">OFFSET('Equipos, Mater, Serv'!AA$5,ROW($A17)-ROW($A$3),0)</f>
        <v>0</v>
      </c>
      <c r="P17">
        <f ca="1">OFFSET('Equipos, Mater, Serv'!AB$5,ROW($A17)-ROW($A$3),0)</f>
        <v>0</v>
      </c>
      <c r="Q17">
        <f ca="1">OFFSET('Equipos, Mater, Serv'!AC$5,ROW($A17)-ROW($A$3),0)</f>
        <v>0</v>
      </c>
      <c r="R17">
        <f ca="1">OFFSET('Equipos, Mater, Serv'!AD$5,ROW($A17)-ROW($A$3),0)</f>
        <v>0</v>
      </c>
      <c r="S17">
        <f ca="1">OFFSET('Equipos, Mater, Serv'!AE$5,ROW($A17)-ROW($A$3),0)</f>
        <v>0</v>
      </c>
      <c r="T17">
        <f ca="1">OFFSET('Equipos, Mater, Serv'!AF$5,ROW($A17)-ROW($A$3),0)</f>
        <v>0</v>
      </c>
      <c r="V17" s="241">
        <f ca="1">IF(OR($B17=0,D17=0,F17=0,J17&lt;&gt;'Datos fijos'!$H$3),0,1)</f>
        <v>0</v>
      </c>
      <c r="W17">
        <f t="shared" ca="1" si="31"/>
        <v>0</v>
      </c>
      <c r="X17" t="str">
        <f t="shared" ca="1" si="32"/>
        <v/>
      </c>
      <c r="Y17" t="str">
        <f t="shared" ca="1" si="33"/>
        <v/>
      </c>
      <c r="AA17" t="str">
        <f t="shared" ca="1" si="0"/>
        <v/>
      </c>
      <c r="AB17" t="str">
        <f t="shared" ca="1" si="1"/>
        <v/>
      </c>
      <c r="AC17" t="str">
        <f t="shared" ca="1" si="2"/>
        <v/>
      </c>
      <c r="AD17" t="str">
        <f t="shared" ca="1" si="3"/>
        <v/>
      </c>
      <c r="AE17" t="str">
        <f t="shared" ca="1" si="4"/>
        <v/>
      </c>
      <c r="AF17" t="str">
        <f t="shared" ca="1" si="5"/>
        <v/>
      </c>
      <c r="AG17" t="str">
        <f t="shared" ca="1" si="34"/>
        <v/>
      </c>
      <c r="AH17" t="str">
        <f t="shared" ca="1" si="35"/>
        <v/>
      </c>
      <c r="AI17" t="str">
        <f t="shared" ca="1" si="36"/>
        <v/>
      </c>
      <c r="AL17" t="str">
        <f ca="1">IF(Y17="","",IF(OR(AG17='Datos fijos'!$AB$3,AG17='Datos fijos'!$AB$4),0,SUM(AH17:AK17)))</f>
        <v/>
      </c>
      <c r="AO17" s="31">
        <v>15</v>
      </c>
      <c r="AP17" s="4">
        <f ca="1">OFFSET(Cron.Inversiones!$C$38,0,Cálculos!AO17-12)</f>
        <v>0</v>
      </c>
      <c r="AQ17">
        <f t="shared" ca="1" si="37"/>
        <v>0</v>
      </c>
      <c r="BE17" s="4">
        <f ca="1">IF(OR(COUNTIF('Datos fijos'!$AJ:$AJ,$B17)=0,$B17=0,D17=0,F17=0,$H$4&lt;&gt;'Datos fijos'!$H$3),0,VLOOKUP($B17,'Datos fijos'!$AJ:$AO,COLUMN('Datos fijos'!$AK$2)-COLUMN('Datos fijos'!$AJ$2)+1,0))</f>
        <v>0</v>
      </c>
      <c r="BF17">
        <f t="shared" ca="1" si="38"/>
        <v>0</v>
      </c>
      <c r="BG17" t="str">
        <f t="shared" ca="1" si="6"/>
        <v/>
      </c>
      <c r="BH17" t="str">
        <f t="shared" ca="1" si="7"/>
        <v/>
      </c>
      <c r="BJ17" t="str">
        <f t="shared" ca="1" si="8"/>
        <v/>
      </c>
      <c r="BK17" t="str">
        <f t="shared" ca="1" si="9"/>
        <v/>
      </c>
      <c r="BL17" t="str">
        <f t="shared" ca="1" si="10"/>
        <v/>
      </c>
      <c r="BM17" t="str">
        <f t="shared" ca="1" si="11"/>
        <v/>
      </c>
      <c r="BN17" s="4" t="str">
        <f t="shared" ca="1" si="12"/>
        <v/>
      </c>
      <c r="BO17" t="str">
        <f t="shared" ca="1" si="13"/>
        <v/>
      </c>
      <c r="BP17" t="str">
        <f t="shared" ca="1" si="14"/>
        <v/>
      </c>
      <c r="BQ17" t="str">
        <f t="shared" ca="1" si="15"/>
        <v/>
      </c>
      <c r="BR17" t="str">
        <f t="shared" ca="1" si="16"/>
        <v/>
      </c>
      <c r="BS17" t="str">
        <f t="shared" ca="1" si="17"/>
        <v/>
      </c>
      <c r="BT17" t="str">
        <f ca="1">IF($BH17="","",IF(OR(BO17='Datos fijos'!$AB$3,BO17='Datos fijos'!$AB$4),0,SUM(BP17:BS17)))</f>
        <v/>
      </c>
      <c r="BU17" t="str">
        <f t="shared" ca="1" si="39"/>
        <v/>
      </c>
      <c r="BX17">
        <f ca="1">IF(OR(COUNTIF('Datos fijos'!$AJ:$AJ,$B17)=0,$B17=0,D17=0,F17=0,G17=0,$H$4&lt;&gt;'Datos fijos'!$H$3),0,VLOOKUP($B17,'Datos fijos'!$AJ:$AO,COLUMN('Datos fijos'!$AL$1)-COLUMN('Datos fijos'!$AJ$2)+1,0))</f>
        <v>0</v>
      </c>
      <c r="BY17">
        <f t="shared" ca="1" si="40"/>
        <v>0</v>
      </c>
      <c r="BZ17" t="str">
        <f t="shared" ca="1" si="18"/>
        <v/>
      </c>
      <c r="CA17" t="str">
        <f t="shared" ca="1" si="19"/>
        <v/>
      </c>
      <c r="CC17" t="str">
        <f t="shared" ca="1" si="20"/>
        <v/>
      </c>
      <c r="CD17" t="str">
        <f t="shared" ca="1" si="21"/>
        <v/>
      </c>
      <c r="CE17" t="str">
        <f t="shared" ca="1" si="22"/>
        <v/>
      </c>
      <c r="CF17" t="str">
        <f t="shared" ca="1" si="23"/>
        <v/>
      </c>
      <c r="CG17" t="str">
        <f t="shared" ca="1" si="24"/>
        <v/>
      </c>
      <c r="CH17" t="str">
        <f t="shared" ca="1" si="25"/>
        <v/>
      </c>
      <c r="CI17" t="str">
        <f t="shared" ca="1" si="26"/>
        <v/>
      </c>
      <c r="CJ17" t="str">
        <f t="shared" ca="1" si="27"/>
        <v/>
      </c>
      <c r="CK17" t="str">
        <f t="shared" ca="1" si="28"/>
        <v/>
      </c>
      <c r="CL17" t="str">
        <f t="shared" ca="1" si="29"/>
        <v/>
      </c>
      <c r="CM17" t="str">
        <f ca="1">IF($CA17="","",IF(OR(CH17='Datos fijos'!$AB$3,CH17='Datos fijos'!$AB$4),0,SUM(CI17:CL17)))</f>
        <v/>
      </c>
      <c r="CN17" t="str">
        <f t="shared" ca="1" si="41"/>
        <v/>
      </c>
      <c r="DI17" t="str">
        <f>'Datos fijos'!BE16</f>
        <v>Rodamientos de palas</v>
      </c>
      <c r="DJ17" s="333">
        <f>'Datos fijos'!BF16</f>
        <v>0.02</v>
      </c>
      <c r="DK17" s="333">
        <f>Aerogeneradores!I24</f>
        <v>0</v>
      </c>
      <c r="DL17">
        <f>Aerogeneradores!S24</f>
        <v>0</v>
      </c>
      <c r="DM17">
        <f>Aerogeneradores!AC24</f>
        <v>0</v>
      </c>
      <c r="DN17">
        <f>Aerogeneradores!AM24</f>
        <v>0</v>
      </c>
      <c r="DO17">
        <f>IF(DK17='Datos fijos'!$H$3,1,0)</f>
        <v>0</v>
      </c>
      <c r="DP17">
        <f>IF(DL17='Datos fijos'!$H$3,1,0)</f>
        <v>0</v>
      </c>
      <c r="DQ17">
        <f>IF(DM17='Datos fijos'!$H$3,1,0)</f>
        <v>0</v>
      </c>
      <c r="DR17">
        <f>IF(DN17='Datos fijos'!$H$3,1,0)</f>
        <v>0</v>
      </c>
      <c r="DT17" s="333"/>
      <c r="DU17" s="333"/>
      <c r="DV17" s="333"/>
      <c r="DW17" s="333"/>
      <c r="DZ17">
        <f ca="1">IF(OR(COUNTIF('Datos fijos'!$AJ:$AJ,$B17)=0,C17=0,D17=0,E17=0,G17=0),0,VLOOKUP($B17,'Datos fijos'!$AJ:$AO,COLUMN('Datos fijos'!$AO$1)-COLUMN('Datos fijos'!$AJ$2)+1,0))</f>
        <v>0</v>
      </c>
      <c r="EA17">
        <f t="shared" ca="1" si="42"/>
        <v>0</v>
      </c>
      <c r="EB17" t="str">
        <f t="shared" ca="1" si="56"/>
        <v/>
      </c>
      <c r="EC17" t="str">
        <f t="shared" ca="1" si="44"/>
        <v/>
      </c>
      <c r="EE17" t="str">
        <f t="shared" ca="1" si="45"/>
        <v/>
      </c>
      <c r="EF17" t="str">
        <f t="shared" ca="1" si="46"/>
        <v/>
      </c>
      <c r="EG17" t="str">
        <f t="shared" ca="1" si="47"/>
        <v/>
      </c>
      <c r="EH17" t="str">
        <f t="shared" ca="1" si="48"/>
        <v/>
      </c>
      <c r="EI17" t="str">
        <f t="shared" ca="1" si="49"/>
        <v/>
      </c>
      <c r="EJ17" t="str">
        <f t="shared" ca="1" si="50"/>
        <v/>
      </c>
      <c r="EM17" t="str">
        <f t="shared" ca="1" si="51"/>
        <v/>
      </c>
      <c r="EN17" t="str">
        <f t="shared" ca="1" si="52"/>
        <v/>
      </c>
      <c r="EO17" t="str">
        <f t="shared" ca="1" si="53"/>
        <v/>
      </c>
      <c r="EP17" t="str">
        <f t="shared" ca="1" si="54"/>
        <v/>
      </c>
      <c r="EQ17" t="str">
        <f ca="1">IF(EC17="","",IF(OR(EJ17='Datos fijos'!$AB$4),0,SUM(EM17:EP17)))</f>
        <v/>
      </c>
      <c r="ER17" t="str">
        <f t="shared" ca="1" si="55"/>
        <v/>
      </c>
      <c r="EV17" s="53" t="str">
        <f ca="1">IF(OR(COUNTIF('Datos fijos'!$AJ:$AJ,Cálculos!$B17)=0,F17=0,D17=0,B17=0),"",VLOOKUP($B17,'Datos fijos'!$AJ:$AP,COLUMN('Datos fijos'!$AP$1)-COLUMN('Datos fijos'!$AJ$2)+1,0))</f>
        <v/>
      </c>
      <c r="EW17" t="str">
        <f t="shared" ca="1" si="30"/>
        <v/>
      </c>
      <c r="EY17" s="33"/>
      <c r="EZ17" s="33"/>
    </row>
    <row r="18" spans="2:156" ht="15.75" x14ac:dyDescent="0.25">
      <c r="B18" t="str">
        <f ca="1">OFFSET('Equipos, Mater, Serv'!C$5,ROW($A18)-ROW($A$3),0)</f>
        <v>Servicios: Transporte / Logística</v>
      </c>
      <c r="C18">
        <f ca="1">OFFSET('Equipos, Mater, Serv'!D$5,ROW($A18)-ROW($A$3),0)</f>
        <v>0</v>
      </c>
      <c r="D18">
        <f ca="1">OFFSET('Equipos, Mater, Serv'!F$5,ROW($A18)-ROW($A$3),0)</f>
        <v>0</v>
      </c>
      <c r="E18">
        <f ca="1">OFFSET('Equipos, Mater, Serv'!G$5,ROW($A18)-ROW($A$3),0)</f>
        <v>0</v>
      </c>
      <c r="F18">
        <f ca="1">OFFSET('Equipos, Mater, Serv'!H$5,ROW($A18)-ROW($A$3),0)</f>
        <v>0</v>
      </c>
      <c r="G18">
        <f ca="1">OFFSET('Equipos, Mater, Serv'!L$5,ROW($A18)-ROW($A$3),0)</f>
        <v>20</v>
      </c>
      <c r="I18">
        <f ca="1">OFFSET('Equipos, Mater, Serv'!O$5,ROW($A18)-ROW($A$3),0)</f>
        <v>0</v>
      </c>
      <c r="J18">
        <f ca="1">OFFSET('Equipos, Mater, Serv'!P$5,ROW($A18)-ROW($A$3),0)</f>
        <v>0</v>
      </c>
      <c r="K18">
        <f ca="1">OFFSET('Equipos, Mater, Serv'!T$5,ROW($A18)-ROW($A$3),0)</f>
        <v>0</v>
      </c>
      <c r="L18">
        <f ca="1">OFFSET('Equipos, Mater, Serv'!U$5,ROW($A18)-ROW($A$3),0)</f>
        <v>0</v>
      </c>
      <c r="N18">
        <f ca="1">OFFSET('Equipos, Mater, Serv'!Z$5,ROW($A18)-ROW($A$3),0)</f>
        <v>0</v>
      </c>
      <c r="O18">
        <f ca="1">OFFSET('Equipos, Mater, Serv'!AA$5,ROW($A18)-ROW($A$3),0)</f>
        <v>0</v>
      </c>
      <c r="P18">
        <f ca="1">OFFSET('Equipos, Mater, Serv'!AB$5,ROW($A18)-ROW($A$3),0)</f>
        <v>0</v>
      </c>
      <c r="Q18">
        <f ca="1">OFFSET('Equipos, Mater, Serv'!AC$5,ROW($A18)-ROW($A$3),0)</f>
        <v>0</v>
      </c>
      <c r="R18">
        <f ca="1">OFFSET('Equipos, Mater, Serv'!AD$5,ROW($A18)-ROW($A$3),0)</f>
        <v>0</v>
      </c>
      <c r="S18">
        <f ca="1">OFFSET('Equipos, Mater, Serv'!AE$5,ROW($A18)-ROW($A$3),0)</f>
        <v>0</v>
      </c>
      <c r="T18">
        <f ca="1">OFFSET('Equipos, Mater, Serv'!AF$5,ROW($A18)-ROW($A$3),0)</f>
        <v>0</v>
      </c>
      <c r="V18" s="241">
        <f ca="1">IF(OR($B18=0,D18=0,F18=0,J18&lt;&gt;'Datos fijos'!$H$3),0,1)</f>
        <v>0</v>
      </c>
      <c r="W18">
        <f t="shared" ca="1" si="31"/>
        <v>0</v>
      </c>
      <c r="X18" t="str">
        <f t="shared" ca="1" si="32"/>
        <v/>
      </c>
      <c r="Y18" t="str">
        <f t="shared" ca="1" si="33"/>
        <v/>
      </c>
      <c r="AA18" t="str">
        <f t="shared" ca="1" si="0"/>
        <v/>
      </c>
      <c r="AB18" t="str">
        <f t="shared" ca="1" si="1"/>
        <v/>
      </c>
      <c r="AC18" t="str">
        <f t="shared" ca="1" si="2"/>
        <v/>
      </c>
      <c r="AD18" t="str">
        <f t="shared" ca="1" si="3"/>
        <v/>
      </c>
      <c r="AE18" t="str">
        <f t="shared" ca="1" si="4"/>
        <v/>
      </c>
      <c r="AF18" t="str">
        <f t="shared" ca="1" si="5"/>
        <v/>
      </c>
      <c r="AG18" t="str">
        <f t="shared" ca="1" si="34"/>
        <v/>
      </c>
      <c r="AH18" t="str">
        <f t="shared" ca="1" si="35"/>
        <v/>
      </c>
      <c r="AI18" t="str">
        <f t="shared" ca="1" si="36"/>
        <v/>
      </c>
      <c r="AL18" t="str">
        <f ca="1">IF(Y18="","",IF(OR(AG18='Datos fijos'!$AB$3,AG18='Datos fijos'!$AB$4),0,SUM(AH18:AK18)))</f>
        <v/>
      </c>
      <c r="AO18" s="31">
        <v>16</v>
      </c>
      <c r="AP18" s="4">
        <f ca="1">OFFSET(Cron.Inversiones!$C$38,0,Cálculos!AO18-12)</f>
        <v>0</v>
      </c>
      <c r="AQ18">
        <f t="shared" ca="1" si="37"/>
        <v>0</v>
      </c>
      <c r="AS18" s="3"/>
      <c r="AT18" s="3"/>
      <c r="AU18" s="3"/>
      <c r="BE18" s="4">
        <f ca="1">IF(OR(COUNTIF('Datos fijos'!$AJ:$AJ,$B18)=0,$B18=0,D18=0,F18=0,$H$4&lt;&gt;'Datos fijos'!$H$3),0,VLOOKUP($B18,'Datos fijos'!$AJ:$AO,COLUMN('Datos fijos'!$AK$2)-COLUMN('Datos fijos'!$AJ$2)+1,0))</f>
        <v>0</v>
      </c>
      <c r="BF18">
        <f t="shared" ca="1" si="38"/>
        <v>0</v>
      </c>
      <c r="BG18" t="str">
        <f t="shared" ca="1" si="6"/>
        <v/>
      </c>
      <c r="BH18" t="str">
        <f t="shared" ca="1" si="7"/>
        <v/>
      </c>
      <c r="BJ18" t="str">
        <f t="shared" ca="1" si="8"/>
        <v/>
      </c>
      <c r="BK18" t="str">
        <f t="shared" ca="1" si="9"/>
        <v/>
      </c>
      <c r="BL18" t="str">
        <f t="shared" ca="1" si="10"/>
        <v/>
      </c>
      <c r="BM18" t="str">
        <f t="shared" ca="1" si="11"/>
        <v/>
      </c>
      <c r="BN18" s="4" t="str">
        <f t="shared" ca="1" si="12"/>
        <v/>
      </c>
      <c r="BO18" t="str">
        <f t="shared" ca="1" si="13"/>
        <v/>
      </c>
      <c r="BP18" t="str">
        <f t="shared" ca="1" si="14"/>
        <v/>
      </c>
      <c r="BQ18" t="str">
        <f t="shared" ca="1" si="15"/>
        <v/>
      </c>
      <c r="BR18" t="str">
        <f t="shared" ca="1" si="16"/>
        <v/>
      </c>
      <c r="BS18" t="str">
        <f t="shared" ca="1" si="17"/>
        <v/>
      </c>
      <c r="BT18" t="str">
        <f ca="1">IF($BH18="","",IF(OR(BO18='Datos fijos'!$AB$3,BO18='Datos fijos'!$AB$4),0,SUM(BP18:BS18)))</f>
        <v/>
      </c>
      <c r="BU18" t="str">
        <f t="shared" ca="1" si="39"/>
        <v/>
      </c>
      <c r="BX18">
        <f ca="1">IF(OR(COUNTIF('Datos fijos'!$AJ:$AJ,$B18)=0,$B18=0,D18=0,F18=0,G18=0,$H$4&lt;&gt;'Datos fijos'!$H$3),0,VLOOKUP($B18,'Datos fijos'!$AJ:$AO,COLUMN('Datos fijos'!$AL$1)-COLUMN('Datos fijos'!$AJ$2)+1,0))</f>
        <v>0</v>
      </c>
      <c r="BY18">
        <f t="shared" ca="1" si="40"/>
        <v>0</v>
      </c>
      <c r="BZ18" t="str">
        <f t="shared" ca="1" si="18"/>
        <v/>
      </c>
      <c r="CA18" t="str">
        <f t="shared" ca="1" si="19"/>
        <v/>
      </c>
      <c r="CC18" t="str">
        <f t="shared" ca="1" si="20"/>
        <v/>
      </c>
      <c r="CD18" t="str">
        <f t="shared" ca="1" si="21"/>
        <v/>
      </c>
      <c r="CE18" t="str">
        <f t="shared" ca="1" si="22"/>
        <v/>
      </c>
      <c r="CF18" t="str">
        <f t="shared" ca="1" si="23"/>
        <v/>
      </c>
      <c r="CG18" t="str">
        <f t="shared" ca="1" si="24"/>
        <v/>
      </c>
      <c r="CH18" t="str">
        <f t="shared" ca="1" si="25"/>
        <v/>
      </c>
      <c r="CI18" t="str">
        <f t="shared" ca="1" si="26"/>
        <v/>
      </c>
      <c r="CJ18" t="str">
        <f t="shared" ca="1" si="27"/>
        <v/>
      </c>
      <c r="CK18" t="str">
        <f t="shared" ca="1" si="28"/>
        <v/>
      </c>
      <c r="CL18" t="str">
        <f t="shared" ca="1" si="29"/>
        <v/>
      </c>
      <c r="CM18" t="str">
        <f ca="1">IF($CA18="","",IF(OR(CH18='Datos fijos'!$AB$3,CH18='Datos fijos'!$AB$4),0,SUM(CI18:CL18)))</f>
        <v/>
      </c>
      <c r="CN18" t="str">
        <f t="shared" ca="1" si="41"/>
        <v/>
      </c>
      <c r="DI18" t="str">
        <f>'Datos fijos'!BE17</f>
        <v>Carcasa, columnas, bastidores de góndola</v>
      </c>
      <c r="DJ18" s="333">
        <f>'Datos fijos'!BF17</f>
        <v>0.02</v>
      </c>
      <c r="DK18" s="333">
        <f>Aerogeneradores!I25</f>
        <v>0</v>
      </c>
      <c r="DL18">
        <f>Aerogeneradores!S25</f>
        <v>0</v>
      </c>
      <c r="DM18">
        <f>Aerogeneradores!AC25</f>
        <v>0</v>
      </c>
      <c r="DN18">
        <f>Aerogeneradores!AM25</f>
        <v>0</v>
      </c>
      <c r="DO18">
        <f>IF(DK18='Datos fijos'!$H$3,1,0)</f>
        <v>0</v>
      </c>
      <c r="DP18">
        <f>IF(DL18='Datos fijos'!$H$3,1,0)</f>
        <v>0</v>
      </c>
      <c r="DQ18">
        <f>IF(DM18='Datos fijos'!$H$3,1,0)</f>
        <v>0</v>
      </c>
      <c r="DR18">
        <f>IF(DN18='Datos fijos'!$H$3,1,0)</f>
        <v>0</v>
      </c>
      <c r="DT18" s="333"/>
      <c r="DU18" s="333"/>
      <c r="DV18" s="333"/>
      <c r="DW18" s="333"/>
      <c r="DZ18">
        <f ca="1">IF(OR(COUNTIF('Datos fijos'!$AJ:$AJ,$B18)=0,C18=0,D18=0,E18=0,G18=0),0,VLOOKUP($B18,'Datos fijos'!$AJ:$AO,COLUMN('Datos fijos'!$AO$1)-COLUMN('Datos fijos'!$AJ$2)+1,0))</f>
        <v>0</v>
      </c>
      <c r="EA18">
        <f t="shared" ca="1" si="42"/>
        <v>0</v>
      </c>
      <c r="EB18" t="str">
        <f t="shared" ca="1" si="56"/>
        <v/>
      </c>
      <c r="EC18" t="str">
        <f t="shared" ca="1" si="44"/>
        <v/>
      </c>
      <c r="EE18" t="str">
        <f t="shared" ca="1" si="45"/>
        <v/>
      </c>
      <c r="EF18" t="str">
        <f t="shared" ca="1" si="46"/>
        <v/>
      </c>
      <c r="EG18" t="str">
        <f t="shared" ca="1" si="47"/>
        <v/>
      </c>
      <c r="EH18" t="str">
        <f t="shared" ca="1" si="48"/>
        <v/>
      </c>
      <c r="EI18" t="str">
        <f t="shared" ca="1" si="49"/>
        <v/>
      </c>
      <c r="EJ18" t="str">
        <f t="shared" ca="1" si="50"/>
        <v/>
      </c>
      <c r="EM18" t="str">
        <f t="shared" ca="1" si="51"/>
        <v/>
      </c>
      <c r="EN18" t="str">
        <f t="shared" ca="1" si="52"/>
        <v/>
      </c>
      <c r="EO18" t="str">
        <f t="shared" ca="1" si="53"/>
        <v/>
      </c>
      <c r="EP18" t="str">
        <f t="shared" ca="1" si="54"/>
        <v/>
      </c>
      <c r="EQ18" t="str">
        <f ca="1">IF(EC18="","",IF(OR(EJ18='Datos fijos'!$AB$4),0,SUM(EM18:EP18)))</f>
        <v/>
      </c>
      <c r="ER18" t="str">
        <f t="shared" ca="1" si="55"/>
        <v/>
      </c>
      <c r="EV18" s="53" t="str">
        <f ca="1">IF(OR(COUNTIF('Datos fijos'!$AJ:$AJ,Cálculos!$B18)=0,F18=0,D18=0,B18=0),"",VLOOKUP($B18,'Datos fijos'!$AJ:$AP,COLUMN('Datos fijos'!$AP$1)-COLUMN('Datos fijos'!$AJ$2)+1,0))</f>
        <v/>
      </c>
      <c r="EW18" t="str">
        <f t="shared" ca="1" si="30"/>
        <v/>
      </c>
      <c r="EY18" s="33"/>
      <c r="EZ18" s="33"/>
    </row>
    <row r="19" spans="2:156" ht="47.25" x14ac:dyDescent="0.25">
      <c r="B19" t="str">
        <f ca="1">OFFSET('Equipos, Mater, Serv'!C$5,ROW($A19)-ROW($A$3),0)</f>
        <v>Servicios: Cableado y puesta a tierra</v>
      </c>
      <c r="C19">
        <f ca="1">OFFSET('Equipos, Mater, Serv'!D$5,ROW($A19)-ROW($A$3),0)</f>
        <v>0</v>
      </c>
      <c r="D19">
        <f ca="1">OFFSET('Equipos, Mater, Serv'!F$5,ROW($A19)-ROW($A$3),0)</f>
        <v>0</v>
      </c>
      <c r="E19">
        <f ca="1">OFFSET('Equipos, Mater, Serv'!G$5,ROW($A19)-ROW($A$3),0)</f>
        <v>0</v>
      </c>
      <c r="F19">
        <f ca="1">OFFSET('Equipos, Mater, Serv'!H$5,ROW($A19)-ROW($A$3),0)</f>
        <v>0</v>
      </c>
      <c r="G19">
        <f ca="1">OFFSET('Equipos, Mater, Serv'!L$5,ROW($A19)-ROW($A$3),0)</f>
        <v>20</v>
      </c>
      <c r="I19">
        <f ca="1">OFFSET('Equipos, Mater, Serv'!O$5,ROW($A19)-ROW($A$3),0)</f>
        <v>0</v>
      </c>
      <c r="J19">
        <f ca="1">OFFSET('Equipos, Mater, Serv'!P$5,ROW($A19)-ROW($A$3),0)</f>
        <v>0</v>
      </c>
      <c r="K19">
        <f ca="1">OFFSET('Equipos, Mater, Serv'!T$5,ROW($A19)-ROW($A$3),0)</f>
        <v>0</v>
      </c>
      <c r="L19">
        <f ca="1">OFFSET('Equipos, Mater, Serv'!U$5,ROW($A19)-ROW($A$3),0)</f>
        <v>0</v>
      </c>
      <c r="N19">
        <f ca="1">OFFSET('Equipos, Mater, Serv'!Z$5,ROW($A19)-ROW($A$3),0)</f>
        <v>0</v>
      </c>
      <c r="O19">
        <f ca="1">OFFSET('Equipos, Mater, Serv'!AA$5,ROW($A19)-ROW($A$3),0)</f>
        <v>0</v>
      </c>
      <c r="P19">
        <f ca="1">OFFSET('Equipos, Mater, Serv'!AB$5,ROW($A19)-ROW($A$3),0)</f>
        <v>0</v>
      </c>
      <c r="Q19">
        <f ca="1">OFFSET('Equipos, Mater, Serv'!AC$5,ROW($A19)-ROW($A$3),0)</f>
        <v>0</v>
      </c>
      <c r="R19">
        <f ca="1">OFFSET('Equipos, Mater, Serv'!AD$5,ROW($A19)-ROW($A$3),0)</f>
        <v>0</v>
      </c>
      <c r="S19">
        <f ca="1">OFFSET('Equipos, Mater, Serv'!AE$5,ROW($A19)-ROW($A$3),0)</f>
        <v>0</v>
      </c>
      <c r="T19">
        <f ca="1">OFFSET('Equipos, Mater, Serv'!AF$5,ROW($A19)-ROW($A$3),0)</f>
        <v>0</v>
      </c>
      <c r="V19" s="241">
        <f ca="1">IF(OR($B19=0,D19=0,F19=0,J19&lt;&gt;'Datos fijos'!$H$3),0,1)</f>
        <v>0</v>
      </c>
      <c r="W19">
        <f t="shared" ca="1" si="31"/>
        <v>0</v>
      </c>
      <c r="X19" t="str">
        <f t="shared" ca="1" si="32"/>
        <v/>
      </c>
      <c r="Y19" t="str">
        <f t="shared" ca="1" si="33"/>
        <v/>
      </c>
      <c r="AA19" t="str">
        <f t="shared" ca="1" si="0"/>
        <v/>
      </c>
      <c r="AB19" t="str">
        <f t="shared" ca="1" si="1"/>
        <v/>
      </c>
      <c r="AC19" t="str">
        <f t="shared" ca="1" si="2"/>
        <v/>
      </c>
      <c r="AD19" t="str">
        <f t="shared" ca="1" si="3"/>
        <v/>
      </c>
      <c r="AE19" t="str">
        <f t="shared" ca="1" si="4"/>
        <v/>
      </c>
      <c r="AF19" t="str">
        <f t="shared" ca="1" si="5"/>
        <v/>
      </c>
      <c r="AG19" t="str">
        <f t="shared" ca="1" si="34"/>
        <v/>
      </c>
      <c r="AH19" t="str">
        <f t="shared" ca="1" si="35"/>
        <v/>
      </c>
      <c r="AI19" t="str">
        <f t="shared" ca="1" si="36"/>
        <v/>
      </c>
      <c r="AL19" t="str">
        <f ca="1">IF(Y19="","",IF(OR(AG19='Datos fijos'!$AB$3,AG19='Datos fijos'!$AB$4),0,SUM(AH19:AK19)))</f>
        <v/>
      </c>
      <c r="AO19" s="31">
        <v>17</v>
      </c>
      <c r="AP19" s="4">
        <f ca="1">OFFSET(Cron.Inversiones!$C$38,0,Cálculos!AO19-12)</f>
        <v>0</v>
      </c>
      <c r="AQ19">
        <f t="shared" ca="1" si="37"/>
        <v>0</v>
      </c>
      <c r="BE19" s="4">
        <f ca="1">IF(OR(COUNTIF('Datos fijos'!$AJ:$AJ,$B19)=0,$B19=0,D19=0,F19=0,$H$4&lt;&gt;'Datos fijos'!$H$3),0,VLOOKUP($B19,'Datos fijos'!$AJ:$AO,COLUMN('Datos fijos'!$AK$2)-COLUMN('Datos fijos'!$AJ$2)+1,0))</f>
        <v>0</v>
      </c>
      <c r="BF19">
        <f t="shared" ca="1" si="38"/>
        <v>0</v>
      </c>
      <c r="BG19" t="str">
        <f t="shared" ca="1" si="6"/>
        <v/>
      </c>
      <c r="BH19" t="str">
        <f t="shared" ca="1" si="7"/>
        <v/>
      </c>
      <c r="BJ19" t="str">
        <f t="shared" ca="1" si="8"/>
        <v/>
      </c>
      <c r="BK19" t="str">
        <f t="shared" ca="1" si="9"/>
        <v/>
      </c>
      <c r="BL19" t="str">
        <f t="shared" ca="1" si="10"/>
        <v/>
      </c>
      <c r="BM19" t="str">
        <f t="shared" ca="1" si="11"/>
        <v/>
      </c>
      <c r="BN19" s="4" t="str">
        <f t="shared" ca="1" si="12"/>
        <v/>
      </c>
      <c r="BO19" t="str">
        <f t="shared" ca="1" si="13"/>
        <v/>
      </c>
      <c r="BP19" t="str">
        <f t="shared" ca="1" si="14"/>
        <v/>
      </c>
      <c r="BQ19" t="str">
        <f t="shared" ca="1" si="15"/>
        <v/>
      </c>
      <c r="BR19" t="str">
        <f t="shared" ca="1" si="16"/>
        <v/>
      </c>
      <c r="BS19" t="str">
        <f t="shared" ca="1" si="17"/>
        <v/>
      </c>
      <c r="BT19" t="str">
        <f ca="1">IF($BH19="","",IF(OR(BO19='Datos fijos'!$AB$3,BO19='Datos fijos'!$AB$4),0,SUM(BP19:BS19)))</f>
        <v/>
      </c>
      <c r="BU19" t="str">
        <f t="shared" ca="1" si="39"/>
        <v/>
      </c>
      <c r="BX19">
        <f ca="1">IF(OR(COUNTIF('Datos fijos'!$AJ:$AJ,$B19)=0,$B19=0,D19=0,F19=0,G19=0,$H$4&lt;&gt;'Datos fijos'!$H$3),0,VLOOKUP($B19,'Datos fijos'!$AJ:$AO,COLUMN('Datos fijos'!$AL$1)-COLUMN('Datos fijos'!$AJ$2)+1,0))</f>
        <v>0</v>
      </c>
      <c r="BY19">
        <f t="shared" ca="1" si="40"/>
        <v>0</v>
      </c>
      <c r="BZ19" t="str">
        <f t="shared" ca="1" si="18"/>
        <v/>
      </c>
      <c r="CA19" t="str">
        <f t="shared" ca="1" si="19"/>
        <v/>
      </c>
      <c r="CC19" t="str">
        <f t="shared" ca="1" si="20"/>
        <v/>
      </c>
      <c r="CD19" t="str">
        <f t="shared" ca="1" si="21"/>
        <v/>
      </c>
      <c r="CE19" t="str">
        <f t="shared" ca="1" si="22"/>
        <v/>
      </c>
      <c r="CF19" t="str">
        <f t="shared" ca="1" si="23"/>
        <v/>
      </c>
      <c r="CG19" t="str">
        <f t="shared" ca="1" si="24"/>
        <v/>
      </c>
      <c r="CH19" t="str">
        <f t="shared" ca="1" si="25"/>
        <v/>
      </c>
      <c r="CI19" t="str">
        <f t="shared" ca="1" si="26"/>
        <v/>
      </c>
      <c r="CJ19" t="str">
        <f t="shared" ca="1" si="27"/>
        <v/>
      </c>
      <c r="CK19" t="str">
        <f t="shared" ca="1" si="28"/>
        <v/>
      </c>
      <c r="CL19" t="str">
        <f t="shared" ca="1" si="29"/>
        <v/>
      </c>
      <c r="CM19" t="str">
        <f ca="1">IF($CA19="","",IF(OR(CH19='Datos fijos'!$AB$3,CH19='Datos fijos'!$AB$4),0,SUM(CI19:CL19)))</f>
        <v/>
      </c>
      <c r="CN19" t="str">
        <f t="shared" ca="1" si="41"/>
        <v/>
      </c>
      <c r="DI19" t="str">
        <f>'Datos fijos'!BE18</f>
        <v>Transformador</v>
      </c>
      <c r="DJ19" s="333">
        <f>'Datos fijos'!BF18</f>
        <v>1.4999999999999999E-2</v>
      </c>
      <c r="DK19" s="333">
        <f>Aerogeneradores!I26</f>
        <v>0</v>
      </c>
      <c r="DL19">
        <f>Aerogeneradores!S26</f>
        <v>0</v>
      </c>
      <c r="DM19">
        <f>Aerogeneradores!AC26</f>
        <v>0</v>
      </c>
      <c r="DN19">
        <f>Aerogeneradores!AM26</f>
        <v>0</v>
      </c>
      <c r="DO19">
        <f>IF(DK19='Datos fijos'!$H$3,1,0)</f>
        <v>0</v>
      </c>
      <c r="DP19">
        <f>IF(DL19='Datos fijos'!$H$3,1,0)</f>
        <v>0</v>
      </c>
      <c r="DQ19">
        <f>IF(DM19='Datos fijos'!$H$3,1,0)</f>
        <v>0</v>
      </c>
      <c r="DR19">
        <f>IF(DN19='Datos fijos'!$H$3,1,0)</f>
        <v>0</v>
      </c>
      <c r="DS19" s="31" t="s">
        <v>932</v>
      </c>
      <c r="DT19" s="31" t="s">
        <v>933</v>
      </c>
      <c r="DU19" s="31" t="s">
        <v>934</v>
      </c>
      <c r="DV19" s="31" t="s">
        <v>935</v>
      </c>
      <c r="DW19" s="333"/>
      <c r="DZ19">
        <f ca="1">IF(OR(COUNTIF('Datos fijos'!$AJ:$AJ,$B19)=0,C19=0,D19=0,E19=0,G19=0),0,VLOOKUP($B19,'Datos fijos'!$AJ:$AO,COLUMN('Datos fijos'!$AO$1)-COLUMN('Datos fijos'!$AJ$2)+1,0))</f>
        <v>0</v>
      </c>
      <c r="EA19">
        <f t="shared" ca="1" si="42"/>
        <v>0</v>
      </c>
      <c r="EB19" t="str">
        <f t="shared" ca="1" si="56"/>
        <v/>
      </c>
      <c r="EC19" t="str">
        <f t="shared" ca="1" si="44"/>
        <v/>
      </c>
      <c r="EE19" t="str">
        <f t="shared" ca="1" si="45"/>
        <v/>
      </c>
      <c r="EF19" t="str">
        <f t="shared" ca="1" si="46"/>
        <v/>
      </c>
      <c r="EG19" t="str">
        <f t="shared" ca="1" si="47"/>
        <v/>
      </c>
      <c r="EH19" t="str">
        <f t="shared" ca="1" si="48"/>
        <v/>
      </c>
      <c r="EI19" t="str">
        <f t="shared" ca="1" si="49"/>
        <v/>
      </c>
      <c r="EJ19" t="str">
        <f t="shared" ca="1" si="50"/>
        <v/>
      </c>
      <c r="EM19" t="str">
        <f t="shared" ca="1" si="51"/>
        <v/>
      </c>
      <c r="EN19" t="str">
        <f t="shared" ca="1" si="52"/>
        <v/>
      </c>
      <c r="EO19" t="str">
        <f t="shared" ca="1" si="53"/>
        <v/>
      </c>
      <c r="EP19" t="str">
        <f t="shared" ca="1" si="54"/>
        <v/>
      </c>
      <c r="EQ19" t="str">
        <f ca="1">IF(EC19="","",IF(OR(EJ19='Datos fijos'!$AB$4),0,SUM(EM19:EP19)))</f>
        <v/>
      </c>
      <c r="ER19" t="str">
        <f t="shared" ca="1" si="55"/>
        <v/>
      </c>
      <c r="EV19" s="53" t="str">
        <f ca="1">IF(OR(COUNTIF('Datos fijos'!$AJ:$AJ,Cálculos!$B19)=0,F19=0,D19=0,B19=0),"",VLOOKUP($B19,'Datos fijos'!$AJ:$AP,COLUMN('Datos fijos'!$AP$1)-COLUMN('Datos fijos'!$AJ$2)+1,0))</f>
        <v/>
      </c>
      <c r="EW19" t="str">
        <f t="shared" ca="1" si="30"/>
        <v/>
      </c>
      <c r="EY19" s="33"/>
      <c r="EZ19" s="33"/>
    </row>
    <row r="20" spans="2:156" ht="15.75" x14ac:dyDescent="0.25">
      <c r="B20" t="str">
        <f ca="1">OFFSET('Equipos, Mater, Serv'!C$5,ROW($A20)-ROW($A$3),0)</f>
        <v>Servicios: Const. Caminos</v>
      </c>
      <c r="C20">
        <f ca="1">OFFSET('Equipos, Mater, Serv'!D$5,ROW($A20)-ROW($A$3),0)</f>
        <v>0</v>
      </c>
      <c r="D20">
        <f ca="1">OFFSET('Equipos, Mater, Serv'!F$5,ROW($A20)-ROW($A$3),0)</f>
        <v>0</v>
      </c>
      <c r="E20">
        <f ca="1">OFFSET('Equipos, Mater, Serv'!G$5,ROW($A20)-ROW($A$3),0)</f>
        <v>0</v>
      </c>
      <c r="F20">
        <f ca="1">OFFSET('Equipos, Mater, Serv'!H$5,ROW($A20)-ROW($A$3),0)</f>
        <v>0</v>
      </c>
      <c r="G20">
        <f ca="1">OFFSET('Equipos, Mater, Serv'!L$5,ROW($A20)-ROW($A$3),0)</f>
        <v>20</v>
      </c>
      <c r="I20">
        <f ca="1">OFFSET('Equipos, Mater, Serv'!O$5,ROW($A20)-ROW($A$3),0)</f>
        <v>0</v>
      </c>
      <c r="J20">
        <f ca="1">OFFSET('Equipos, Mater, Serv'!P$5,ROW($A20)-ROW($A$3),0)</f>
        <v>0</v>
      </c>
      <c r="K20">
        <f ca="1">OFFSET('Equipos, Mater, Serv'!T$5,ROW($A20)-ROW($A$3),0)</f>
        <v>0</v>
      </c>
      <c r="L20">
        <f ca="1">OFFSET('Equipos, Mater, Serv'!U$5,ROW($A20)-ROW($A$3),0)</f>
        <v>0</v>
      </c>
      <c r="N20">
        <f ca="1">OFFSET('Equipos, Mater, Serv'!Z$5,ROW($A20)-ROW($A$3),0)</f>
        <v>0</v>
      </c>
      <c r="O20">
        <f ca="1">OFFSET('Equipos, Mater, Serv'!AA$5,ROW($A20)-ROW($A$3),0)</f>
        <v>0</v>
      </c>
      <c r="P20">
        <f ca="1">OFFSET('Equipos, Mater, Serv'!AB$5,ROW($A20)-ROW($A$3),0)</f>
        <v>0</v>
      </c>
      <c r="Q20">
        <f ca="1">OFFSET('Equipos, Mater, Serv'!AC$5,ROW($A20)-ROW($A$3),0)</f>
        <v>0</v>
      </c>
      <c r="R20">
        <f ca="1">OFFSET('Equipos, Mater, Serv'!AD$5,ROW($A20)-ROW($A$3),0)</f>
        <v>0</v>
      </c>
      <c r="S20">
        <f ca="1">OFFSET('Equipos, Mater, Serv'!AE$5,ROW($A20)-ROW($A$3),0)</f>
        <v>0</v>
      </c>
      <c r="T20">
        <f ca="1">OFFSET('Equipos, Mater, Serv'!AF$5,ROW($A20)-ROW($A$3),0)</f>
        <v>0</v>
      </c>
      <c r="V20" s="241">
        <f ca="1">IF(OR($B20=0,D20=0,F20=0,J20&lt;&gt;'Datos fijos'!$H$3),0,1)</f>
        <v>0</v>
      </c>
      <c r="W20">
        <f t="shared" ca="1" si="31"/>
        <v>0</v>
      </c>
      <c r="X20" t="str">
        <f t="shared" ca="1" si="32"/>
        <v/>
      </c>
      <c r="Y20" t="str">
        <f t="shared" ca="1" si="33"/>
        <v/>
      </c>
      <c r="AA20" t="str">
        <f t="shared" ca="1" si="0"/>
        <v/>
      </c>
      <c r="AB20" t="str">
        <f t="shared" ca="1" si="1"/>
        <v/>
      </c>
      <c r="AC20" t="str">
        <f t="shared" ca="1" si="2"/>
        <v/>
      </c>
      <c r="AD20" t="str">
        <f t="shared" ca="1" si="3"/>
        <v/>
      </c>
      <c r="AE20" t="str">
        <f t="shared" ca="1" si="4"/>
        <v/>
      </c>
      <c r="AF20" t="str">
        <f t="shared" ca="1" si="5"/>
        <v/>
      </c>
      <c r="AG20" t="str">
        <f t="shared" ca="1" si="34"/>
        <v/>
      </c>
      <c r="AH20" t="str">
        <f t="shared" ca="1" si="35"/>
        <v/>
      </c>
      <c r="AI20" t="str">
        <f t="shared" ca="1" si="36"/>
        <v/>
      </c>
      <c r="AL20" t="str">
        <f ca="1">IF(Y20="","",IF(OR(AG20='Datos fijos'!$AB$3,AG20='Datos fijos'!$AB$4),0,SUM(AH20:AK20)))</f>
        <v/>
      </c>
      <c r="AO20" s="31">
        <v>18</v>
      </c>
      <c r="AP20" s="4">
        <f ca="1">OFFSET(Cron.Inversiones!$C$38,0,Cálculos!AO20-12)</f>
        <v>0</v>
      </c>
      <c r="AQ20">
        <f t="shared" ca="1" si="37"/>
        <v>0</v>
      </c>
      <c r="BE20" s="4">
        <f ca="1">IF(OR(COUNTIF('Datos fijos'!$AJ:$AJ,$B20)=0,$B20=0,D20=0,F20=0,$H$4&lt;&gt;'Datos fijos'!$H$3),0,VLOOKUP($B20,'Datos fijos'!$AJ:$AO,COLUMN('Datos fijos'!$AK$2)-COLUMN('Datos fijos'!$AJ$2)+1,0))</f>
        <v>0</v>
      </c>
      <c r="BF20">
        <f t="shared" ca="1" si="38"/>
        <v>0</v>
      </c>
      <c r="BG20" t="str">
        <f t="shared" ca="1" si="6"/>
        <v/>
      </c>
      <c r="BH20" t="str">
        <f t="shared" ca="1" si="7"/>
        <v/>
      </c>
      <c r="BJ20" t="str">
        <f t="shared" ca="1" si="8"/>
        <v/>
      </c>
      <c r="BK20" t="str">
        <f t="shared" ca="1" si="9"/>
        <v/>
      </c>
      <c r="BL20" t="str">
        <f t="shared" ca="1" si="10"/>
        <v/>
      </c>
      <c r="BM20" t="str">
        <f t="shared" ca="1" si="11"/>
        <v/>
      </c>
      <c r="BN20" s="4" t="str">
        <f t="shared" ca="1" si="12"/>
        <v/>
      </c>
      <c r="BO20" t="str">
        <f t="shared" ca="1" si="13"/>
        <v/>
      </c>
      <c r="BP20" t="str">
        <f t="shared" ca="1" si="14"/>
        <v/>
      </c>
      <c r="BQ20" t="str">
        <f t="shared" ca="1" si="15"/>
        <v/>
      </c>
      <c r="BR20" t="str">
        <f t="shared" ca="1" si="16"/>
        <v/>
      </c>
      <c r="BS20" t="str">
        <f t="shared" ca="1" si="17"/>
        <v/>
      </c>
      <c r="BT20" t="str">
        <f ca="1">IF($BH20="","",IF(OR(BO20='Datos fijos'!$AB$3,BO20='Datos fijos'!$AB$4),0,SUM(BP20:BS20)))</f>
        <v/>
      </c>
      <c r="BU20" t="str">
        <f t="shared" ca="1" si="39"/>
        <v/>
      </c>
      <c r="BX20">
        <f ca="1">IF(OR(COUNTIF('Datos fijos'!$AJ:$AJ,$B20)=0,$B20=0,D20=0,F20=0,G20=0,$H$4&lt;&gt;'Datos fijos'!$H$3),0,VLOOKUP($B20,'Datos fijos'!$AJ:$AO,COLUMN('Datos fijos'!$AL$1)-COLUMN('Datos fijos'!$AJ$2)+1,0))</f>
        <v>0</v>
      </c>
      <c r="BY20">
        <f t="shared" ca="1" si="40"/>
        <v>0</v>
      </c>
      <c r="BZ20" t="str">
        <f t="shared" ca="1" si="18"/>
        <v/>
      </c>
      <c r="CA20" t="str">
        <f t="shared" ca="1" si="19"/>
        <v/>
      </c>
      <c r="CC20" t="str">
        <f t="shared" ca="1" si="20"/>
        <v/>
      </c>
      <c r="CD20" t="str">
        <f t="shared" ca="1" si="21"/>
        <v/>
      </c>
      <c r="CE20" t="str">
        <f t="shared" ca="1" si="22"/>
        <v/>
      </c>
      <c r="CF20" t="str">
        <f t="shared" ca="1" si="23"/>
        <v/>
      </c>
      <c r="CG20" t="str">
        <f t="shared" ca="1" si="24"/>
        <v/>
      </c>
      <c r="CH20" t="str">
        <f t="shared" ca="1" si="25"/>
        <v/>
      </c>
      <c r="CI20" t="str">
        <f t="shared" ca="1" si="26"/>
        <v/>
      </c>
      <c r="CJ20" t="str">
        <f t="shared" ca="1" si="27"/>
        <v/>
      </c>
      <c r="CK20" t="str">
        <f t="shared" ca="1" si="28"/>
        <v/>
      </c>
      <c r="CL20" t="str">
        <f t="shared" ca="1" si="29"/>
        <v/>
      </c>
      <c r="CM20" t="str">
        <f ca="1">IF($CA20="","",IF(OR(CH20='Datos fijos'!$AB$3,CH20='Datos fijos'!$AB$4),0,SUM(CI20:CL20)))</f>
        <v/>
      </c>
      <c r="CN20" t="str">
        <f t="shared" ca="1" si="41"/>
        <v/>
      </c>
      <c r="DI20" t="str">
        <f>'Datos fijos'!BE19</f>
        <v>Equipos eléctricos de maniobra</v>
      </c>
      <c r="DJ20" s="333">
        <f>'Datos fijos'!BF19</f>
        <v>0.01</v>
      </c>
      <c r="DK20" s="333">
        <f>Aerogeneradores!I27</f>
        <v>0</v>
      </c>
      <c r="DL20">
        <f>Aerogeneradores!S27</f>
        <v>0</v>
      </c>
      <c r="DM20">
        <f>Aerogeneradores!AC27</f>
        <v>0</v>
      </c>
      <c r="DN20">
        <f>Aerogeneradores!AM27</f>
        <v>0</v>
      </c>
      <c r="DO20">
        <f>IF(DK20='Datos fijos'!$H$3,1,0)</f>
        <v>0</v>
      </c>
      <c r="DP20">
        <f>IF(DL20='Datos fijos'!$H$3,1,0)</f>
        <v>0</v>
      </c>
      <c r="DQ20">
        <f>IF(DM20='Datos fijos'!$H$3,1,0)</f>
        <v>0</v>
      </c>
      <c r="DR20">
        <f>IF(DN20='Datos fijos'!$H$3,1,0)</f>
        <v>0</v>
      </c>
      <c r="DS20">
        <f ca="1">DS16*(1-DS4)*DS12</f>
        <v>0</v>
      </c>
      <c r="DT20">
        <f ca="1">DT16*(1-DT4)*DT12</f>
        <v>0</v>
      </c>
      <c r="DU20">
        <f ca="1">DU16*(1-DU4)*DU12</f>
        <v>0</v>
      </c>
      <c r="DV20">
        <f ca="1">DV16*(1-DV4)*DV12</f>
        <v>0</v>
      </c>
      <c r="DW20" s="333"/>
      <c r="DZ20">
        <f ca="1">IF(OR(COUNTIF('Datos fijos'!$AJ:$AJ,$B20)=0,C20=0,D20=0,E20=0,G20=0),0,VLOOKUP($B20,'Datos fijos'!$AJ:$AO,COLUMN('Datos fijos'!$AO$1)-COLUMN('Datos fijos'!$AJ$2)+1,0))</f>
        <v>0</v>
      </c>
      <c r="EA20">
        <f t="shared" ca="1" si="42"/>
        <v>0</v>
      </c>
      <c r="EB20" t="str">
        <f t="shared" ca="1" si="56"/>
        <v/>
      </c>
      <c r="EC20" t="str">
        <f t="shared" ca="1" si="44"/>
        <v/>
      </c>
      <c r="EE20" t="str">
        <f t="shared" ca="1" si="45"/>
        <v/>
      </c>
      <c r="EF20" t="str">
        <f t="shared" ca="1" si="46"/>
        <v/>
      </c>
      <c r="EG20" t="str">
        <f t="shared" ca="1" si="47"/>
        <v/>
      </c>
      <c r="EH20" t="str">
        <f t="shared" ca="1" si="48"/>
        <v/>
      </c>
      <c r="EI20" t="str">
        <f t="shared" ca="1" si="49"/>
        <v/>
      </c>
      <c r="EJ20" t="str">
        <f t="shared" ca="1" si="50"/>
        <v/>
      </c>
      <c r="EM20" t="str">
        <f t="shared" ca="1" si="51"/>
        <v/>
      </c>
      <c r="EN20" t="str">
        <f t="shared" ca="1" si="52"/>
        <v/>
      </c>
      <c r="EO20" t="str">
        <f t="shared" ca="1" si="53"/>
        <v/>
      </c>
      <c r="EP20" t="str">
        <f t="shared" ca="1" si="54"/>
        <v/>
      </c>
      <c r="EQ20" t="str">
        <f ca="1">IF(EC20="","",IF(OR(EJ20='Datos fijos'!$AB$4),0,SUM(EM20:EP20)))</f>
        <v/>
      </c>
      <c r="ER20" t="str">
        <f t="shared" ca="1" si="55"/>
        <v/>
      </c>
      <c r="EV20" s="53" t="str">
        <f ca="1">IF(OR(COUNTIF('Datos fijos'!$AJ:$AJ,Cálculos!$B20)=0,F20=0,D20=0,B20=0),"",VLOOKUP($B20,'Datos fijos'!$AJ:$AP,COLUMN('Datos fijos'!$AP$1)-COLUMN('Datos fijos'!$AJ$2)+1,0))</f>
        <v/>
      </c>
      <c r="EW20" t="str">
        <f t="shared" ca="1" si="30"/>
        <v/>
      </c>
      <c r="EY20" s="33"/>
      <c r="EZ20" s="33"/>
    </row>
    <row r="21" spans="2:156" ht="15.75" x14ac:dyDescent="0.25">
      <c r="B21" t="str">
        <f ca="1">OFFSET('Equipos, Mater, Serv'!C$5,ROW($A21)-ROW($A$3),0)</f>
        <v>Servicios: Ingeniería</v>
      </c>
      <c r="C21">
        <f ca="1">OFFSET('Equipos, Mater, Serv'!D$5,ROW($A21)-ROW($A$3),0)</f>
        <v>0</v>
      </c>
      <c r="D21">
        <f ca="1">OFFSET('Equipos, Mater, Serv'!F$5,ROW($A21)-ROW($A$3),0)</f>
        <v>0</v>
      </c>
      <c r="E21">
        <f ca="1">OFFSET('Equipos, Mater, Serv'!G$5,ROW($A21)-ROW($A$3),0)</f>
        <v>0</v>
      </c>
      <c r="F21">
        <f ca="1">OFFSET('Equipos, Mater, Serv'!H$5,ROW($A21)-ROW($A$3),0)</f>
        <v>0</v>
      </c>
      <c r="G21">
        <f ca="1">OFFSET('Equipos, Mater, Serv'!L$5,ROW($A21)-ROW($A$3),0)</f>
        <v>20</v>
      </c>
      <c r="I21">
        <f ca="1">OFFSET('Equipos, Mater, Serv'!O$5,ROW($A21)-ROW($A$3),0)</f>
        <v>0</v>
      </c>
      <c r="J21">
        <f ca="1">OFFSET('Equipos, Mater, Serv'!P$5,ROW($A21)-ROW($A$3),0)</f>
        <v>0</v>
      </c>
      <c r="K21">
        <f ca="1">OFFSET('Equipos, Mater, Serv'!T$5,ROW($A21)-ROW($A$3),0)</f>
        <v>0</v>
      </c>
      <c r="L21">
        <f ca="1">OFFSET('Equipos, Mater, Serv'!U$5,ROW($A21)-ROW($A$3),0)</f>
        <v>0</v>
      </c>
      <c r="N21">
        <f ca="1">OFFSET('Equipos, Mater, Serv'!Z$5,ROW($A21)-ROW($A$3),0)</f>
        <v>0</v>
      </c>
      <c r="O21">
        <f ca="1">OFFSET('Equipos, Mater, Serv'!AA$5,ROW($A21)-ROW($A$3),0)</f>
        <v>0</v>
      </c>
      <c r="P21">
        <f ca="1">OFFSET('Equipos, Mater, Serv'!AB$5,ROW($A21)-ROW($A$3),0)</f>
        <v>0</v>
      </c>
      <c r="Q21">
        <f ca="1">OFFSET('Equipos, Mater, Serv'!AC$5,ROW($A21)-ROW($A$3),0)</f>
        <v>0</v>
      </c>
      <c r="R21">
        <f ca="1">OFFSET('Equipos, Mater, Serv'!AD$5,ROW($A21)-ROW($A$3),0)</f>
        <v>0</v>
      </c>
      <c r="S21">
        <f ca="1">OFFSET('Equipos, Mater, Serv'!AE$5,ROW($A21)-ROW($A$3),0)</f>
        <v>0</v>
      </c>
      <c r="T21">
        <f ca="1">OFFSET('Equipos, Mater, Serv'!AF$5,ROW($A21)-ROW($A$3),0)</f>
        <v>0</v>
      </c>
      <c r="V21" s="241">
        <f ca="1">IF(OR($B21=0,D21=0,F21=0,J21&lt;&gt;'Datos fijos'!$H$3),0,1)</f>
        <v>0</v>
      </c>
      <c r="W21">
        <f t="shared" ca="1" si="31"/>
        <v>0</v>
      </c>
      <c r="X21" t="str">
        <f t="shared" ca="1" si="32"/>
        <v/>
      </c>
      <c r="Y21" t="str">
        <f t="shared" ca="1" si="33"/>
        <v/>
      </c>
      <c r="AA21" t="str">
        <f t="shared" ca="1" si="0"/>
        <v/>
      </c>
      <c r="AB21" t="str">
        <f t="shared" ca="1" si="1"/>
        <v/>
      </c>
      <c r="AC21" t="str">
        <f t="shared" ca="1" si="2"/>
        <v/>
      </c>
      <c r="AD21" t="str">
        <f t="shared" ca="1" si="3"/>
        <v/>
      </c>
      <c r="AE21" t="str">
        <f t="shared" ca="1" si="4"/>
        <v/>
      </c>
      <c r="AF21" t="str">
        <f t="shared" ca="1" si="5"/>
        <v/>
      </c>
      <c r="AG21" t="str">
        <f t="shared" ca="1" si="34"/>
        <v/>
      </c>
      <c r="AH21" t="str">
        <f t="shared" ca="1" si="35"/>
        <v/>
      </c>
      <c r="AI21" t="str">
        <f t="shared" ca="1" si="36"/>
        <v/>
      </c>
      <c r="AL21" t="str">
        <f ca="1">IF(Y21="","",IF(OR(AG21='Datos fijos'!$AB$3,AG21='Datos fijos'!$AB$4),0,SUM(AH21:AK21)))</f>
        <v/>
      </c>
      <c r="AO21" s="31">
        <v>19</v>
      </c>
      <c r="AP21" s="4">
        <f ca="1">OFFSET(Cron.Inversiones!$C$38,0,Cálculos!AO21-12)</f>
        <v>0</v>
      </c>
      <c r="AQ21">
        <f t="shared" ca="1" si="37"/>
        <v>0</v>
      </c>
      <c r="AT21" s="3"/>
      <c r="AU21" s="3"/>
      <c r="BE21" s="4">
        <f ca="1">IF(OR(COUNTIF('Datos fijos'!$AJ:$AJ,$B21)=0,$B21=0,D21=0,F21=0,$H$4&lt;&gt;'Datos fijos'!$H$3),0,VLOOKUP($B21,'Datos fijos'!$AJ:$AO,COLUMN('Datos fijos'!$AK$2)-COLUMN('Datos fijos'!$AJ$2)+1,0))</f>
        <v>0</v>
      </c>
      <c r="BF21">
        <f t="shared" ca="1" si="38"/>
        <v>0</v>
      </c>
      <c r="BG21" t="str">
        <f t="shared" ca="1" si="6"/>
        <v/>
      </c>
      <c r="BH21" t="str">
        <f t="shared" ca="1" si="7"/>
        <v/>
      </c>
      <c r="BJ21" t="str">
        <f t="shared" ca="1" si="8"/>
        <v/>
      </c>
      <c r="BK21" t="str">
        <f t="shared" ca="1" si="9"/>
        <v/>
      </c>
      <c r="BL21" t="str">
        <f t="shared" ca="1" si="10"/>
        <v/>
      </c>
      <c r="BM21" t="str">
        <f t="shared" ca="1" si="11"/>
        <v/>
      </c>
      <c r="BN21" s="4" t="str">
        <f t="shared" ca="1" si="12"/>
        <v/>
      </c>
      <c r="BO21" t="str">
        <f t="shared" ca="1" si="13"/>
        <v/>
      </c>
      <c r="BP21" t="str">
        <f t="shared" ca="1" si="14"/>
        <v/>
      </c>
      <c r="BQ21" t="str">
        <f t="shared" ca="1" si="15"/>
        <v/>
      </c>
      <c r="BR21" t="str">
        <f t="shared" ca="1" si="16"/>
        <v/>
      </c>
      <c r="BS21" t="str">
        <f t="shared" ca="1" si="17"/>
        <v/>
      </c>
      <c r="BT21" t="str">
        <f ca="1">IF($BH21="","",IF(OR(BO21='Datos fijos'!$AB$3,BO21='Datos fijos'!$AB$4),0,SUM(BP21:BS21)))</f>
        <v/>
      </c>
      <c r="BU21" t="str">
        <f t="shared" ca="1" si="39"/>
        <v/>
      </c>
      <c r="BX21">
        <f ca="1">IF(OR(COUNTIF('Datos fijos'!$AJ:$AJ,$B21)=0,$B21=0,D21=0,F21=0,G21=0,$H$4&lt;&gt;'Datos fijos'!$H$3),0,VLOOKUP($B21,'Datos fijos'!$AJ:$AO,COLUMN('Datos fijos'!$AL$1)-COLUMN('Datos fijos'!$AJ$2)+1,0))</f>
        <v>0</v>
      </c>
      <c r="BY21">
        <f t="shared" ca="1" si="40"/>
        <v>0</v>
      </c>
      <c r="BZ21" t="str">
        <f t="shared" ca="1" si="18"/>
        <v/>
      </c>
      <c r="CA21" t="str">
        <f t="shared" ca="1" si="19"/>
        <v/>
      </c>
      <c r="CC21" t="str">
        <f t="shared" ca="1" si="20"/>
        <v/>
      </c>
      <c r="CD21" t="str">
        <f t="shared" ca="1" si="21"/>
        <v/>
      </c>
      <c r="CE21" t="str">
        <f t="shared" ca="1" si="22"/>
        <v/>
      </c>
      <c r="CF21" t="str">
        <f t="shared" ca="1" si="23"/>
        <v/>
      </c>
      <c r="CG21" t="str">
        <f t="shared" ca="1" si="24"/>
        <v/>
      </c>
      <c r="CH21" t="str">
        <f t="shared" ca="1" si="25"/>
        <v/>
      </c>
      <c r="CI21" t="str">
        <f t="shared" ca="1" si="26"/>
        <v/>
      </c>
      <c r="CJ21" t="str">
        <f t="shared" ca="1" si="27"/>
        <v/>
      </c>
      <c r="CK21" t="str">
        <f t="shared" ca="1" si="28"/>
        <v/>
      </c>
      <c r="CL21" t="str">
        <f t="shared" ca="1" si="29"/>
        <v/>
      </c>
      <c r="CM21" t="str">
        <f ca="1">IF($CA21="","",IF(OR(CH21='Datos fijos'!$AB$3,CH21='Datos fijos'!$AB$4),0,SUM(CI21:CL21)))</f>
        <v/>
      </c>
      <c r="CN21" t="str">
        <f t="shared" ca="1" si="41"/>
        <v/>
      </c>
      <c r="DI21" t="str">
        <f>'Datos fijos'!BE20</f>
        <v>Radiador</v>
      </c>
      <c r="DJ21" s="333">
        <f>'Datos fijos'!BF20</f>
        <v>0.01</v>
      </c>
      <c r="DK21" s="333">
        <f>Aerogeneradores!I28</f>
        <v>0</v>
      </c>
      <c r="DL21">
        <f>Aerogeneradores!S28</f>
        <v>0</v>
      </c>
      <c r="DM21">
        <f>Aerogeneradores!AC28</f>
        <v>0</v>
      </c>
      <c r="DN21">
        <f>Aerogeneradores!AM28</f>
        <v>0</v>
      </c>
      <c r="DO21">
        <f>IF(DK21='Datos fijos'!$H$3,1,0)</f>
        <v>0</v>
      </c>
      <c r="DP21">
        <f>IF(DL21='Datos fijos'!$H$3,1,0)</f>
        <v>0</v>
      </c>
      <c r="DQ21">
        <f>IF(DM21='Datos fijos'!$H$3,1,0)</f>
        <v>0</v>
      </c>
      <c r="DR21">
        <f>IF(DN21='Datos fijos'!$H$3,1,0)</f>
        <v>0</v>
      </c>
      <c r="DS21" s="333"/>
      <c r="DT21" s="333"/>
      <c r="DU21" s="333"/>
      <c r="DV21" s="333"/>
      <c r="DW21" s="333"/>
      <c r="DZ21">
        <f ca="1">IF(OR(COUNTIF('Datos fijos'!$AJ:$AJ,$B21)=0,C21=0,D21=0,E21=0,G21=0),0,VLOOKUP($B21,'Datos fijos'!$AJ:$AO,COLUMN('Datos fijos'!$AO$1)-COLUMN('Datos fijos'!$AJ$2)+1,0))</f>
        <v>0</v>
      </c>
      <c r="EA21">
        <f t="shared" ca="1" si="42"/>
        <v>0</v>
      </c>
      <c r="EB21" t="str">
        <f t="shared" ca="1" si="56"/>
        <v/>
      </c>
      <c r="EC21" t="str">
        <f t="shared" ca="1" si="44"/>
        <v/>
      </c>
      <c r="EE21" t="str">
        <f t="shared" ca="1" si="45"/>
        <v/>
      </c>
      <c r="EF21" t="str">
        <f t="shared" ca="1" si="46"/>
        <v/>
      </c>
      <c r="EG21" t="str">
        <f t="shared" ca="1" si="47"/>
        <v/>
      </c>
      <c r="EH21" t="str">
        <f t="shared" ca="1" si="48"/>
        <v/>
      </c>
      <c r="EI21" t="str">
        <f t="shared" ca="1" si="49"/>
        <v/>
      </c>
      <c r="EJ21" t="str">
        <f t="shared" ca="1" si="50"/>
        <v/>
      </c>
      <c r="EM21" t="str">
        <f t="shared" ca="1" si="51"/>
        <v/>
      </c>
      <c r="EN21" t="str">
        <f t="shared" ca="1" si="52"/>
        <v/>
      </c>
      <c r="EO21" t="str">
        <f t="shared" ca="1" si="53"/>
        <v/>
      </c>
      <c r="EP21" t="str">
        <f t="shared" ca="1" si="54"/>
        <v/>
      </c>
      <c r="EQ21" t="str">
        <f ca="1">IF(EC21="","",IF(OR(EJ21='Datos fijos'!$AB$4),0,SUM(EM21:EP21)))</f>
        <v/>
      </c>
      <c r="ER21" t="str">
        <f t="shared" ca="1" si="55"/>
        <v/>
      </c>
      <c r="EV21" s="53" t="str">
        <f ca="1">IF(OR(COUNTIF('Datos fijos'!$AJ:$AJ,Cálculos!$B21)=0,F21=0,D21=0,B21=0),"",VLOOKUP($B21,'Datos fijos'!$AJ:$AP,COLUMN('Datos fijos'!$AP$1)-COLUMN('Datos fijos'!$AJ$2)+1,0))</f>
        <v/>
      </c>
      <c r="EW21" t="str">
        <f t="shared" ca="1" si="30"/>
        <v/>
      </c>
      <c r="EY21" s="33"/>
      <c r="EZ21" s="33"/>
    </row>
    <row r="22" spans="2:156" ht="15.75" x14ac:dyDescent="0.25">
      <c r="B22" t="str">
        <f ca="1">OFFSET('Equipos, Mater, Serv'!C$5,ROW($A22)-ROW($A$3),0)</f>
        <v>Servicios: Estudios y Ensayos</v>
      </c>
      <c r="C22">
        <f ca="1">OFFSET('Equipos, Mater, Serv'!D$5,ROW($A22)-ROW($A$3),0)</f>
        <v>0</v>
      </c>
      <c r="D22">
        <f ca="1">OFFSET('Equipos, Mater, Serv'!F$5,ROW($A22)-ROW($A$3),0)</f>
        <v>0</v>
      </c>
      <c r="E22">
        <f ca="1">OFFSET('Equipos, Mater, Serv'!G$5,ROW($A22)-ROW($A$3),0)</f>
        <v>0</v>
      </c>
      <c r="F22">
        <f ca="1">OFFSET('Equipos, Mater, Serv'!H$5,ROW($A22)-ROW($A$3),0)</f>
        <v>0</v>
      </c>
      <c r="G22">
        <f ca="1">OFFSET('Equipos, Mater, Serv'!L$5,ROW($A22)-ROW($A$3),0)</f>
        <v>20</v>
      </c>
      <c r="I22">
        <f ca="1">OFFSET('Equipos, Mater, Serv'!O$5,ROW($A22)-ROW($A$3),0)</f>
        <v>0</v>
      </c>
      <c r="J22">
        <f ca="1">OFFSET('Equipos, Mater, Serv'!P$5,ROW($A22)-ROW($A$3),0)</f>
        <v>0</v>
      </c>
      <c r="K22">
        <f ca="1">OFFSET('Equipos, Mater, Serv'!T$5,ROW($A22)-ROW($A$3),0)</f>
        <v>0</v>
      </c>
      <c r="L22">
        <f ca="1">OFFSET('Equipos, Mater, Serv'!U$5,ROW($A22)-ROW($A$3),0)</f>
        <v>0</v>
      </c>
      <c r="N22">
        <f ca="1">OFFSET('Equipos, Mater, Serv'!Z$5,ROW($A22)-ROW($A$3),0)</f>
        <v>0</v>
      </c>
      <c r="O22">
        <f ca="1">OFFSET('Equipos, Mater, Serv'!AA$5,ROW($A22)-ROW($A$3),0)</f>
        <v>0</v>
      </c>
      <c r="P22">
        <f ca="1">OFFSET('Equipos, Mater, Serv'!AB$5,ROW($A22)-ROW($A$3),0)</f>
        <v>0</v>
      </c>
      <c r="Q22">
        <f ca="1">OFFSET('Equipos, Mater, Serv'!AC$5,ROW($A22)-ROW($A$3),0)</f>
        <v>0</v>
      </c>
      <c r="R22">
        <f ca="1">OFFSET('Equipos, Mater, Serv'!AD$5,ROW($A22)-ROW($A$3),0)</f>
        <v>0</v>
      </c>
      <c r="S22">
        <f ca="1">OFFSET('Equipos, Mater, Serv'!AE$5,ROW($A22)-ROW($A$3),0)</f>
        <v>0</v>
      </c>
      <c r="T22">
        <f ca="1">OFFSET('Equipos, Mater, Serv'!AF$5,ROW($A22)-ROW($A$3),0)</f>
        <v>0</v>
      </c>
      <c r="V22" s="241">
        <f ca="1">IF(OR($B22=0,D22=0,F22=0,J22&lt;&gt;'Datos fijos'!$H$3),0,1)</f>
        <v>0</v>
      </c>
      <c r="W22">
        <f t="shared" ca="1" si="31"/>
        <v>0</v>
      </c>
      <c r="X22" t="str">
        <f t="shared" ca="1" si="32"/>
        <v/>
      </c>
      <c r="Y22" t="str">
        <f t="shared" ca="1" si="33"/>
        <v/>
      </c>
      <c r="AA22" t="str">
        <f t="shared" ca="1" si="0"/>
        <v/>
      </c>
      <c r="AB22" t="str">
        <f t="shared" ca="1" si="1"/>
        <v/>
      </c>
      <c r="AC22" t="str">
        <f t="shared" ca="1" si="2"/>
        <v/>
      </c>
      <c r="AD22" t="str">
        <f t="shared" ca="1" si="3"/>
        <v/>
      </c>
      <c r="AE22" t="str">
        <f t="shared" ca="1" si="4"/>
        <v/>
      </c>
      <c r="AF22" t="str">
        <f t="shared" ca="1" si="5"/>
        <v/>
      </c>
      <c r="AG22" t="str">
        <f t="shared" ca="1" si="34"/>
        <v/>
      </c>
      <c r="AH22" t="str">
        <f t="shared" ca="1" si="35"/>
        <v/>
      </c>
      <c r="AI22" t="str">
        <f t="shared" ca="1" si="36"/>
        <v/>
      </c>
      <c r="AL22" t="str">
        <f ca="1">IF(Y22="","",IF(OR(AG22='Datos fijos'!$AB$3,AG22='Datos fijos'!$AB$4),0,SUM(AH22:AK22)))</f>
        <v/>
      </c>
      <c r="AO22" s="31">
        <v>20</v>
      </c>
      <c r="AP22" s="4">
        <f ca="1">OFFSET(Cron.Inversiones!$C$38,0,Cálculos!AO22-12)</f>
        <v>0</v>
      </c>
      <c r="AQ22">
        <f t="shared" ca="1" si="37"/>
        <v>0</v>
      </c>
      <c r="BE22" s="4">
        <f ca="1">IF(OR(COUNTIF('Datos fijos'!$AJ:$AJ,$B22)=0,$B22=0,D22=0,F22=0,$H$4&lt;&gt;'Datos fijos'!$H$3),0,VLOOKUP($B22,'Datos fijos'!$AJ:$AO,COLUMN('Datos fijos'!$AK$2)-COLUMN('Datos fijos'!$AJ$2)+1,0))</f>
        <v>0</v>
      </c>
      <c r="BF22">
        <f t="shared" ca="1" si="38"/>
        <v>0</v>
      </c>
      <c r="BG22" t="str">
        <f t="shared" ca="1" si="6"/>
        <v/>
      </c>
      <c r="BH22" t="str">
        <f t="shared" ca="1" si="7"/>
        <v/>
      </c>
      <c r="BJ22" t="str">
        <f t="shared" ca="1" si="8"/>
        <v/>
      </c>
      <c r="BK22" t="str">
        <f t="shared" ca="1" si="9"/>
        <v/>
      </c>
      <c r="BL22" t="str">
        <f t="shared" ca="1" si="10"/>
        <v/>
      </c>
      <c r="BM22" t="str">
        <f t="shared" ca="1" si="11"/>
        <v/>
      </c>
      <c r="BN22" s="4" t="str">
        <f t="shared" ca="1" si="12"/>
        <v/>
      </c>
      <c r="BO22" t="str">
        <f t="shared" ca="1" si="13"/>
        <v/>
      </c>
      <c r="BP22" t="str">
        <f t="shared" ca="1" si="14"/>
        <v/>
      </c>
      <c r="BQ22" t="str">
        <f t="shared" ca="1" si="15"/>
        <v/>
      </c>
      <c r="BR22" t="str">
        <f t="shared" ca="1" si="16"/>
        <v/>
      </c>
      <c r="BS22" t="str">
        <f t="shared" ca="1" si="17"/>
        <v/>
      </c>
      <c r="BT22" t="str">
        <f ca="1">IF($BH22="","",IF(OR(BO22='Datos fijos'!$AB$3,BO22='Datos fijos'!$AB$4),0,SUM(BP22:BS22)))</f>
        <v/>
      </c>
      <c r="BU22" t="str">
        <f t="shared" ca="1" si="39"/>
        <v/>
      </c>
      <c r="BX22">
        <f ca="1">IF(OR(COUNTIF('Datos fijos'!$AJ:$AJ,$B22)=0,$B22=0,D22=0,F22=0,G22=0,$H$4&lt;&gt;'Datos fijos'!$H$3),0,VLOOKUP($B22,'Datos fijos'!$AJ:$AO,COLUMN('Datos fijos'!$AL$1)-COLUMN('Datos fijos'!$AJ$2)+1,0))</f>
        <v>0</v>
      </c>
      <c r="BY22">
        <f t="shared" ca="1" si="40"/>
        <v>0</v>
      </c>
      <c r="BZ22" t="str">
        <f t="shared" ca="1" si="18"/>
        <v/>
      </c>
      <c r="CA22" t="str">
        <f t="shared" ca="1" si="19"/>
        <v/>
      </c>
      <c r="CC22" t="str">
        <f t="shared" ca="1" si="20"/>
        <v/>
      </c>
      <c r="CD22" t="str">
        <f t="shared" ca="1" si="21"/>
        <v/>
      </c>
      <c r="CE22" t="str">
        <f t="shared" ca="1" si="22"/>
        <v/>
      </c>
      <c r="CF22" t="str">
        <f t="shared" ca="1" si="23"/>
        <v/>
      </c>
      <c r="CG22" t="str">
        <f t="shared" ca="1" si="24"/>
        <v/>
      </c>
      <c r="CH22" t="str">
        <f t="shared" ca="1" si="25"/>
        <v/>
      </c>
      <c r="CI22" t="str">
        <f t="shared" ca="1" si="26"/>
        <v/>
      </c>
      <c r="CJ22" t="str">
        <f t="shared" ca="1" si="27"/>
        <v/>
      </c>
      <c r="CK22" t="str">
        <f t="shared" ca="1" si="28"/>
        <v/>
      </c>
      <c r="CL22" t="str">
        <f t="shared" ca="1" si="29"/>
        <v/>
      </c>
      <c r="CM22" t="str">
        <f ca="1">IF($CA22="","",IF(OR(CH22='Datos fijos'!$AB$3,CH22='Datos fijos'!$AB$4),0,SUM(CI22:CL22)))</f>
        <v/>
      </c>
      <c r="CN22" t="str">
        <f t="shared" ca="1" si="41"/>
        <v/>
      </c>
      <c r="DI22">
        <f>'Datos fijos'!BE21</f>
        <v>0</v>
      </c>
      <c r="DJ22" s="333">
        <f>'Datos fijos'!BF21</f>
        <v>0</v>
      </c>
      <c r="DK22" s="333">
        <f>Aerogeneradores!I29</f>
        <v>0</v>
      </c>
      <c r="DL22">
        <f>Aerogeneradores!S29</f>
        <v>0</v>
      </c>
      <c r="DM22">
        <f>Aerogeneradores!AC29</f>
        <v>0</v>
      </c>
      <c r="DN22">
        <f>Aerogeneradores!AM29</f>
        <v>0</v>
      </c>
      <c r="DO22">
        <f>IF(DK22='Datos fijos'!$H$3,1,0)</f>
        <v>0</v>
      </c>
      <c r="DP22">
        <f>IF(DL22='Datos fijos'!$H$3,1,0)</f>
        <v>0</v>
      </c>
      <c r="DQ22">
        <f>IF(DM22='Datos fijos'!$H$3,1,0)</f>
        <v>0</v>
      </c>
      <c r="DR22">
        <f>IF(DN22='Datos fijos'!$H$3,1,0)</f>
        <v>0</v>
      </c>
      <c r="DS22" s="333"/>
      <c r="DT22" s="333"/>
      <c r="DU22" s="333"/>
      <c r="DV22" s="333"/>
      <c r="DW22" s="333"/>
      <c r="DZ22">
        <f ca="1">IF(OR(COUNTIF('Datos fijos'!$AJ:$AJ,$B22)=0,C22=0,D22=0,E22=0,G22=0),0,VLOOKUP($B22,'Datos fijos'!$AJ:$AO,COLUMN('Datos fijos'!$AO$1)-COLUMN('Datos fijos'!$AJ$2)+1,0))</f>
        <v>0</v>
      </c>
      <c r="EA22">
        <f t="shared" ca="1" si="42"/>
        <v>0</v>
      </c>
      <c r="EB22" t="str">
        <f t="shared" ca="1" si="56"/>
        <v/>
      </c>
      <c r="EC22" t="str">
        <f t="shared" ca="1" si="44"/>
        <v/>
      </c>
      <c r="EE22" t="str">
        <f t="shared" ca="1" si="45"/>
        <v/>
      </c>
      <c r="EF22" t="str">
        <f t="shared" ca="1" si="46"/>
        <v/>
      </c>
      <c r="EG22" t="str">
        <f t="shared" ca="1" si="47"/>
        <v/>
      </c>
      <c r="EH22" t="str">
        <f t="shared" ca="1" si="48"/>
        <v/>
      </c>
      <c r="EI22" t="str">
        <f t="shared" ca="1" si="49"/>
        <v/>
      </c>
      <c r="EJ22" t="str">
        <f t="shared" ca="1" si="50"/>
        <v/>
      </c>
      <c r="EM22" t="str">
        <f t="shared" ca="1" si="51"/>
        <v/>
      </c>
      <c r="EN22" t="str">
        <f t="shared" ca="1" si="52"/>
        <v/>
      </c>
      <c r="EO22" t="str">
        <f t="shared" ca="1" si="53"/>
        <v/>
      </c>
      <c r="EP22" t="str">
        <f t="shared" ca="1" si="54"/>
        <v/>
      </c>
      <c r="EQ22" t="str">
        <f ca="1">IF(EC22="","",IF(OR(EJ22='Datos fijos'!$AB$4),0,SUM(EM22:EP22)))</f>
        <v/>
      </c>
      <c r="ER22" t="str">
        <f t="shared" ca="1" si="55"/>
        <v/>
      </c>
      <c r="EV22" s="53" t="str">
        <f ca="1">IF(OR(COUNTIF('Datos fijos'!$AJ:$AJ,Cálculos!$B22)=0,F22=0,D22=0,B22=0),"",VLOOKUP($B22,'Datos fijos'!$AJ:$AP,COLUMN('Datos fijos'!$AP$1)-COLUMN('Datos fijos'!$AJ$2)+1,0))</f>
        <v/>
      </c>
      <c r="EW22" t="str">
        <f t="shared" ca="1" si="30"/>
        <v/>
      </c>
      <c r="EY22" s="33"/>
      <c r="EZ22" s="33"/>
    </row>
    <row r="23" spans="2:156" ht="15.75" x14ac:dyDescent="0.25">
      <c r="B23" t="str">
        <f ca="1">OFFSET('Equipos, Mater, Serv'!C$5,ROW($A23)-ROW($A$3),0)</f>
        <v>Servicios: Dirección de Obra</v>
      </c>
      <c r="C23">
        <f ca="1">OFFSET('Equipos, Mater, Serv'!D$5,ROW($A23)-ROW($A$3),0)</f>
        <v>0</v>
      </c>
      <c r="D23">
        <f ca="1">OFFSET('Equipos, Mater, Serv'!F$5,ROW($A23)-ROW($A$3),0)</f>
        <v>0</v>
      </c>
      <c r="E23">
        <f ca="1">OFFSET('Equipos, Mater, Serv'!G$5,ROW($A23)-ROW($A$3),0)</f>
        <v>0</v>
      </c>
      <c r="F23">
        <f ca="1">OFFSET('Equipos, Mater, Serv'!H$5,ROW($A23)-ROW($A$3),0)</f>
        <v>0</v>
      </c>
      <c r="G23">
        <f ca="1">OFFSET('Equipos, Mater, Serv'!L$5,ROW($A23)-ROW($A$3),0)</f>
        <v>20</v>
      </c>
      <c r="I23">
        <f ca="1">OFFSET('Equipos, Mater, Serv'!O$5,ROW($A23)-ROW($A$3),0)</f>
        <v>0</v>
      </c>
      <c r="J23">
        <f ca="1">OFFSET('Equipos, Mater, Serv'!P$5,ROW($A23)-ROW($A$3),0)</f>
        <v>0</v>
      </c>
      <c r="K23">
        <f ca="1">OFFSET('Equipos, Mater, Serv'!T$5,ROW($A23)-ROW($A$3),0)</f>
        <v>0</v>
      </c>
      <c r="L23">
        <f ca="1">OFFSET('Equipos, Mater, Serv'!U$5,ROW($A23)-ROW($A$3),0)</f>
        <v>0</v>
      </c>
      <c r="N23">
        <f ca="1">OFFSET('Equipos, Mater, Serv'!Z$5,ROW($A23)-ROW($A$3),0)</f>
        <v>0</v>
      </c>
      <c r="O23">
        <f ca="1">OFFSET('Equipos, Mater, Serv'!AA$5,ROW($A23)-ROW($A$3),0)</f>
        <v>0</v>
      </c>
      <c r="P23">
        <f ca="1">OFFSET('Equipos, Mater, Serv'!AB$5,ROW($A23)-ROW($A$3),0)</f>
        <v>0</v>
      </c>
      <c r="Q23">
        <f ca="1">OFFSET('Equipos, Mater, Serv'!AC$5,ROW($A23)-ROW($A$3),0)</f>
        <v>0</v>
      </c>
      <c r="R23">
        <f ca="1">OFFSET('Equipos, Mater, Serv'!AD$5,ROW($A23)-ROW($A$3),0)</f>
        <v>0</v>
      </c>
      <c r="S23">
        <f ca="1">OFFSET('Equipos, Mater, Serv'!AE$5,ROW($A23)-ROW($A$3),0)</f>
        <v>0</v>
      </c>
      <c r="T23">
        <f ca="1">OFFSET('Equipos, Mater, Serv'!AF$5,ROW($A23)-ROW($A$3),0)</f>
        <v>0</v>
      </c>
      <c r="V23" s="241">
        <f ca="1">IF(OR($B23=0,D23=0,F23=0,J23&lt;&gt;'Datos fijos'!$H$3),0,1)</f>
        <v>0</v>
      </c>
      <c r="W23">
        <f t="shared" ca="1" si="31"/>
        <v>0</v>
      </c>
      <c r="X23" t="str">
        <f t="shared" ca="1" si="32"/>
        <v/>
      </c>
      <c r="Y23" t="str">
        <f t="shared" ca="1" si="33"/>
        <v/>
      </c>
      <c r="AA23" t="str">
        <f t="shared" ca="1" si="0"/>
        <v/>
      </c>
      <c r="AB23" t="str">
        <f t="shared" ca="1" si="1"/>
        <v/>
      </c>
      <c r="AC23" t="str">
        <f t="shared" ca="1" si="2"/>
        <v/>
      </c>
      <c r="AD23" t="str">
        <f t="shared" ca="1" si="3"/>
        <v/>
      </c>
      <c r="AE23" t="str">
        <f t="shared" ca="1" si="4"/>
        <v/>
      </c>
      <c r="AF23" t="str">
        <f t="shared" ca="1" si="5"/>
        <v/>
      </c>
      <c r="AG23" t="str">
        <f t="shared" ca="1" si="34"/>
        <v/>
      </c>
      <c r="AH23" t="str">
        <f t="shared" ca="1" si="35"/>
        <v/>
      </c>
      <c r="AI23" t="str">
        <f t="shared" ca="1" si="36"/>
        <v/>
      </c>
      <c r="AL23" t="str">
        <f ca="1">IF(Y23="","",IF(OR(AG23='Datos fijos'!$AB$3,AG23='Datos fijos'!$AB$4),0,SUM(AH23:AK23)))</f>
        <v/>
      </c>
      <c r="AO23" s="31">
        <v>21</v>
      </c>
      <c r="AP23" s="4">
        <f ca="1">OFFSET(Cron.Inversiones!$C$38,0,Cálculos!AO23-12)</f>
        <v>0</v>
      </c>
      <c r="AQ23">
        <f t="shared" ca="1" si="37"/>
        <v>0</v>
      </c>
      <c r="BE23" s="4">
        <f ca="1">IF(OR(COUNTIF('Datos fijos'!$AJ:$AJ,$B23)=0,$B23=0,D23=0,F23=0,$H$4&lt;&gt;'Datos fijos'!$H$3),0,VLOOKUP($B23,'Datos fijos'!$AJ:$AO,COLUMN('Datos fijos'!$AK$2)-COLUMN('Datos fijos'!$AJ$2)+1,0))</f>
        <v>0</v>
      </c>
      <c r="BF23">
        <f t="shared" ca="1" si="38"/>
        <v>0</v>
      </c>
      <c r="BG23" t="str">
        <f t="shared" ca="1" si="6"/>
        <v/>
      </c>
      <c r="BH23" t="str">
        <f t="shared" ca="1" si="7"/>
        <v/>
      </c>
      <c r="BJ23" t="str">
        <f t="shared" ca="1" si="8"/>
        <v/>
      </c>
      <c r="BK23" t="str">
        <f t="shared" ca="1" si="9"/>
        <v/>
      </c>
      <c r="BL23" t="str">
        <f t="shared" ca="1" si="10"/>
        <v/>
      </c>
      <c r="BM23" t="str">
        <f t="shared" ca="1" si="11"/>
        <v/>
      </c>
      <c r="BN23" s="4" t="str">
        <f t="shared" ca="1" si="12"/>
        <v/>
      </c>
      <c r="BO23" t="str">
        <f t="shared" ca="1" si="13"/>
        <v/>
      </c>
      <c r="BP23" t="str">
        <f t="shared" ca="1" si="14"/>
        <v/>
      </c>
      <c r="BQ23" t="str">
        <f t="shared" ca="1" si="15"/>
        <v/>
      </c>
      <c r="BR23" t="str">
        <f t="shared" ca="1" si="16"/>
        <v/>
      </c>
      <c r="BS23" t="str">
        <f t="shared" ca="1" si="17"/>
        <v/>
      </c>
      <c r="BT23" t="str">
        <f ca="1">IF($BH23="","",IF(OR(BO23='Datos fijos'!$AB$3,BO23='Datos fijos'!$AB$4),0,SUM(BP23:BS23)))</f>
        <v/>
      </c>
      <c r="BU23" t="str">
        <f t="shared" ca="1" si="39"/>
        <v/>
      </c>
      <c r="BX23">
        <f ca="1">IF(OR(COUNTIF('Datos fijos'!$AJ:$AJ,$B23)=0,$B23=0,D23=0,F23=0,G23=0,$H$4&lt;&gt;'Datos fijos'!$H$3),0,VLOOKUP($B23,'Datos fijos'!$AJ:$AO,COLUMN('Datos fijos'!$AL$1)-COLUMN('Datos fijos'!$AJ$2)+1,0))</f>
        <v>0</v>
      </c>
      <c r="BY23">
        <f t="shared" ca="1" si="40"/>
        <v>0</v>
      </c>
      <c r="BZ23" t="str">
        <f t="shared" ca="1" si="18"/>
        <v/>
      </c>
      <c r="CA23" t="str">
        <f t="shared" ca="1" si="19"/>
        <v/>
      </c>
      <c r="CC23" t="str">
        <f t="shared" ca="1" si="20"/>
        <v/>
      </c>
      <c r="CD23" t="str">
        <f t="shared" ca="1" si="21"/>
        <v/>
      </c>
      <c r="CE23" t="str">
        <f t="shared" ca="1" si="22"/>
        <v/>
      </c>
      <c r="CF23" t="str">
        <f t="shared" ca="1" si="23"/>
        <v/>
      </c>
      <c r="CG23" t="str">
        <f t="shared" ca="1" si="24"/>
        <v/>
      </c>
      <c r="CH23" t="str">
        <f t="shared" ca="1" si="25"/>
        <v/>
      </c>
      <c r="CI23" t="str">
        <f t="shared" ca="1" si="26"/>
        <v/>
      </c>
      <c r="CJ23" t="str">
        <f t="shared" ca="1" si="27"/>
        <v/>
      </c>
      <c r="CK23" t="str">
        <f t="shared" ca="1" si="28"/>
        <v/>
      </c>
      <c r="CL23" t="str">
        <f t="shared" ca="1" si="29"/>
        <v/>
      </c>
      <c r="CM23" t="str">
        <f ca="1">IF($CA23="","",IF(OR(CH23='Datos fijos'!$AB$3,CH23='Datos fijos'!$AB$4),0,SUM(CI23:CL23)))</f>
        <v/>
      </c>
      <c r="CN23" t="str">
        <f t="shared" ca="1" si="41"/>
        <v/>
      </c>
      <c r="DJ23" s="333"/>
      <c r="DK23" s="333"/>
      <c r="DS23" s="333"/>
      <c r="DT23" s="333"/>
      <c r="DU23" s="333"/>
      <c r="DV23" s="333"/>
      <c r="DW23" s="333"/>
      <c r="DZ23">
        <f ca="1">IF(OR(COUNTIF('Datos fijos'!$AJ:$AJ,$B23)=0,C23=0,D23=0,E23=0,G23=0),0,VLOOKUP($B23,'Datos fijos'!$AJ:$AO,COLUMN('Datos fijos'!$AO$1)-COLUMN('Datos fijos'!$AJ$2)+1,0))</f>
        <v>0</v>
      </c>
      <c r="EA23">
        <f t="shared" ca="1" si="42"/>
        <v>0</v>
      </c>
      <c r="EB23" t="str">
        <f t="shared" ca="1" si="56"/>
        <v/>
      </c>
      <c r="EC23" t="str">
        <f t="shared" ca="1" si="44"/>
        <v/>
      </c>
      <c r="EE23" t="str">
        <f t="shared" ca="1" si="45"/>
        <v/>
      </c>
      <c r="EF23" t="str">
        <f t="shared" ca="1" si="46"/>
        <v/>
      </c>
      <c r="EG23" t="str">
        <f t="shared" ca="1" si="47"/>
        <v/>
      </c>
      <c r="EH23" t="str">
        <f t="shared" ca="1" si="48"/>
        <v/>
      </c>
      <c r="EI23" t="str">
        <f t="shared" ca="1" si="49"/>
        <v/>
      </c>
      <c r="EJ23" t="str">
        <f t="shared" ca="1" si="50"/>
        <v/>
      </c>
      <c r="EM23" t="str">
        <f t="shared" ca="1" si="51"/>
        <v/>
      </c>
      <c r="EN23" t="str">
        <f t="shared" ca="1" si="52"/>
        <v/>
      </c>
      <c r="EO23" t="str">
        <f t="shared" ca="1" si="53"/>
        <v/>
      </c>
      <c r="EP23" t="str">
        <f t="shared" ca="1" si="54"/>
        <v/>
      </c>
      <c r="EQ23" t="str">
        <f ca="1">IF(EC23="","",IF(OR(EJ23='Datos fijos'!$AB$4),0,SUM(EM23:EP23)))</f>
        <v/>
      </c>
      <c r="ER23" t="str">
        <f t="shared" ca="1" si="55"/>
        <v/>
      </c>
      <c r="EV23" s="53" t="str">
        <f ca="1">IF(OR(COUNTIF('Datos fijos'!$AJ:$AJ,Cálculos!$B23)=0,F23=0,D23=0,B23=0),"",VLOOKUP($B23,'Datos fijos'!$AJ:$AP,COLUMN('Datos fijos'!$AP$1)-COLUMN('Datos fijos'!$AJ$2)+1,0))</f>
        <v/>
      </c>
      <c r="EW23" t="str">
        <f t="shared" ca="1" si="30"/>
        <v/>
      </c>
      <c r="EY23" s="33"/>
      <c r="EZ23" s="33"/>
    </row>
    <row r="24" spans="2:156" ht="15.75" x14ac:dyDescent="0.25">
      <c r="B24">
        <f ca="1">OFFSET('Equipos, Mater, Serv'!C$5,ROW($A24)-ROW($A$3),0)</f>
        <v>0</v>
      </c>
      <c r="C24">
        <f ca="1">OFFSET('Equipos, Mater, Serv'!D$5,ROW($A24)-ROW($A$3),0)</f>
        <v>0</v>
      </c>
      <c r="D24">
        <f ca="1">OFFSET('Equipos, Mater, Serv'!F$5,ROW($A24)-ROW($A$3),0)</f>
        <v>0</v>
      </c>
      <c r="E24">
        <f ca="1">OFFSET('Equipos, Mater, Serv'!G$5,ROW($A24)-ROW($A$3),0)</f>
        <v>0</v>
      </c>
      <c r="F24">
        <f ca="1">OFFSET('Equipos, Mater, Serv'!H$5,ROW($A24)-ROW($A$3),0)</f>
        <v>0</v>
      </c>
      <c r="G24">
        <f ca="1">OFFSET('Equipos, Mater, Serv'!L$5,ROW($A24)-ROW($A$3),0)</f>
        <v>0</v>
      </c>
      <c r="I24">
        <f ca="1">OFFSET('Equipos, Mater, Serv'!O$5,ROW($A24)-ROW($A$3),0)</f>
        <v>0</v>
      </c>
      <c r="J24">
        <f ca="1">OFFSET('Equipos, Mater, Serv'!P$5,ROW($A24)-ROW($A$3),0)</f>
        <v>0</v>
      </c>
      <c r="K24">
        <f ca="1">OFFSET('Equipos, Mater, Serv'!T$5,ROW($A24)-ROW($A$3),0)</f>
        <v>0</v>
      </c>
      <c r="L24">
        <f ca="1">OFFSET('Equipos, Mater, Serv'!U$5,ROW($A24)-ROW($A$3),0)</f>
        <v>0</v>
      </c>
      <c r="N24">
        <f ca="1">OFFSET('Equipos, Mater, Serv'!Z$5,ROW($A24)-ROW($A$3),0)</f>
        <v>0</v>
      </c>
      <c r="O24">
        <f ca="1">OFFSET('Equipos, Mater, Serv'!AA$5,ROW($A24)-ROW($A$3),0)</f>
        <v>0</v>
      </c>
      <c r="P24">
        <f ca="1">OFFSET('Equipos, Mater, Serv'!AB$5,ROW($A24)-ROW($A$3),0)</f>
        <v>0</v>
      </c>
      <c r="Q24">
        <f ca="1">OFFSET('Equipos, Mater, Serv'!AC$5,ROW($A24)-ROW($A$3),0)</f>
        <v>0</v>
      </c>
      <c r="R24">
        <f ca="1">OFFSET('Equipos, Mater, Serv'!AD$5,ROW($A24)-ROW($A$3),0)</f>
        <v>0</v>
      </c>
      <c r="S24">
        <f ca="1">OFFSET('Equipos, Mater, Serv'!AE$5,ROW($A24)-ROW($A$3),0)</f>
        <v>0</v>
      </c>
      <c r="T24">
        <f ca="1">OFFSET('Equipos, Mater, Serv'!AF$5,ROW($A24)-ROW($A$3),0)</f>
        <v>0</v>
      </c>
      <c r="V24" s="241">
        <f ca="1">IF(OR($B24=0,D24=0,F24=0,J24&lt;&gt;'Datos fijos'!$H$3),0,1)</f>
        <v>0</v>
      </c>
      <c r="W24">
        <f t="shared" ca="1" si="31"/>
        <v>0</v>
      </c>
      <c r="X24" t="str">
        <f t="shared" ca="1" si="32"/>
        <v/>
      </c>
      <c r="Y24" t="str">
        <f t="shared" ca="1" si="33"/>
        <v/>
      </c>
      <c r="AA24" t="str">
        <f t="shared" ca="1" si="0"/>
        <v/>
      </c>
      <c r="AB24" t="str">
        <f t="shared" ca="1" si="1"/>
        <v/>
      </c>
      <c r="AC24" t="str">
        <f t="shared" ca="1" si="2"/>
        <v/>
      </c>
      <c r="AD24" t="str">
        <f t="shared" ca="1" si="3"/>
        <v/>
      </c>
      <c r="AE24" t="str">
        <f t="shared" ca="1" si="4"/>
        <v/>
      </c>
      <c r="AF24" t="str">
        <f t="shared" ca="1" si="5"/>
        <v/>
      </c>
      <c r="AG24" t="str">
        <f t="shared" ca="1" si="34"/>
        <v/>
      </c>
      <c r="AH24" t="str">
        <f t="shared" ca="1" si="35"/>
        <v/>
      </c>
      <c r="AI24" t="str">
        <f t="shared" ca="1" si="36"/>
        <v/>
      </c>
      <c r="AL24" t="str">
        <f ca="1">IF(Y24="","",IF(OR(AG24='Datos fijos'!$AB$3,AG24='Datos fijos'!$AB$4),0,SUM(AH24:AK24)))</f>
        <v/>
      </c>
      <c r="AO24" s="31">
        <v>22</v>
      </c>
      <c r="AP24" s="4">
        <f ca="1">OFFSET(Cron.Inversiones!$C$38,0,Cálculos!AO24-12)</f>
        <v>0</v>
      </c>
      <c r="AQ24">
        <f t="shared" ca="1" si="37"/>
        <v>0</v>
      </c>
      <c r="AT24" s="3"/>
      <c r="AU24" s="3"/>
      <c r="BE24" s="4">
        <f ca="1">IF(OR(COUNTIF('Datos fijos'!$AJ:$AJ,$B24)=0,$B24=0,D24=0,F24=0,$H$4&lt;&gt;'Datos fijos'!$H$3),0,VLOOKUP($B24,'Datos fijos'!$AJ:$AO,COLUMN('Datos fijos'!$AK$2)-COLUMN('Datos fijos'!$AJ$2)+1,0))</f>
        <v>0</v>
      </c>
      <c r="BF24">
        <f t="shared" ca="1" si="38"/>
        <v>0</v>
      </c>
      <c r="BG24" t="str">
        <f t="shared" ca="1" si="6"/>
        <v/>
      </c>
      <c r="BH24" t="str">
        <f t="shared" ca="1" si="7"/>
        <v/>
      </c>
      <c r="BJ24" t="str">
        <f t="shared" ca="1" si="8"/>
        <v/>
      </c>
      <c r="BK24" t="str">
        <f t="shared" ca="1" si="9"/>
        <v/>
      </c>
      <c r="BL24" t="str">
        <f t="shared" ca="1" si="10"/>
        <v/>
      </c>
      <c r="BM24" t="str">
        <f t="shared" ca="1" si="11"/>
        <v/>
      </c>
      <c r="BN24" s="4" t="str">
        <f t="shared" ca="1" si="12"/>
        <v/>
      </c>
      <c r="BO24" t="str">
        <f t="shared" ca="1" si="13"/>
        <v/>
      </c>
      <c r="BP24" t="str">
        <f t="shared" ca="1" si="14"/>
        <v/>
      </c>
      <c r="BQ24" t="str">
        <f t="shared" ca="1" si="15"/>
        <v/>
      </c>
      <c r="BR24" t="str">
        <f t="shared" ca="1" si="16"/>
        <v/>
      </c>
      <c r="BS24" t="str">
        <f t="shared" ca="1" si="17"/>
        <v/>
      </c>
      <c r="BT24" t="str">
        <f ca="1">IF($BH24="","",IF(OR(BO24='Datos fijos'!$AB$3,BO24='Datos fijos'!$AB$4),0,SUM(BP24:BS24)))</f>
        <v/>
      </c>
      <c r="BU24" t="str">
        <f t="shared" ca="1" si="39"/>
        <v/>
      </c>
      <c r="BX24">
        <f ca="1">IF(OR(COUNTIF('Datos fijos'!$AJ:$AJ,$B24)=0,$B24=0,D24=0,F24=0,G24=0,$H$4&lt;&gt;'Datos fijos'!$H$3),0,VLOOKUP($B24,'Datos fijos'!$AJ:$AO,COLUMN('Datos fijos'!$AL$1)-COLUMN('Datos fijos'!$AJ$2)+1,0))</f>
        <v>0</v>
      </c>
      <c r="BY24">
        <f t="shared" ca="1" si="40"/>
        <v>0</v>
      </c>
      <c r="BZ24" t="str">
        <f t="shared" ca="1" si="18"/>
        <v/>
      </c>
      <c r="CA24" t="str">
        <f t="shared" ca="1" si="19"/>
        <v/>
      </c>
      <c r="CC24" t="str">
        <f t="shared" ca="1" si="20"/>
        <v/>
      </c>
      <c r="CD24" t="str">
        <f t="shared" ca="1" si="21"/>
        <v/>
      </c>
      <c r="CE24" t="str">
        <f t="shared" ca="1" si="22"/>
        <v/>
      </c>
      <c r="CF24" t="str">
        <f t="shared" ca="1" si="23"/>
        <v/>
      </c>
      <c r="CG24" t="str">
        <f t="shared" ca="1" si="24"/>
        <v/>
      </c>
      <c r="CH24" t="str">
        <f t="shared" ca="1" si="25"/>
        <v/>
      </c>
      <c r="CI24" t="str">
        <f t="shared" ca="1" si="26"/>
        <v/>
      </c>
      <c r="CJ24" t="str">
        <f t="shared" ca="1" si="27"/>
        <v/>
      </c>
      <c r="CK24" t="str">
        <f t="shared" ca="1" si="28"/>
        <v/>
      </c>
      <c r="CL24" t="str">
        <f t="shared" ca="1" si="29"/>
        <v/>
      </c>
      <c r="CM24" t="str">
        <f ca="1">IF($CA24="","",IF(OR(CH24='Datos fijos'!$AB$3,CH24='Datos fijos'!$AB$4),0,SUM(CI24:CL24)))</f>
        <v/>
      </c>
      <c r="CN24" t="str">
        <f t="shared" ca="1" si="41"/>
        <v/>
      </c>
      <c r="DJ24" s="333"/>
      <c r="DK24" s="333"/>
      <c r="DS24" s="333"/>
      <c r="DT24" s="333"/>
      <c r="DU24" s="333"/>
      <c r="DV24" s="333"/>
      <c r="DW24" s="333"/>
      <c r="DZ24">
        <f ca="1">IF(OR(COUNTIF('Datos fijos'!$AJ:$AJ,$B24)=0,C24=0,D24=0,E24=0,G24=0),0,VLOOKUP($B24,'Datos fijos'!$AJ:$AO,COLUMN('Datos fijos'!$AO$1)-COLUMN('Datos fijos'!$AJ$2)+1,0))</f>
        <v>0</v>
      </c>
      <c r="EA24">
        <f t="shared" ca="1" si="42"/>
        <v>0</v>
      </c>
      <c r="EB24" t="str">
        <f t="shared" ca="1" si="56"/>
        <v/>
      </c>
      <c r="EC24" t="str">
        <f t="shared" ca="1" si="44"/>
        <v/>
      </c>
      <c r="EE24" t="str">
        <f t="shared" ca="1" si="45"/>
        <v/>
      </c>
      <c r="EF24" t="str">
        <f t="shared" ca="1" si="46"/>
        <v/>
      </c>
      <c r="EG24" t="str">
        <f t="shared" ca="1" si="47"/>
        <v/>
      </c>
      <c r="EH24" t="str">
        <f t="shared" ca="1" si="48"/>
        <v/>
      </c>
      <c r="EI24" t="str">
        <f t="shared" ca="1" si="49"/>
        <v/>
      </c>
      <c r="EJ24" t="str">
        <f t="shared" ca="1" si="50"/>
        <v/>
      </c>
      <c r="EM24" t="str">
        <f t="shared" ca="1" si="51"/>
        <v/>
      </c>
      <c r="EN24" t="str">
        <f t="shared" ca="1" si="52"/>
        <v/>
      </c>
      <c r="EO24" t="str">
        <f t="shared" ca="1" si="53"/>
        <v/>
      </c>
      <c r="EP24" t="str">
        <f t="shared" ca="1" si="54"/>
        <v/>
      </c>
      <c r="EQ24" t="str">
        <f ca="1">IF(EC24="","",IF(OR(EJ24='Datos fijos'!$AB$4),0,SUM(EM24:EP24)))</f>
        <v/>
      </c>
      <c r="ER24" t="str">
        <f t="shared" ca="1" si="55"/>
        <v/>
      </c>
      <c r="EV24" s="53" t="str">
        <f ca="1">IF(OR(COUNTIF('Datos fijos'!$AJ:$AJ,Cálculos!$B24)=0,F24=0,D24=0,B24=0),"",VLOOKUP($B24,'Datos fijos'!$AJ:$AP,COLUMN('Datos fijos'!$AP$1)-COLUMN('Datos fijos'!$AJ$2)+1,0))</f>
        <v/>
      </c>
      <c r="EW24" t="str">
        <f t="shared" ca="1" si="30"/>
        <v/>
      </c>
      <c r="EY24" s="33"/>
      <c r="EZ24" s="33"/>
    </row>
    <row r="25" spans="2:156" ht="15.75" x14ac:dyDescent="0.25">
      <c r="B25">
        <f ca="1">OFFSET('Equipos, Mater, Serv'!C$5,ROW($A25)-ROW($A$3),0)</f>
        <v>0</v>
      </c>
      <c r="C25">
        <f ca="1">OFFSET('Equipos, Mater, Serv'!D$5,ROW($A25)-ROW($A$3),0)</f>
        <v>0</v>
      </c>
      <c r="D25">
        <f ca="1">OFFSET('Equipos, Mater, Serv'!F$5,ROW($A25)-ROW($A$3),0)</f>
        <v>0</v>
      </c>
      <c r="E25">
        <f ca="1">OFFSET('Equipos, Mater, Serv'!G$5,ROW($A25)-ROW($A$3),0)</f>
        <v>0</v>
      </c>
      <c r="F25">
        <f ca="1">OFFSET('Equipos, Mater, Serv'!H$5,ROW($A25)-ROW($A$3),0)</f>
        <v>0</v>
      </c>
      <c r="G25">
        <f ca="1">OFFSET('Equipos, Mater, Serv'!L$5,ROW($A25)-ROW($A$3),0)</f>
        <v>0</v>
      </c>
      <c r="I25">
        <f ca="1">OFFSET('Equipos, Mater, Serv'!O$5,ROW($A25)-ROW($A$3),0)</f>
        <v>0</v>
      </c>
      <c r="J25">
        <f ca="1">OFFSET('Equipos, Mater, Serv'!P$5,ROW($A25)-ROW($A$3),0)</f>
        <v>0</v>
      </c>
      <c r="K25">
        <f ca="1">OFFSET('Equipos, Mater, Serv'!T$5,ROW($A25)-ROW($A$3),0)</f>
        <v>0</v>
      </c>
      <c r="L25">
        <f ca="1">OFFSET('Equipos, Mater, Serv'!U$5,ROW($A25)-ROW($A$3),0)</f>
        <v>0</v>
      </c>
      <c r="N25">
        <f ca="1">OFFSET('Equipos, Mater, Serv'!Z$5,ROW($A25)-ROW($A$3),0)</f>
        <v>0</v>
      </c>
      <c r="O25">
        <f ca="1">OFFSET('Equipos, Mater, Serv'!AA$5,ROW($A25)-ROW($A$3),0)</f>
        <v>0</v>
      </c>
      <c r="P25">
        <f ca="1">OFFSET('Equipos, Mater, Serv'!AB$5,ROW($A25)-ROW($A$3),0)</f>
        <v>0</v>
      </c>
      <c r="Q25">
        <f ca="1">OFFSET('Equipos, Mater, Serv'!AC$5,ROW($A25)-ROW($A$3),0)</f>
        <v>0</v>
      </c>
      <c r="R25">
        <f ca="1">OFFSET('Equipos, Mater, Serv'!AD$5,ROW($A25)-ROW($A$3),0)</f>
        <v>0</v>
      </c>
      <c r="S25">
        <f ca="1">OFFSET('Equipos, Mater, Serv'!AE$5,ROW($A25)-ROW($A$3),0)</f>
        <v>0</v>
      </c>
      <c r="T25">
        <f ca="1">OFFSET('Equipos, Mater, Serv'!AF$5,ROW($A25)-ROW($A$3),0)</f>
        <v>0</v>
      </c>
      <c r="V25" s="241">
        <f ca="1">IF(OR($B25=0,D25=0,F25=0,J25&lt;&gt;'Datos fijos'!$H$3),0,1)</f>
        <v>0</v>
      </c>
      <c r="W25">
        <f t="shared" ca="1" si="31"/>
        <v>0</v>
      </c>
      <c r="X25" t="str">
        <f t="shared" ca="1" si="32"/>
        <v/>
      </c>
      <c r="Y25" t="str">
        <f t="shared" ca="1" si="33"/>
        <v/>
      </c>
      <c r="AA25" t="str">
        <f t="shared" ca="1" si="0"/>
        <v/>
      </c>
      <c r="AB25" t="str">
        <f t="shared" ca="1" si="1"/>
        <v/>
      </c>
      <c r="AC25" t="str">
        <f t="shared" ca="1" si="2"/>
        <v/>
      </c>
      <c r="AD25" t="str">
        <f t="shared" ca="1" si="3"/>
        <v/>
      </c>
      <c r="AE25" t="str">
        <f t="shared" ca="1" si="4"/>
        <v/>
      </c>
      <c r="AF25" t="str">
        <f t="shared" ca="1" si="5"/>
        <v/>
      </c>
      <c r="AG25" t="str">
        <f t="shared" ca="1" si="34"/>
        <v/>
      </c>
      <c r="AH25" t="str">
        <f t="shared" ca="1" si="35"/>
        <v/>
      </c>
      <c r="AI25" t="str">
        <f t="shared" ca="1" si="36"/>
        <v/>
      </c>
      <c r="AL25" t="str">
        <f ca="1">IF(Y25="","",IF(OR(AG25='Datos fijos'!$AB$3,AG25='Datos fijos'!$AB$4),0,SUM(AH25:AK25)))</f>
        <v/>
      </c>
      <c r="AO25" s="31">
        <v>23</v>
      </c>
      <c r="AP25" s="4">
        <f ca="1">OFFSET(Cron.Inversiones!$C$38,0,Cálculos!AO25-12)</f>
        <v>0</v>
      </c>
      <c r="AQ25">
        <f t="shared" ca="1" si="37"/>
        <v>0</v>
      </c>
      <c r="BE25" s="4">
        <f ca="1">IF(OR(COUNTIF('Datos fijos'!$AJ:$AJ,$B25)=0,$B25=0,D25=0,F25=0,$H$4&lt;&gt;'Datos fijos'!$H$3),0,VLOOKUP($B25,'Datos fijos'!$AJ:$AO,COLUMN('Datos fijos'!$AK$2)-COLUMN('Datos fijos'!$AJ$2)+1,0))</f>
        <v>0</v>
      </c>
      <c r="BF25">
        <f t="shared" ca="1" si="38"/>
        <v>0</v>
      </c>
      <c r="BG25" t="str">
        <f t="shared" ca="1" si="6"/>
        <v/>
      </c>
      <c r="BH25" t="str">
        <f t="shared" ca="1" si="7"/>
        <v/>
      </c>
      <c r="BJ25" t="str">
        <f t="shared" ca="1" si="8"/>
        <v/>
      </c>
      <c r="BK25" t="str">
        <f t="shared" ca="1" si="9"/>
        <v/>
      </c>
      <c r="BL25" t="str">
        <f t="shared" ca="1" si="10"/>
        <v/>
      </c>
      <c r="BM25" t="str">
        <f t="shared" ca="1" si="11"/>
        <v/>
      </c>
      <c r="BN25" s="4" t="str">
        <f t="shared" ca="1" si="12"/>
        <v/>
      </c>
      <c r="BO25" t="str">
        <f t="shared" ca="1" si="13"/>
        <v/>
      </c>
      <c r="BP25" t="str">
        <f t="shared" ca="1" si="14"/>
        <v/>
      </c>
      <c r="BQ25" t="str">
        <f t="shared" ca="1" si="15"/>
        <v/>
      </c>
      <c r="BR25" t="str">
        <f t="shared" ca="1" si="16"/>
        <v/>
      </c>
      <c r="BS25" t="str">
        <f t="shared" ca="1" si="17"/>
        <v/>
      </c>
      <c r="BT25" t="str">
        <f ca="1">IF($BH25="","",IF(OR(BO25='Datos fijos'!$AB$3,BO25='Datos fijos'!$AB$4),0,SUM(BP25:BS25)))</f>
        <v/>
      </c>
      <c r="BU25" t="str">
        <f t="shared" ca="1" si="39"/>
        <v/>
      </c>
      <c r="BX25">
        <f ca="1">IF(OR(COUNTIF('Datos fijos'!$AJ:$AJ,$B25)=0,$B25=0,D25=0,F25=0,G25=0,$H$4&lt;&gt;'Datos fijos'!$H$3),0,VLOOKUP($B25,'Datos fijos'!$AJ:$AO,COLUMN('Datos fijos'!$AL$1)-COLUMN('Datos fijos'!$AJ$2)+1,0))</f>
        <v>0</v>
      </c>
      <c r="BY25">
        <f t="shared" ca="1" si="40"/>
        <v>0</v>
      </c>
      <c r="BZ25" t="str">
        <f t="shared" ca="1" si="18"/>
        <v/>
      </c>
      <c r="CA25" t="str">
        <f t="shared" ca="1" si="19"/>
        <v/>
      </c>
      <c r="CC25" t="str">
        <f t="shared" ca="1" si="20"/>
        <v/>
      </c>
      <c r="CD25" t="str">
        <f t="shared" ca="1" si="21"/>
        <v/>
      </c>
      <c r="CE25" t="str">
        <f t="shared" ca="1" si="22"/>
        <v/>
      </c>
      <c r="CF25" t="str">
        <f t="shared" ca="1" si="23"/>
        <v/>
      </c>
      <c r="CG25" t="str">
        <f t="shared" ca="1" si="24"/>
        <v/>
      </c>
      <c r="CH25" t="str">
        <f t="shared" ca="1" si="25"/>
        <v/>
      </c>
      <c r="CI25" t="str">
        <f t="shared" ca="1" si="26"/>
        <v/>
      </c>
      <c r="CJ25" t="str">
        <f t="shared" ca="1" si="27"/>
        <v/>
      </c>
      <c r="CK25" t="str">
        <f t="shared" ca="1" si="28"/>
        <v/>
      </c>
      <c r="CL25" t="str">
        <f t="shared" ca="1" si="29"/>
        <v/>
      </c>
      <c r="CM25" t="str">
        <f ca="1">IF($CA25="","",IF(OR(CH25='Datos fijos'!$AB$3,CH25='Datos fijos'!$AB$4),0,SUM(CI25:CL25)))</f>
        <v/>
      </c>
      <c r="CN25" t="str">
        <f t="shared" ca="1" si="41"/>
        <v/>
      </c>
      <c r="DJ25" s="333"/>
      <c r="DK25" s="333"/>
      <c r="DS25" s="333"/>
      <c r="DT25" s="333"/>
      <c r="DU25" s="333"/>
      <c r="DV25" s="333"/>
      <c r="DW25" s="333"/>
      <c r="DZ25">
        <f ca="1">IF(OR(COUNTIF('Datos fijos'!$AJ:$AJ,$B25)=0,C25=0,D25=0,E25=0,G25=0),0,VLOOKUP($B25,'Datos fijos'!$AJ:$AO,COLUMN('Datos fijos'!$AO$1)-COLUMN('Datos fijos'!$AJ$2)+1,0))</f>
        <v>0</v>
      </c>
      <c r="EA25">
        <f t="shared" ca="1" si="42"/>
        <v>0</v>
      </c>
      <c r="EB25" t="str">
        <f t="shared" ca="1" si="56"/>
        <v/>
      </c>
      <c r="EC25" t="str">
        <f t="shared" ca="1" si="44"/>
        <v/>
      </c>
      <c r="EE25" t="str">
        <f t="shared" ca="1" si="45"/>
        <v/>
      </c>
      <c r="EF25" t="str">
        <f t="shared" ca="1" si="46"/>
        <v/>
      </c>
      <c r="EG25" t="str">
        <f t="shared" ca="1" si="47"/>
        <v/>
      </c>
      <c r="EH25" t="str">
        <f t="shared" ca="1" si="48"/>
        <v/>
      </c>
      <c r="EI25" t="str">
        <f t="shared" ca="1" si="49"/>
        <v/>
      </c>
      <c r="EJ25" t="str">
        <f t="shared" ca="1" si="50"/>
        <v/>
      </c>
      <c r="EM25" t="str">
        <f t="shared" ca="1" si="51"/>
        <v/>
      </c>
      <c r="EN25" t="str">
        <f t="shared" ca="1" si="52"/>
        <v/>
      </c>
      <c r="EO25" t="str">
        <f t="shared" ca="1" si="53"/>
        <v/>
      </c>
      <c r="EP25" t="str">
        <f t="shared" ca="1" si="54"/>
        <v/>
      </c>
      <c r="EQ25" t="str">
        <f ca="1">IF(EC25="","",IF(OR(EJ25='Datos fijos'!$AB$4),0,SUM(EM25:EP25)))</f>
        <v/>
      </c>
      <c r="ER25" t="str">
        <f t="shared" ca="1" si="55"/>
        <v/>
      </c>
      <c r="EV25" s="53" t="str">
        <f ca="1">IF(OR(COUNTIF('Datos fijos'!$AJ:$AJ,Cálculos!$B25)=0,F25=0,D25=0,B25=0),"",VLOOKUP($B25,'Datos fijos'!$AJ:$AP,COLUMN('Datos fijos'!$AP$1)-COLUMN('Datos fijos'!$AJ$2)+1,0))</f>
        <v/>
      </c>
      <c r="EW25" t="str">
        <f t="shared" ca="1" si="30"/>
        <v/>
      </c>
      <c r="EY25" s="33"/>
      <c r="EZ25" s="33"/>
    </row>
    <row r="26" spans="2:156" ht="15.75" x14ac:dyDescent="0.25">
      <c r="B26">
        <f ca="1">OFFSET('Equipos, Mater, Serv'!C$5,ROW($A26)-ROW($A$3),0)</f>
        <v>0</v>
      </c>
      <c r="C26">
        <f ca="1">OFFSET('Equipos, Mater, Serv'!D$5,ROW($A26)-ROW($A$3),0)</f>
        <v>0</v>
      </c>
      <c r="D26">
        <f ca="1">OFFSET('Equipos, Mater, Serv'!F$5,ROW($A26)-ROW($A$3),0)</f>
        <v>0</v>
      </c>
      <c r="E26">
        <f ca="1">OFFSET('Equipos, Mater, Serv'!G$5,ROW($A26)-ROW($A$3),0)</f>
        <v>0</v>
      </c>
      <c r="F26">
        <f ca="1">OFFSET('Equipos, Mater, Serv'!H$5,ROW($A26)-ROW($A$3),0)</f>
        <v>0</v>
      </c>
      <c r="G26">
        <f ca="1">OFFSET('Equipos, Mater, Serv'!L$5,ROW($A26)-ROW($A$3),0)</f>
        <v>0</v>
      </c>
      <c r="I26">
        <f ca="1">OFFSET('Equipos, Mater, Serv'!O$5,ROW($A26)-ROW($A$3),0)</f>
        <v>0</v>
      </c>
      <c r="J26">
        <f ca="1">OFFSET('Equipos, Mater, Serv'!P$5,ROW($A26)-ROW($A$3),0)</f>
        <v>0</v>
      </c>
      <c r="K26">
        <f ca="1">OFFSET('Equipos, Mater, Serv'!T$5,ROW($A26)-ROW($A$3),0)</f>
        <v>0</v>
      </c>
      <c r="L26">
        <f ca="1">OFFSET('Equipos, Mater, Serv'!U$5,ROW($A26)-ROW($A$3),0)</f>
        <v>0</v>
      </c>
      <c r="N26">
        <f ca="1">OFFSET('Equipos, Mater, Serv'!Z$5,ROW($A26)-ROW($A$3),0)</f>
        <v>0</v>
      </c>
      <c r="O26">
        <f ca="1">OFFSET('Equipos, Mater, Serv'!AA$5,ROW($A26)-ROW($A$3),0)</f>
        <v>0</v>
      </c>
      <c r="P26">
        <f ca="1">OFFSET('Equipos, Mater, Serv'!AB$5,ROW($A26)-ROW($A$3),0)</f>
        <v>0</v>
      </c>
      <c r="Q26">
        <f ca="1">OFFSET('Equipos, Mater, Serv'!AC$5,ROW($A26)-ROW($A$3),0)</f>
        <v>0</v>
      </c>
      <c r="R26">
        <f ca="1">OFFSET('Equipos, Mater, Serv'!AD$5,ROW($A26)-ROW($A$3),0)</f>
        <v>0</v>
      </c>
      <c r="S26">
        <f ca="1">OFFSET('Equipos, Mater, Serv'!AE$5,ROW($A26)-ROW($A$3),0)</f>
        <v>0</v>
      </c>
      <c r="T26">
        <f ca="1">OFFSET('Equipos, Mater, Serv'!AF$5,ROW($A26)-ROW($A$3),0)</f>
        <v>0</v>
      </c>
      <c r="V26" s="241">
        <f ca="1">IF(OR($B26=0,D26=0,F26=0,J26&lt;&gt;'Datos fijos'!$H$3),0,1)</f>
        <v>0</v>
      </c>
      <c r="W26">
        <f t="shared" ca="1" si="31"/>
        <v>0</v>
      </c>
      <c r="X26" t="str">
        <f t="shared" ca="1" si="32"/>
        <v/>
      </c>
      <c r="Y26" t="str">
        <f t="shared" ca="1" si="33"/>
        <v/>
      </c>
      <c r="AA26" t="str">
        <f t="shared" ca="1" si="0"/>
        <v/>
      </c>
      <c r="AB26" t="str">
        <f t="shared" ca="1" si="1"/>
        <v/>
      </c>
      <c r="AC26" t="str">
        <f t="shared" ca="1" si="2"/>
        <v/>
      </c>
      <c r="AD26" t="str">
        <f t="shared" ca="1" si="3"/>
        <v/>
      </c>
      <c r="AE26" t="str">
        <f t="shared" ca="1" si="4"/>
        <v/>
      </c>
      <c r="AF26" t="str">
        <f t="shared" ca="1" si="5"/>
        <v/>
      </c>
      <c r="AG26" t="str">
        <f t="shared" ca="1" si="34"/>
        <v/>
      </c>
      <c r="AH26" t="str">
        <f t="shared" ca="1" si="35"/>
        <v/>
      </c>
      <c r="AI26" t="str">
        <f t="shared" ca="1" si="36"/>
        <v/>
      </c>
      <c r="AL26" t="str">
        <f ca="1">IF(Y26="","",IF(OR(AG26='Datos fijos'!$AB$3,AG26='Datos fijos'!$AB$4),0,SUM(AH26:AK26)))</f>
        <v/>
      </c>
      <c r="AO26" s="31">
        <v>24</v>
      </c>
      <c r="AP26" s="4">
        <f ca="1">OFFSET(Cron.Inversiones!$C$38,0,Cálculos!AO26-12)</f>
        <v>0</v>
      </c>
      <c r="AQ26">
        <f t="shared" ca="1" si="37"/>
        <v>0</v>
      </c>
      <c r="BE26" s="4">
        <f ca="1">IF(OR(COUNTIF('Datos fijos'!$AJ:$AJ,$B26)=0,$B26=0,D26=0,F26=0,$H$4&lt;&gt;'Datos fijos'!$H$3),0,VLOOKUP($B26,'Datos fijos'!$AJ:$AO,COLUMN('Datos fijos'!$AK$2)-COLUMN('Datos fijos'!$AJ$2)+1,0))</f>
        <v>0</v>
      </c>
      <c r="BF26">
        <f t="shared" ca="1" si="38"/>
        <v>0</v>
      </c>
      <c r="BG26" t="str">
        <f t="shared" ca="1" si="6"/>
        <v/>
      </c>
      <c r="BH26" t="str">
        <f t="shared" ca="1" si="7"/>
        <v/>
      </c>
      <c r="BJ26" t="str">
        <f t="shared" ca="1" si="8"/>
        <v/>
      </c>
      <c r="BK26" t="str">
        <f t="shared" ca="1" si="9"/>
        <v/>
      </c>
      <c r="BL26" t="str">
        <f t="shared" ca="1" si="10"/>
        <v/>
      </c>
      <c r="BM26" t="str">
        <f t="shared" ca="1" si="11"/>
        <v/>
      </c>
      <c r="BN26" s="4" t="str">
        <f t="shared" ca="1" si="12"/>
        <v/>
      </c>
      <c r="BO26" t="str">
        <f t="shared" ca="1" si="13"/>
        <v/>
      </c>
      <c r="BP26" t="str">
        <f t="shared" ca="1" si="14"/>
        <v/>
      </c>
      <c r="BQ26" t="str">
        <f t="shared" ca="1" si="15"/>
        <v/>
      </c>
      <c r="BR26" t="str">
        <f t="shared" ca="1" si="16"/>
        <v/>
      </c>
      <c r="BS26" t="str">
        <f t="shared" ca="1" si="17"/>
        <v/>
      </c>
      <c r="BT26" t="str">
        <f ca="1">IF($BH26="","",IF(OR(BO26='Datos fijos'!$AB$3,BO26='Datos fijos'!$AB$4),0,SUM(BP26:BS26)))</f>
        <v/>
      </c>
      <c r="BU26" t="str">
        <f t="shared" ca="1" si="39"/>
        <v/>
      </c>
      <c r="BX26">
        <f ca="1">IF(OR(COUNTIF('Datos fijos'!$AJ:$AJ,$B26)=0,$B26=0,D26=0,F26=0,G26=0,$H$4&lt;&gt;'Datos fijos'!$H$3),0,VLOOKUP($B26,'Datos fijos'!$AJ:$AO,COLUMN('Datos fijos'!$AL$1)-COLUMN('Datos fijos'!$AJ$2)+1,0))</f>
        <v>0</v>
      </c>
      <c r="BY26">
        <f t="shared" ca="1" si="40"/>
        <v>0</v>
      </c>
      <c r="BZ26" t="str">
        <f t="shared" ca="1" si="18"/>
        <v/>
      </c>
      <c r="CA26" t="str">
        <f t="shared" ca="1" si="19"/>
        <v/>
      </c>
      <c r="CC26" t="str">
        <f t="shared" ca="1" si="20"/>
        <v/>
      </c>
      <c r="CD26" t="str">
        <f t="shared" ca="1" si="21"/>
        <v/>
      </c>
      <c r="CE26" t="str">
        <f t="shared" ca="1" si="22"/>
        <v/>
      </c>
      <c r="CF26" t="str">
        <f t="shared" ca="1" si="23"/>
        <v/>
      </c>
      <c r="CG26" t="str">
        <f t="shared" ca="1" si="24"/>
        <v/>
      </c>
      <c r="CH26" t="str">
        <f t="shared" ca="1" si="25"/>
        <v/>
      </c>
      <c r="CI26" t="str">
        <f t="shared" ca="1" si="26"/>
        <v/>
      </c>
      <c r="CJ26" t="str">
        <f t="shared" ca="1" si="27"/>
        <v/>
      </c>
      <c r="CK26" t="str">
        <f t="shared" ca="1" si="28"/>
        <v/>
      </c>
      <c r="CL26" t="str">
        <f t="shared" ca="1" si="29"/>
        <v/>
      </c>
      <c r="CM26" t="str">
        <f ca="1">IF($CA26="","",IF(OR(CH26='Datos fijos'!$AB$3,CH26='Datos fijos'!$AB$4),0,SUM(CI26:CL26)))</f>
        <v/>
      </c>
      <c r="CN26" t="str">
        <f t="shared" ca="1" si="41"/>
        <v/>
      </c>
      <c r="DJ26" s="333"/>
      <c r="DK26" s="333"/>
      <c r="DS26" s="333"/>
      <c r="DT26" s="333"/>
      <c r="DU26" s="333"/>
      <c r="DV26" s="333"/>
      <c r="DW26" s="333"/>
      <c r="DZ26">
        <f ca="1">IF(OR(COUNTIF('Datos fijos'!$AJ:$AJ,$B26)=0,C26=0,D26=0,E26=0,G26=0),0,VLOOKUP($B26,'Datos fijos'!$AJ:$AO,COLUMN('Datos fijos'!$AO$1)-COLUMN('Datos fijos'!$AJ$2)+1,0))</f>
        <v>0</v>
      </c>
      <c r="EA26">
        <f t="shared" ca="1" si="42"/>
        <v>0</v>
      </c>
      <c r="EB26" t="str">
        <f t="shared" ca="1" si="56"/>
        <v/>
      </c>
      <c r="EC26" t="str">
        <f t="shared" ca="1" si="44"/>
        <v/>
      </c>
      <c r="EE26" t="str">
        <f t="shared" ca="1" si="45"/>
        <v/>
      </c>
      <c r="EF26" t="str">
        <f t="shared" ca="1" si="46"/>
        <v/>
      </c>
      <c r="EG26" t="str">
        <f t="shared" ca="1" si="47"/>
        <v/>
      </c>
      <c r="EH26" t="str">
        <f t="shared" ca="1" si="48"/>
        <v/>
      </c>
      <c r="EI26" t="str">
        <f t="shared" ca="1" si="49"/>
        <v/>
      </c>
      <c r="EJ26" t="str">
        <f t="shared" ca="1" si="50"/>
        <v/>
      </c>
      <c r="EM26" t="str">
        <f t="shared" ca="1" si="51"/>
        <v/>
      </c>
      <c r="EN26" t="str">
        <f t="shared" ca="1" si="52"/>
        <v/>
      </c>
      <c r="EO26" t="str">
        <f t="shared" ca="1" si="53"/>
        <v/>
      </c>
      <c r="EP26" t="str">
        <f t="shared" ca="1" si="54"/>
        <v/>
      </c>
      <c r="EQ26" t="str">
        <f ca="1">IF(EC26="","",IF(OR(EJ26='Datos fijos'!$AB$4),0,SUM(EM26:EP26)))</f>
        <v/>
      </c>
      <c r="ER26" t="str">
        <f t="shared" ca="1" si="55"/>
        <v/>
      </c>
      <c r="EV26" s="53" t="str">
        <f ca="1">IF(OR(COUNTIF('Datos fijos'!$AJ:$AJ,Cálculos!$B26)=0,F26=0,D26=0,B26=0),"",VLOOKUP($B26,'Datos fijos'!$AJ:$AP,COLUMN('Datos fijos'!$AP$1)-COLUMN('Datos fijos'!$AJ$2)+1,0))</f>
        <v/>
      </c>
      <c r="EW26" t="str">
        <f t="shared" ca="1" si="30"/>
        <v/>
      </c>
      <c r="EY26" s="33"/>
      <c r="EZ26" s="33"/>
    </row>
    <row r="27" spans="2:156" ht="15.75" x14ac:dyDescent="0.25">
      <c r="B27">
        <f ca="1">OFFSET('Equipos, Mater, Serv'!C$5,ROW($A27)-ROW($A$3),0)</f>
        <v>0</v>
      </c>
      <c r="C27">
        <f ca="1">OFFSET('Equipos, Mater, Serv'!D$5,ROW($A27)-ROW($A$3),0)</f>
        <v>0</v>
      </c>
      <c r="D27">
        <f ca="1">OFFSET('Equipos, Mater, Serv'!F$5,ROW($A27)-ROW($A$3),0)</f>
        <v>0</v>
      </c>
      <c r="E27">
        <f ca="1">OFFSET('Equipos, Mater, Serv'!G$5,ROW($A27)-ROW($A$3),0)</f>
        <v>0</v>
      </c>
      <c r="F27">
        <f ca="1">OFFSET('Equipos, Mater, Serv'!H$5,ROW($A27)-ROW($A$3),0)</f>
        <v>0</v>
      </c>
      <c r="G27">
        <f ca="1">OFFSET('Equipos, Mater, Serv'!L$5,ROW($A27)-ROW($A$3),0)</f>
        <v>0</v>
      </c>
      <c r="I27">
        <f ca="1">OFFSET('Equipos, Mater, Serv'!O$5,ROW($A27)-ROW($A$3),0)</f>
        <v>0</v>
      </c>
      <c r="J27">
        <f ca="1">OFFSET('Equipos, Mater, Serv'!P$5,ROW($A27)-ROW($A$3),0)</f>
        <v>0</v>
      </c>
      <c r="K27">
        <f ca="1">OFFSET('Equipos, Mater, Serv'!T$5,ROW($A27)-ROW($A$3),0)</f>
        <v>0</v>
      </c>
      <c r="L27">
        <f ca="1">OFFSET('Equipos, Mater, Serv'!U$5,ROW($A27)-ROW($A$3),0)</f>
        <v>0</v>
      </c>
      <c r="N27">
        <f ca="1">OFFSET('Equipos, Mater, Serv'!Z$5,ROW($A27)-ROW($A$3),0)</f>
        <v>0</v>
      </c>
      <c r="O27">
        <f ca="1">OFFSET('Equipos, Mater, Serv'!AA$5,ROW($A27)-ROW($A$3),0)</f>
        <v>0</v>
      </c>
      <c r="P27">
        <f ca="1">OFFSET('Equipos, Mater, Serv'!AB$5,ROW($A27)-ROW($A$3),0)</f>
        <v>0</v>
      </c>
      <c r="Q27">
        <f ca="1">OFFSET('Equipos, Mater, Serv'!AC$5,ROW($A27)-ROW($A$3),0)</f>
        <v>0</v>
      </c>
      <c r="R27">
        <f ca="1">OFFSET('Equipos, Mater, Serv'!AD$5,ROW($A27)-ROW($A$3),0)</f>
        <v>0</v>
      </c>
      <c r="S27">
        <f ca="1">OFFSET('Equipos, Mater, Serv'!AE$5,ROW($A27)-ROW($A$3),0)</f>
        <v>0</v>
      </c>
      <c r="T27">
        <f ca="1">OFFSET('Equipos, Mater, Serv'!AF$5,ROW($A27)-ROW($A$3),0)</f>
        <v>0</v>
      </c>
      <c r="V27" s="241">
        <f ca="1">IF(OR($B27=0,D27=0,F27=0,J27&lt;&gt;'Datos fijos'!$H$3),0,1)</f>
        <v>0</v>
      </c>
      <c r="W27">
        <f t="shared" ca="1" si="31"/>
        <v>0</v>
      </c>
      <c r="X27" t="str">
        <f t="shared" ca="1" si="32"/>
        <v/>
      </c>
      <c r="Y27" t="str">
        <f t="shared" ca="1" si="33"/>
        <v/>
      </c>
      <c r="AA27" t="str">
        <f t="shared" ca="1" si="0"/>
        <v/>
      </c>
      <c r="AB27" t="str">
        <f t="shared" ca="1" si="1"/>
        <v/>
      </c>
      <c r="AC27" t="str">
        <f t="shared" ca="1" si="2"/>
        <v/>
      </c>
      <c r="AD27" t="str">
        <f t="shared" ca="1" si="3"/>
        <v/>
      </c>
      <c r="AE27" t="str">
        <f t="shared" ca="1" si="4"/>
        <v/>
      </c>
      <c r="AF27" t="str">
        <f t="shared" ca="1" si="5"/>
        <v/>
      </c>
      <c r="AG27" t="str">
        <f t="shared" ca="1" si="34"/>
        <v/>
      </c>
      <c r="AH27" t="str">
        <f t="shared" ca="1" si="35"/>
        <v/>
      </c>
      <c r="AI27" t="str">
        <f t="shared" ca="1" si="36"/>
        <v/>
      </c>
      <c r="AL27" t="str">
        <f ca="1">IF(Y27="","",IF(OR(AG27='Datos fijos'!$AB$3,AG27='Datos fijos'!$AB$4),0,SUM(AH27:AK27)))</f>
        <v/>
      </c>
      <c r="AO27" s="31">
        <v>25</v>
      </c>
      <c r="AP27" s="4">
        <f ca="1">OFFSET(Cron.Inversiones!$C$49,0,Cálculos!AO27-24)</f>
        <v>0</v>
      </c>
      <c r="AQ27">
        <f t="shared" ca="1" si="37"/>
        <v>0</v>
      </c>
      <c r="BE27" s="4">
        <f ca="1">IF(OR(COUNTIF('Datos fijos'!$AJ:$AJ,$B27)=0,$B27=0,D27=0,F27=0,$H$4&lt;&gt;'Datos fijos'!$H$3),0,VLOOKUP($B27,'Datos fijos'!$AJ:$AO,COLUMN('Datos fijos'!$AK$2)-COLUMN('Datos fijos'!$AJ$2)+1,0))</f>
        <v>0</v>
      </c>
      <c r="BF27">
        <f t="shared" ca="1" si="38"/>
        <v>0</v>
      </c>
      <c r="BG27" t="str">
        <f t="shared" ca="1" si="6"/>
        <v/>
      </c>
      <c r="BH27" t="str">
        <f t="shared" ca="1" si="7"/>
        <v/>
      </c>
      <c r="BJ27" t="str">
        <f t="shared" ca="1" si="8"/>
        <v/>
      </c>
      <c r="BK27" t="str">
        <f t="shared" ca="1" si="9"/>
        <v/>
      </c>
      <c r="BL27" t="str">
        <f t="shared" ca="1" si="10"/>
        <v/>
      </c>
      <c r="BM27" t="str">
        <f t="shared" ca="1" si="11"/>
        <v/>
      </c>
      <c r="BN27" s="4" t="str">
        <f t="shared" ca="1" si="12"/>
        <v/>
      </c>
      <c r="BO27" t="str">
        <f t="shared" ca="1" si="13"/>
        <v/>
      </c>
      <c r="BP27" t="str">
        <f t="shared" ca="1" si="14"/>
        <v/>
      </c>
      <c r="BQ27" t="str">
        <f t="shared" ca="1" si="15"/>
        <v/>
      </c>
      <c r="BR27" t="str">
        <f t="shared" ca="1" si="16"/>
        <v/>
      </c>
      <c r="BS27" t="str">
        <f t="shared" ca="1" si="17"/>
        <v/>
      </c>
      <c r="BT27" t="str">
        <f ca="1">IF($BH27="","",IF(OR(BO27='Datos fijos'!$AB$3,BO27='Datos fijos'!$AB$4),0,SUM(BP27:BS27)))</f>
        <v/>
      </c>
      <c r="BU27" t="str">
        <f t="shared" ca="1" si="39"/>
        <v/>
      </c>
      <c r="BX27">
        <f ca="1">IF(OR(COUNTIF('Datos fijos'!$AJ:$AJ,$B27)=0,$B27=0,D27=0,F27=0,G27=0,$H$4&lt;&gt;'Datos fijos'!$H$3),0,VLOOKUP($B27,'Datos fijos'!$AJ:$AO,COLUMN('Datos fijos'!$AL$1)-COLUMN('Datos fijos'!$AJ$2)+1,0))</f>
        <v>0</v>
      </c>
      <c r="BY27">
        <f t="shared" ca="1" si="40"/>
        <v>0</v>
      </c>
      <c r="BZ27" t="str">
        <f t="shared" ca="1" si="18"/>
        <v/>
      </c>
      <c r="CA27" t="str">
        <f t="shared" ca="1" si="19"/>
        <v/>
      </c>
      <c r="CC27" t="str">
        <f t="shared" ca="1" si="20"/>
        <v/>
      </c>
      <c r="CD27" t="str">
        <f t="shared" ca="1" si="21"/>
        <v/>
      </c>
      <c r="CE27" t="str">
        <f t="shared" ca="1" si="22"/>
        <v/>
      </c>
      <c r="CF27" t="str">
        <f t="shared" ca="1" si="23"/>
        <v/>
      </c>
      <c r="CG27" t="str">
        <f t="shared" ca="1" si="24"/>
        <v/>
      </c>
      <c r="CH27" t="str">
        <f t="shared" ca="1" si="25"/>
        <v/>
      </c>
      <c r="CI27" t="str">
        <f t="shared" ca="1" si="26"/>
        <v/>
      </c>
      <c r="CJ27" t="str">
        <f t="shared" ca="1" si="27"/>
        <v/>
      </c>
      <c r="CK27" t="str">
        <f t="shared" ca="1" si="28"/>
        <v/>
      </c>
      <c r="CL27" t="str">
        <f t="shared" ca="1" si="29"/>
        <v/>
      </c>
      <c r="CM27" t="str">
        <f ca="1">IF($CA27="","",IF(OR(CH27='Datos fijos'!$AB$3,CH27='Datos fijos'!$AB$4),0,SUM(CI27:CL27)))</f>
        <v/>
      </c>
      <c r="CN27" t="str">
        <f t="shared" ca="1" si="41"/>
        <v/>
      </c>
      <c r="DJ27" s="333"/>
      <c r="DK27" s="333"/>
      <c r="DS27" s="333"/>
      <c r="DT27" s="333"/>
      <c r="DU27" s="333"/>
      <c r="DV27" s="333"/>
      <c r="DW27" s="333"/>
      <c r="DZ27">
        <f ca="1">IF(OR(COUNTIF('Datos fijos'!$AJ:$AJ,$B27)=0,C27=0,D27=0,E27=0,G27=0),0,VLOOKUP($B27,'Datos fijos'!$AJ:$AO,COLUMN('Datos fijos'!$AO$1)-COLUMN('Datos fijos'!$AJ$2)+1,0))</f>
        <v>0</v>
      </c>
      <c r="EA27">
        <f t="shared" ca="1" si="42"/>
        <v>0</v>
      </c>
      <c r="EB27" t="str">
        <f t="shared" ca="1" si="56"/>
        <v/>
      </c>
      <c r="EC27" t="str">
        <f t="shared" ca="1" si="44"/>
        <v/>
      </c>
      <c r="EE27" t="str">
        <f t="shared" ca="1" si="45"/>
        <v/>
      </c>
      <c r="EF27" t="str">
        <f t="shared" ca="1" si="46"/>
        <v/>
      </c>
      <c r="EG27" t="str">
        <f t="shared" ca="1" si="47"/>
        <v/>
      </c>
      <c r="EH27" t="str">
        <f t="shared" ca="1" si="48"/>
        <v/>
      </c>
      <c r="EI27" t="str">
        <f t="shared" ca="1" si="49"/>
        <v/>
      </c>
      <c r="EJ27" t="str">
        <f t="shared" ca="1" si="50"/>
        <v/>
      </c>
      <c r="EM27" t="str">
        <f t="shared" ca="1" si="51"/>
        <v/>
      </c>
      <c r="EN27" t="str">
        <f t="shared" ca="1" si="52"/>
        <v/>
      </c>
      <c r="EO27" t="str">
        <f t="shared" ca="1" si="53"/>
        <v/>
      </c>
      <c r="EP27" t="str">
        <f t="shared" ca="1" si="54"/>
        <v/>
      </c>
      <c r="EQ27" t="str">
        <f ca="1">IF(EC27="","",IF(OR(EJ27='Datos fijos'!$AB$4),0,SUM(EM27:EP27)))</f>
        <v/>
      </c>
      <c r="ER27" t="str">
        <f t="shared" ca="1" si="55"/>
        <v/>
      </c>
      <c r="EV27" s="53" t="str">
        <f ca="1">IF(OR(COUNTIF('Datos fijos'!$AJ:$AJ,Cálculos!$B27)=0,F27=0,D27=0,B27=0),"",VLOOKUP($B27,'Datos fijos'!$AJ:$AP,COLUMN('Datos fijos'!$AP$1)-COLUMN('Datos fijos'!$AJ$2)+1,0))</f>
        <v/>
      </c>
      <c r="EW27" t="str">
        <f t="shared" ca="1" si="30"/>
        <v/>
      </c>
      <c r="EY27" s="33"/>
      <c r="EZ27" s="33"/>
    </row>
    <row r="28" spans="2:156" ht="15.75" x14ac:dyDescent="0.25">
      <c r="B28">
        <f ca="1">OFFSET('Equipos, Mater, Serv'!C$5,ROW($A28)-ROW($A$3),0)</f>
        <v>0</v>
      </c>
      <c r="C28">
        <f ca="1">OFFSET('Equipos, Mater, Serv'!D$5,ROW($A28)-ROW($A$3),0)</f>
        <v>0</v>
      </c>
      <c r="D28">
        <f ca="1">OFFSET('Equipos, Mater, Serv'!F$5,ROW($A28)-ROW($A$3),0)</f>
        <v>0</v>
      </c>
      <c r="E28">
        <f ca="1">OFFSET('Equipos, Mater, Serv'!G$5,ROW($A28)-ROW($A$3),0)</f>
        <v>0</v>
      </c>
      <c r="F28">
        <f ca="1">OFFSET('Equipos, Mater, Serv'!H$5,ROW($A28)-ROW($A$3),0)</f>
        <v>0</v>
      </c>
      <c r="G28">
        <f ca="1">OFFSET('Equipos, Mater, Serv'!L$5,ROW($A28)-ROW($A$3),0)</f>
        <v>0</v>
      </c>
      <c r="I28">
        <f ca="1">OFFSET('Equipos, Mater, Serv'!O$5,ROW($A28)-ROW($A$3),0)</f>
        <v>0</v>
      </c>
      <c r="J28">
        <f ca="1">OFFSET('Equipos, Mater, Serv'!P$5,ROW($A28)-ROW($A$3),0)</f>
        <v>0</v>
      </c>
      <c r="K28">
        <f ca="1">OFFSET('Equipos, Mater, Serv'!T$5,ROW($A28)-ROW($A$3),0)</f>
        <v>0</v>
      </c>
      <c r="L28">
        <f ca="1">OFFSET('Equipos, Mater, Serv'!U$5,ROW($A28)-ROW($A$3),0)</f>
        <v>0</v>
      </c>
      <c r="N28">
        <f ca="1">OFFSET('Equipos, Mater, Serv'!Z$5,ROW($A28)-ROW($A$3),0)</f>
        <v>0</v>
      </c>
      <c r="O28">
        <f ca="1">OFFSET('Equipos, Mater, Serv'!AA$5,ROW($A28)-ROW($A$3),0)</f>
        <v>0</v>
      </c>
      <c r="P28">
        <f ca="1">OFFSET('Equipos, Mater, Serv'!AB$5,ROW($A28)-ROW($A$3),0)</f>
        <v>0</v>
      </c>
      <c r="Q28">
        <f ca="1">OFFSET('Equipos, Mater, Serv'!AC$5,ROW($A28)-ROW($A$3),0)</f>
        <v>0</v>
      </c>
      <c r="R28">
        <f ca="1">OFFSET('Equipos, Mater, Serv'!AD$5,ROW($A28)-ROW($A$3),0)</f>
        <v>0</v>
      </c>
      <c r="S28">
        <f ca="1">OFFSET('Equipos, Mater, Serv'!AE$5,ROW($A28)-ROW($A$3),0)</f>
        <v>0</v>
      </c>
      <c r="T28">
        <f ca="1">OFFSET('Equipos, Mater, Serv'!AF$5,ROW($A28)-ROW($A$3),0)</f>
        <v>0</v>
      </c>
      <c r="V28" s="241">
        <f ca="1">IF(OR($B28=0,D28=0,F28=0,J28&lt;&gt;'Datos fijos'!$H$3),0,1)</f>
        <v>0</v>
      </c>
      <c r="W28">
        <f t="shared" ca="1" si="31"/>
        <v>0</v>
      </c>
      <c r="X28" t="str">
        <f t="shared" ca="1" si="32"/>
        <v/>
      </c>
      <c r="Y28" t="str">
        <f t="shared" ca="1" si="33"/>
        <v/>
      </c>
      <c r="AA28" t="str">
        <f t="shared" ca="1" si="0"/>
        <v/>
      </c>
      <c r="AB28" t="str">
        <f t="shared" ca="1" si="1"/>
        <v/>
      </c>
      <c r="AC28" t="str">
        <f t="shared" ca="1" si="2"/>
        <v/>
      </c>
      <c r="AD28" t="str">
        <f t="shared" ca="1" si="3"/>
        <v/>
      </c>
      <c r="AE28" t="str">
        <f t="shared" ca="1" si="4"/>
        <v/>
      </c>
      <c r="AF28" t="str">
        <f t="shared" ca="1" si="5"/>
        <v/>
      </c>
      <c r="AG28" t="str">
        <f t="shared" ca="1" si="34"/>
        <v/>
      </c>
      <c r="AH28" t="str">
        <f t="shared" ca="1" si="35"/>
        <v/>
      </c>
      <c r="AI28" t="str">
        <f t="shared" ca="1" si="36"/>
        <v/>
      </c>
      <c r="AL28" t="str">
        <f ca="1">IF(Y28="","",IF(OR(AG28='Datos fijos'!$AB$3,AG28='Datos fijos'!$AB$4),0,SUM(AH28:AK28)))</f>
        <v/>
      </c>
      <c r="AO28" s="31">
        <v>26</v>
      </c>
      <c r="AP28" s="4">
        <f ca="1">OFFSET(Cron.Inversiones!$C$49,0,Cálculos!AO28-24)</f>
        <v>0</v>
      </c>
      <c r="AQ28">
        <f t="shared" ca="1" si="37"/>
        <v>0</v>
      </c>
      <c r="BE28" s="4">
        <f ca="1">IF(OR(COUNTIF('Datos fijos'!$AJ:$AJ,$B28)=0,$B28=0,D28=0,F28=0,$H$4&lt;&gt;'Datos fijos'!$H$3),0,VLOOKUP($B28,'Datos fijos'!$AJ:$AO,COLUMN('Datos fijos'!$AK$2)-COLUMN('Datos fijos'!$AJ$2)+1,0))</f>
        <v>0</v>
      </c>
      <c r="BF28">
        <f t="shared" ca="1" si="38"/>
        <v>0</v>
      </c>
      <c r="BG28" t="str">
        <f t="shared" ca="1" si="6"/>
        <v/>
      </c>
      <c r="BH28" t="str">
        <f t="shared" ca="1" si="7"/>
        <v/>
      </c>
      <c r="BJ28" t="str">
        <f t="shared" ca="1" si="8"/>
        <v/>
      </c>
      <c r="BK28" t="str">
        <f t="shared" ca="1" si="9"/>
        <v/>
      </c>
      <c r="BL28" t="str">
        <f t="shared" ca="1" si="10"/>
        <v/>
      </c>
      <c r="BM28" t="str">
        <f t="shared" ca="1" si="11"/>
        <v/>
      </c>
      <c r="BN28" s="4" t="str">
        <f t="shared" ca="1" si="12"/>
        <v/>
      </c>
      <c r="BO28" t="str">
        <f t="shared" ca="1" si="13"/>
        <v/>
      </c>
      <c r="BP28" t="str">
        <f t="shared" ca="1" si="14"/>
        <v/>
      </c>
      <c r="BQ28" t="str">
        <f t="shared" ca="1" si="15"/>
        <v/>
      </c>
      <c r="BR28" t="str">
        <f t="shared" ca="1" si="16"/>
        <v/>
      </c>
      <c r="BS28" t="str">
        <f t="shared" ca="1" si="17"/>
        <v/>
      </c>
      <c r="BT28" t="str">
        <f ca="1">IF($BH28="","",IF(OR(BO28='Datos fijos'!$AB$3,BO28='Datos fijos'!$AB$4),0,SUM(BP28:BS28)))</f>
        <v/>
      </c>
      <c r="BU28" t="str">
        <f t="shared" ca="1" si="39"/>
        <v/>
      </c>
      <c r="BX28">
        <f ca="1">IF(OR(COUNTIF('Datos fijos'!$AJ:$AJ,$B28)=0,$B28=0,D28=0,F28=0,G28=0,$H$4&lt;&gt;'Datos fijos'!$H$3),0,VLOOKUP($B28,'Datos fijos'!$AJ:$AO,COLUMN('Datos fijos'!$AL$1)-COLUMN('Datos fijos'!$AJ$2)+1,0))</f>
        <v>0</v>
      </c>
      <c r="BY28">
        <f t="shared" ca="1" si="40"/>
        <v>0</v>
      </c>
      <c r="BZ28" t="str">
        <f t="shared" ca="1" si="18"/>
        <v/>
      </c>
      <c r="CA28" t="str">
        <f t="shared" ca="1" si="19"/>
        <v/>
      </c>
      <c r="CC28" t="str">
        <f t="shared" ca="1" si="20"/>
        <v/>
      </c>
      <c r="CD28" t="str">
        <f t="shared" ca="1" si="21"/>
        <v/>
      </c>
      <c r="CE28" t="str">
        <f t="shared" ca="1" si="22"/>
        <v/>
      </c>
      <c r="CF28" t="str">
        <f t="shared" ca="1" si="23"/>
        <v/>
      </c>
      <c r="CG28" t="str">
        <f t="shared" ca="1" si="24"/>
        <v/>
      </c>
      <c r="CH28" t="str">
        <f t="shared" ca="1" si="25"/>
        <v/>
      </c>
      <c r="CI28" t="str">
        <f t="shared" ca="1" si="26"/>
        <v/>
      </c>
      <c r="CJ28" t="str">
        <f t="shared" ca="1" si="27"/>
        <v/>
      </c>
      <c r="CK28" t="str">
        <f t="shared" ca="1" si="28"/>
        <v/>
      </c>
      <c r="CL28" t="str">
        <f t="shared" ca="1" si="29"/>
        <v/>
      </c>
      <c r="CM28" t="str">
        <f ca="1">IF($CA28="","",IF(OR(CH28='Datos fijos'!$AB$3,CH28='Datos fijos'!$AB$4),0,SUM(CI28:CL28)))</f>
        <v/>
      </c>
      <c r="CN28" t="str">
        <f t="shared" ca="1" si="41"/>
        <v/>
      </c>
      <c r="DZ28">
        <f ca="1">IF(OR(COUNTIF('Datos fijos'!$AJ:$AJ,$B28)=0,C28=0,D28=0,E28=0,G28=0),0,VLOOKUP($B28,'Datos fijos'!$AJ:$AO,COLUMN('Datos fijos'!$AO$1)-COLUMN('Datos fijos'!$AJ$2)+1,0))</f>
        <v>0</v>
      </c>
      <c r="EA28">
        <f t="shared" ca="1" si="42"/>
        <v>0</v>
      </c>
      <c r="EB28" t="str">
        <f t="shared" ca="1" si="56"/>
        <v/>
      </c>
      <c r="EC28" t="str">
        <f t="shared" ca="1" si="44"/>
        <v/>
      </c>
      <c r="EE28" t="str">
        <f t="shared" ca="1" si="45"/>
        <v/>
      </c>
      <c r="EF28" t="str">
        <f t="shared" ca="1" si="46"/>
        <v/>
      </c>
      <c r="EG28" t="str">
        <f t="shared" ca="1" si="47"/>
        <v/>
      </c>
      <c r="EH28" t="str">
        <f t="shared" ca="1" si="48"/>
        <v/>
      </c>
      <c r="EI28" t="str">
        <f t="shared" ca="1" si="49"/>
        <v/>
      </c>
      <c r="EJ28" t="str">
        <f t="shared" ca="1" si="50"/>
        <v/>
      </c>
      <c r="EM28" t="str">
        <f t="shared" ca="1" si="51"/>
        <v/>
      </c>
      <c r="EN28" t="str">
        <f t="shared" ca="1" si="52"/>
        <v/>
      </c>
      <c r="EO28" t="str">
        <f t="shared" ca="1" si="53"/>
        <v/>
      </c>
      <c r="EP28" t="str">
        <f t="shared" ca="1" si="54"/>
        <v/>
      </c>
      <c r="EQ28" t="str">
        <f ca="1">IF(EC28="","",IF(OR(EJ28='Datos fijos'!$AB$4),0,SUM(EM28:EP28)))</f>
        <v/>
      </c>
      <c r="ER28" t="str">
        <f t="shared" ca="1" si="55"/>
        <v/>
      </c>
      <c r="EV28" s="53" t="str">
        <f ca="1">IF(OR(COUNTIF('Datos fijos'!$AJ:$AJ,Cálculos!$B28)=0,F28=0,D28=0,B28=0),"",VLOOKUP($B28,'Datos fijos'!$AJ:$AP,COLUMN('Datos fijos'!$AP$1)-COLUMN('Datos fijos'!$AJ$2)+1,0))</f>
        <v/>
      </c>
      <c r="EW28" t="str">
        <f t="shared" ca="1" si="30"/>
        <v/>
      </c>
      <c r="EY28" s="33"/>
      <c r="EZ28" s="33"/>
    </row>
    <row r="29" spans="2:156" ht="15.75" x14ac:dyDescent="0.25">
      <c r="B29">
        <f ca="1">OFFSET('Equipos, Mater, Serv'!C$5,ROW($A29)-ROW($A$3),0)</f>
        <v>0</v>
      </c>
      <c r="C29">
        <f ca="1">OFFSET('Equipos, Mater, Serv'!D$5,ROW($A29)-ROW($A$3),0)</f>
        <v>0</v>
      </c>
      <c r="D29">
        <f ca="1">OFFSET('Equipos, Mater, Serv'!F$5,ROW($A29)-ROW($A$3),0)</f>
        <v>0</v>
      </c>
      <c r="E29">
        <f ca="1">OFFSET('Equipos, Mater, Serv'!G$5,ROW($A29)-ROW($A$3),0)</f>
        <v>0</v>
      </c>
      <c r="F29">
        <f ca="1">OFFSET('Equipos, Mater, Serv'!H$5,ROW($A29)-ROW($A$3),0)</f>
        <v>0</v>
      </c>
      <c r="G29">
        <f ca="1">OFFSET('Equipos, Mater, Serv'!L$5,ROW($A29)-ROW($A$3),0)</f>
        <v>0</v>
      </c>
      <c r="I29">
        <f ca="1">OFFSET('Equipos, Mater, Serv'!O$5,ROW($A29)-ROW($A$3),0)</f>
        <v>0</v>
      </c>
      <c r="J29">
        <f ca="1">OFFSET('Equipos, Mater, Serv'!P$5,ROW($A29)-ROW($A$3),0)</f>
        <v>0</v>
      </c>
      <c r="K29">
        <f ca="1">OFFSET('Equipos, Mater, Serv'!T$5,ROW($A29)-ROW($A$3),0)</f>
        <v>0</v>
      </c>
      <c r="L29">
        <f ca="1">OFFSET('Equipos, Mater, Serv'!U$5,ROW($A29)-ROW($A$3),0)</f>
        <v>0</v>
      </c>
      <c r="N29">
        <f ca="1">OFFSET('Equipos, Mater, Serv'!Z$5,ROW($A29)-ROW($A$3),0)</f>
        <v>0</v>
      </c>
      <c r="O29">
        <f ca="1">OFFSET('Equipos, Mater, Serv'!AA$5,ROW($A29)-ROW($A$3),0)</f>
        <v>0</v>
      </c>
      <c r="P29">
        <f ca="1">OFFSET('Equipos, Mater, Serv'!AB$5,ROW($A29)-ROW($A$3),0)</f>
        <v>0</v>
      </c>
      <c r="Q29">
        <f ca="1">OFFSET('Equipos, Mater, Serv'!AC$5,ROW($A29)-ROW($A$3),0)</f>
        <v>0</v>
      </c>
      <c r="R29">
        <f ca="1">OFFSET('Equipos, Mater, Serv'!AD$5,ROW($A29)-ROW($A$3),0)</f>
        <v>0</v>
      </c>
      <c r="S29">
        <f ca="1">OFFSET('Equipos, Mater, Serv'!AE$5,ROW($A29)-ROW($A$3),0)</f>
        <v>0</v>
      </c>
      <c r="T29">
        <f ca="1">OFFSET('Equipos, Mater, Serv'!AF$5,ROW($A29)-ROW($A$3),0)</f>
        <v>0</v>
      </c>
      <c r="V29" s="241">
        <f ca="1">IF(OR($B29=0,D29=0,F29=0,J29&lt;&gt;'Datos fijos'!$H$3),0,1)</f>
        <v>0</v>
      </c>
      <c r="W29">
        <f t="shared" ca="1" si="31"/>
        <v>0</v>
      </c>
      <c r="X29" t="str">
        <f t="shared" ca="1" si="32"/>
        <v/>
      </c>
      <c r="Y29" t="str">
        <f t="shared" ca="1" si="33"/>
        <v/>
      </c>
      <c r="AA29" t="str">
        <f t="shared" ca="1" si="0"/>
        <v/>
      </c>
      <c r="AB29" t="str">
        <f t="shared" ca="1" si="1"/>
        <v/>
      </c>
      <c r="AC29" t="str">
        <f t="shared" ca="1" si="2"/>
        <v/>
      </c>
      <c r="AD29" t="str">
        <f t="shared" ca="1" si="3"/>
        <v/>
      </c>
      <c r="AE29" t="str">
        <f t="shared" ca="1" si="4"/>
        <v/>
      </c>
      <c r="AF29" t="str">
        <f t="shared" ca="1" si="5"/>
        <v/>
      </c>
      <c r="AG29" t="str">
        <f t="shared" ca="1" si="34"/>
        <v/>
      </c>
      <c r="AH29" t="str">
        <f t="shared" ca="1" si="35"/>
        <v/>
      </c>
      <c r="AI29" t="str">
        <f t="shared" ca="1" si="36"/>
        <v/>
      </c>
      <c r="AL29" t="str">
        <f ca="1">IF(Y29="","",IF(OR(AG29='Datos fijos'!$AB$3,AG29='Datos fijos'!$AB$4),0,SUM(AH29:AK29)))</f>
        <v/>
      </c>
      <c r="AO29" s="31">
        <v>27</v>
      </c>
      <c r="AP29" s="4">
        <f ca="1">OFFSET(Cron.Inversiones!$C$49,0,Cálculos!AO29-24)</f>
        <v>0</v>
      </c>
      <c r="AQ29">
        <f t="shared" ca="1" si="37"/>
        <v>0</v>
      </c>
      <c r="BE29" s="4">
        <f ca="1">IF(OR(COUNTIF('Datos fijos'!$AJ:$AJ,$B29)=0,$B29=0,D29=0,F29=0,$H$4&lt;&gt;'Datos fijos'!$H$3),0,VLOOKUP($B29,'Datos fijos'!$AJ:$AO,COLUMN('Datos fijos'!$AK$2)-COLUMN('Datos fijos'!$AJ$2)+1,0))</f>
        <v>0</v>
      </c>
      <c r="BF29">
        <f t="shared" ca="1" si="38"/>
        <v>0</v>
      </c>
      <c r="BG29" t="str">
        <f t="shared" ca="1" si="6"/>
        <v/>
      </c>
      <c r="BH29" t="str">
        <f t="shared" ca="1" si="7"/>
        <v/>
      </c>
      <c r="BJ29" t="str">
        <f t="shared" ca="1" si="8"/>
        <v/>
      </c>
      <c r="BK29" t="str">
        <f t="shared" ca="1" si="9"/>
        <v/>
      </c>
      <c r="BL29" t="str">
        <f t="shared" ca="1" si="10"/>
        <v/>
      </c>
      <c r="BM29" t="str">
        <f t="shared" ca="1" si="11"/>
        <v/>
      </c>
      <c r="BN29" s="4" t="str">
        <f t="shared" ca="1" si="12"/>
        <v/>
      </c>
      <c r="BO29" t="str">
        <f t="shared" ca="1" si="13"/>
        <v/>
      </c>
      <c r="BP29" t="str">
        <f t="shared" ca="1" si="14"/>
        <v/>
      </c>
      <c r="BQ29" t="str">
        <f t="shared" ca="1" si="15"/>
        <v/>
      </c>
      <c r="BR29" t="str">
        <f t="shared" ca="1" si="16"/>
        <v/>
      </c>
      <c r="BS29" t="str">
        <f t="shared" ca="1" si="17"/>
        <v/>
      </c>
      <c r="BT29" t="str">
        <f ca="1">IF($BH29="","",IF(OR(BO29='Datos fijos'!$AB$3,BO29='Datos fijos'!$AB$4),0,SUM(BP29:BS29)))</f>
        <v/>
      </c>
      <c r="BU29" t="str">
        <f t="shared" ca="1" si="39"/>
        <v/>
      </c>
      <c r="BX29">
        <f ca="1">IF(OR(COUNTIF('Datos fijos'!$AJ:$AJ,$B29)=0,$B29=0,D29=0,F29=0,G29=0,$H$4&lt;&gt;'Datos fijos'!$H$3),0,VLOOKUP($B29,'Datos fijos'!$AJ:$AO,COLUMN('Datos fijos'!$AL$1)-COLUMN('Datos fijos'!$AJ$2)+1,0))</f>
        <v>0</v>
      </c>
      <c r="BY29">
        <f t="shared" ca="1" si="40"/>
        <v>0</v>
      </c>
      <c r="BZ29" t="str">
        <f t="shared" ca="1" si="18"/>
        <v/>
      </c>
      <c r="CA29" t="str">
        <f t="shared" ca="1" si="19"/>
        <v/>
      </c>
      <c r="CC29" t="str">
        <f t="shared" ca="1" si="20"/>
        <v/>
      </c>
      <c r="CD29" t="str">
        <f t="shared" ca="1" si="21"/>
        <v/>
      </c>
      <c r="CE29" t="str">
        <f t="shared" ca="1" si="22"/>
        <v/>
      </c>
      <c r="CF29" t="str">
        <f t="shared" ca="1" si="23"/>
        <v/>
      </c>
      <c r="CG29" t="str">
        <f t="shared" ca="1" si="24"/>
        <v/>
      </c>
      <c r="CH29" t="str">
        <f t="shared" ca="1" si="25"/>
        <v/>
      </c>
      <c r="CI29" t="str">
        <f t="shared" ca="1" si="26"/>
        <v/>
      </c>
      <c r="CJ29" t="str">
        <f t="shared" ca="1" si="27"/>
        <v/>
      </c>
      <c r="CK29" t="str">
        <f t="shared" ca="1" si="28"/>
        <v/>
      </c>
      <c r="CL29" t="str">
        <f t="shared" ca="1" si="29"/>
        <v/>
      </c>
      <c r="CM29" t="str">
        <f ca="1">IF($CA29="","",IF(OR(CH29='Datos fijos'!$AB$3,CH29='Datos fijos'!$AB$4),0,SUM(CI29:CL29)))</f>
        <v/>
      </c>
      <c r="CN29" t="str">
        <f t="shared" ca="1" si="41"/>
        <v/>
      </c>
      <c r="DZ29">
        <f ca="1">IF(OR(COUNTIF('Datos fijos'!$AJ:$AJ,$B29)=0,C29=0,D29=0,E29=0,G29=0),0,VLOOKUP($B29,'Datos fijos'!$AJ:$AO,COLUMN('Datos fijos'!$AO$1)-COLUMN('Datos fijos'!$AJ$2)+1,0))</f>
        <v>0</v>
      </c>
      <c r="EA29">
        <f t="shared" ca="1" si="42"/>
        <v>0</v>
      </c>
      <c r="EB29" t="str">
        <f t="shared" ca="1" si="56"/>
        <v/>
      </c>
      <c r="EC29" t="str">
        <f t="shared" ca="1" si="44"/>
        <v/>
      </c>
      <c r="EE29" t="str">
        <f t="shared" ca="1" si="45"/>
        <v/>
      </c>
      <c r="EF29" t="str">
        <f t="shared" ca="1" si="46"/>
        <v/>
      </c>
      <c r="EG29" t="str">
        <f t="shared" ca="1" si="47"/>
        <v/>
      </c>
      <c r="EH29" t="str">
        <f t="shared" ca="1" si="48"/>
        <v/>
      </c>
      <c r="EI29" t="str">
        <f t="shared" ca="1" si="49"/>
        <v/>
      </c>
      <c r="EJ29" t="str">
        <f t="shared" ca="1" si="50"/>
        <v/>
      </c>
      <c r="EM29" t="str">
        <f t="shared" ca="1" si="51"/>
        <v/>
      </c>
      <c r="EN29" t="str">
        <f t="shared" ca="1" si="52"/>
        <v/>
      </c>
      <c r="EO29" t="str">
        <f t="shared" ca="1" si="53"/>
        <v/>
      </c>
      <c r="EP29" t="str">
        <f t="shared" ca="1" si="54"/>
        <v/>
      </c>
      <c r="EQ29" t="str">
        <f ca="1">IF(EC29="","",IF(OR(EJ29='Datos fijos'!$AB$4),0,SUM(EM29:EP29)))</f>
        <v/>
      </c>
      <c r="ER29" t="str">
        <f t="shared" ca="1" si="55"/>
        <v/>
      </c>
      <c r="EV29" s="53" t="str">
        <f ca="1">IF(OR(COUNTIF('Datos fijos'!$AJ:$AJ,Cálculos!$B29)=0,F29=0,D29=0,B29=0),"",VLOOKUP($B29,'Datos fijos'!$AJ:$AP,COLUMN('Datos fijos'!$AP$1)-COLUMN('Datos fijos'!$AJ$2)+1,0))</f>
        <v/>
      </c>
      <c r="EW29" t="str">
        <f t="shared" ca="1" si="30"/>
        <v/>
      </c>
      <c r="EY29" s="33"/>
      <c r="EZ29" s="33"/>
    </row>
    <row r="30" spans="2:156" ht="15.75" x14ac:dyDescent="0.25">
      <c r="B30">
        <f ca="1">OFFSET('Equipos, Mater, Serv'!C$5,ROW($A30)-ROW($A$3),0)</f>
        <v>0</v>
      </c>
      <c r="C30">
        <f ca="1">OFFSET('Equipos, Mater, Serv'!D$5,ROW($A30)-ROW($A$3),0)</f>
        <v>0</v>
      </c>
      <c r="D30">
        <f ca="1">OFFSET('Equipos, Mater, Serv'!F$5,ROW($A30)-ROW($A$3),0)</f>
        <v>0</v>
      </c>
      <c r="E30">
        <f ca="1">OFFSET('Equipos, Mater, Serv'!G$5,ROW($A30)-ROW($A$3),0)</f>
        <v>0</v>
      </c>
      <c r="F30">
        <f ca="1">OFFSET('Equipos, Mater, Serv'!H$5,ROW($A30)-ROW($A$3),0)</f>
        <v>0</v>
      </c>
      <c r="G30">
        <f ca="1">OFFSET('Equipos, Mater, Serv'!L$5,ROW($A30)-ROW($A$3),0)</f>
        <v>0</v>
      </c>
      <c r="I30">
        <f ca="1">OFFSET('Equipos, Mater, Serv'!O$5,ROW($A30)-ROW($A$3),0)</f>
        <v>0</v>
      </c>
      <c r="J30">
        <f ca="1">OFFSET('Equipos, Mater, Serv'!P$5,ROW($A30)-ROW($A$3),0)</f>
        <v>0</v>
      </c>
      <c r="K30">
        <f ca="1">OFFSET('Equipos, Mater, Serv'!T$5,ROW($A30)-ROW($A$3),0)</f>
        <v>0</v>
      </c>
      <c r="L30">
        <f ca="1">OFFSET('Equipos, Mater, Serv'!U$5,ROW($A30)-ROW($A$3),0)</f>
        <v>0</v>
      </c>
      <c r="N30">
        <f ca="1">OFFSET('Equipos, Mater, Serv'!Z$5,ROW($A30)-ROW($A$3),0)</f>
        <v>0</v>
      </c>
      <c r="O30">
        <f ca="1">OFFSET('Equipos, Mater, Serv'!AA$5,ROW($A30)-ROW($A$3),0)</f>
        <v>0</v>
      </c>
      <c r="P30">
        <f ca="1">OFFSET('Equipos, Mater, Serv'!AB$5,ROW($A30)-ROW($A$3),0)</f>
        <v>0</v>
      </c>
      <c r="Q30">
        <f ca="1">OFFSET('Equipos, Mater, Serv'!AC$5,ROW($A30)-ROW($A$3),0)</f>
        <v>0</v>
      </c>
      <c r="R30">
        <f ca="1">OFFSET('Equipos, Mater, Serv'!AD$5,ROW($A30)-ROW($A$3),0)</f>
        <v>0</v>
      </c>
      <c r="S30">
        <f ca="1">OFFSET('Equipos, Mater, Serv'!AE$5,ROW($A30)-ROW($A$3),0)</f>
        <v>0</v>
      </c>
      <c r="T30">
        <f ca="1">OFFSET('Equipos, Mater, Serv'!AF$5,ROW($A30)-ROW($A$3),0)</f>
        <v>0</v>
      </c>
      <c r="V30" s="241">
        <f ca="1">IF(OR($B30=0,D30=0,F30=0,J30&lt;&gt;'Datos fijos'!$H$3),0,1)</f>
        <v>0</v>
      </c>
      <c r="W30">
        <f t="shared" ca="1" si="31"/>
        <v>0</v>
      </c>
      <c r="X30" t="str">
        <f t="shared" ca="1" si="32"/>
        <v/>
      </c>
      <c r="Y30" t="str">
        <f t="shared" ca="1" si="33"/>
        <v/>
      </c>
      <c r="AA30" t="str">
        <f t="shared" ca="1" si="0"/>
        <v/>
      </c>
      <c r="AB30" t="str">
        <f t="shared" ca="1" si="1"/>
        <v/>
      </c>
      <c r="AC30" t="str">
        <f t="shared" ca="1" si="2"/>
        <v/>
      </c>
      <c r="AD30" t="str">
        <f t="shared" ca="1" si="3"/>
        <v/>
      </c>
      <c r="AE30" t="str">
        <f t="shared" ca="1" si="4"/>
        <v/>
      </c>
      <c r="AF30" t="str">
        <f t="shared" ca="1" si="5"/>
        <v/>
      </c>
      <c r="AG30" t="str">
        <f t="shared" ca="1" si="34"/>
        <v/>
      </c>
      <c r="AH30" t="str">
        <f t="shared" ca="1" si="35"/>
        <v/>
      </c>
      <c r="AI30" t="str">
        <f t="shared" ca="1" si="36"/>
        <v/>
      </c>
      <c r="AL30" t="str">
        <f ca="1">IF(Y30="","",IF(OR(AG30='Datos fijos'!$AB$3,AG30='Datos fijos'!$AB$4),0,SUM(AH30:AK30)))</f>
        <v/>
      </c>
      <c r="AO30" s="31">
        <v>28</v>
      </c>
      <c r="AP30" s="4">
        <f ca="1">OFFSET(Cron.Inversiones!$C$49,0,Cálculos!AO30-24)</f>
        <v>0</v>
      </c>
      <c r="AQ30">
        <f t="shared" ca="1" si="37"/>
        <v>0</v>
      </c>
      <c r="BE30" s="4">
        <f ca="1">IF(OR(COUNTIF('Datos fijos'!$AJ:$AJ,$B30)=0,$B30=0,D30=0,F30=0,$H$4&lt;&gt;'Datos fijos'!$H$3),0,VLOOKUP($B30,'Datos fijos'!$AJ:$AO,COLUMN('Datos fijos'!$AK$2)-COLUMN('Datos fijos'!$AJ$2)+1,0))</f>
        <v>0</v>
      </c>
      <c r="BF30">
        <f t="shared" ca="1" si="38"/>
        <v>0</v>
      </c>
      <c r="BG30" t="str">
        <f t="shared" ca="1" si="6"/>
        <v/>
      </c>
      <c r="BH30" t="str">
        <f t="shared" ca="1" si="7"/>
        <v/>
      </c>
      <c r="BJ30" t="str">
        <f t="shared" ca="1" si="8"/>
        <v/>
      </c>
      <c r="BK30" t="str">
        <f t="shared" ca="1" si="9"/>
        <v/>
      </c>
      <c r="BL30" t="str">
        <f t="shared" ca="1" si="10"/>
        <v/>
      </c>
      <c r="BM30" t="str">
        <f t="shared" ca="1" si="11"/>
        <v/>
      </c>
      <c r="BN30" s="4" t="str">
        <f t="shared" ca="1" si="12"/>
        <v/>
      </c>
      <c r="BO30" t="str">
        <f t="shared" ca="1" si="13"/>
        <v/>
      </c>
      <c r="BP30" t="str">
        <f t="shared" ca="1" si="14"/>
        <v/>
      </c>
      <c r="BQ30" t="str">
        <f t="shared" ca="1" si="15"/>
        <v/>
      </c>
      <c r="BR30" t="str">
        <f t="shared" ca="1" si="16"/>
        <v/>
      </c>
      <c r="BS30" t="str">
        <f t="shared" ca="1" si="17"/>
        <v/>
      </c>
      <c r="BT30" t="str">
        <f ca="1">IF($BH30="","",IF(OR(BO30='Datos fijos'!$AB$3,BO30='Datos fijos'!$AB$4),0,SUM(BP30:BS30)))</f>
        <v/>
      </c>
      <c r="BU30" t="str">
        <f t="shared" ca="1" si="39"/>
        <v/>
      </c>
      <c r="BX30">
        <f ca="1">IF(OR(COUNTIF('Datos fijos'!$AJ:$AJ,$B30)=0,$B30=0,D30=0,F30=0,G30=0,$H$4&lt;&gt;'Datos fijos'!$H$3),0,VLOOKUP($B30,'Datos fijos'!$AJ:$AO,COLUMN('Datos fijos'!$AL$1)-COLUMN('Datos fijos'!$AJ$2)+1,0))</f>
        <v>0</v>
      </c>
      <c r="BY30">
        <f t="shared" ca="1" si="40"/>
        <v>0</v>
      </c>
      <c r="BZ30" t="str">
        <f t="shared" ca="1" si="18"/>
        <v/>
      </c>
      <c r="CA30" t="str">
        <f t="shared" ca="1" si="19"/>
        <v/>
      </c>
      <c r="CC30" t="str">
        <f t="shared" ca="1" si="20"/>
        <v/>
      </c>
      <c r="CD30" t="str">
        <f t="shared" ca="1" si="21"/>
        <v/>
      </c>
      <c r="CE30" t="str">
        <f t="shared" ca="1" si="22"/>
        <v/>
      </c>
      <c r="CF30" t="str">
        <f t="shared" ca="1" si="23"/>
        <v/>
      </c>
      <c r="CG30" t="str">
        <f t="shared" ca="1" si="24"/>
        <v/>
      </c>
      <c r="CH30" t="str">
        <f t="shared" ca="1" si="25"/>
        <v/>
      </c>
      <c r="CI30" t="str">
        <f t="shared" ca="1" si="26"/>
        <v/>
      </c>
      <c r="CJ30" t="str">
        <f t="shared" ca="1" si="27"/>
        <v/>
      </c>
      <c r="CK30" t="str">
        <f t="shared" ca="1" si="28"/>
        <v/>
      </c>
      <c r="CL30" t="str">
        <f t="shared" ca="1" si="29"/>
        <v/>
      </c>
      <c r="CM30" t="str">
        <f ca="1">IF($CA30="","",IF(OR(CH30='Datos fijos'!$AB$3,CH30='Datos fijos'!$AB$4),0,SUM(CI30:CL30)))</f>
        <v/>
      </c>
      <c r="CN30" t="str">
        <f t="shared" ca="1" si="41"/>
        <v/>
      </c>
      <c r="DZ30">
        <f ca="1">IF(OR(COUNTIF('Datos fijos'!$AJ:$AJ,$B30)=0,C30=0,D30=0,E30=0,G30=0),0,VLOOKUP($B30,'Datos fijos'!$AJ:$AO,COLUMN('Datos fijos'!$AO$1)-COLUMN('Datos fijos'!$AJ$2)+1,0))</f>
        <v>0</v>
      </c>
      <c r="EA30">
        <f t="shared" ca="1" si="42"/>
        <v>0</v>
      </c>
      <c r="EB30" t="str">
        <f t="shared" ca="1" si="56"/>
        <v/>
      </c>
      <c r="EC30" t="str">
        <f t="shared" ca="1" si="44"/>
        <v/>
      </c>
      <c r="EE30" t="str">
        <f t="shared" ca="1" si="45"/>
        <v/>
      </c>
      <c r="EF30" t="str">
        <f t="shared" ca="1" si="46"/>
        <v/>
      </c>
      <c r="EG30" t="str">
        <f t="shared" ca="1" si="47"/>
        <v/>
      </c>
      <c r="EH30" t="str">
        <f t="shared" ca="1" si="48"/>
        <v/>
      </c>
      <c r="EI30" t="str">
        <f t="shared" ca="1" si="49"/>
        <v/>
      </c>
      <c r="EJ30" t="str">
        <f t="shared" ca="1" si="50"/>
        <v/>
      </c>
      <c r="EM30" t="str">
        <f t="shared" ca="1" si="51"/>
        <v/>
      </c>
      <c r="EN30" t="str">
        <f t="shared" ca="1" si="52"/>
        <v/>
      </c>
      <c r="EO30" t="str">
        <f t="shared" ca="1" si="53"/>
        <v/>
      </c>
      <c r="EP30" t="str">
        <f t="shared" ca="1" si="54"/>
        <v/>
      </c>
      <c r="EQ30" t="str">
        <f ca="1">IF(EC30="","",IF(OR(EJ30='Datos fijos'!$AB$4),0,SUM(EM30:EP30)))</f>
        <v/>
      </c>
      <c r="ER30" t="str">
        <f t="shared" ca="1" si="55"/>
        <v/>
      </c>
      <c r="EV30" s="53" t="str">
        <f ca="1">IF(OR(COUNTIF('Datos fijos'!$AJ:$AJ,Cálculos!$B30)=0,F30=0,D30=0,B30=0),"",VLOOKUP($B30,'Datos fijos'!$AJ:$AP,COLUMN('Datos fijos'!$AP$1)-COLUMN('Datos fijos'!$AJ$2)+1,0))</f>
        <v/>
      </c>
      <c r="EW30" t="str">
        <f t="shared" ca="1" si="30"/>
        <v/>
      </c>
      <c r="EY30" s="33"/>
      <c r="EZ30" s="33"/>
    </row>
    <row r="31" spans="2:156" ht="15.75" x14ac:dyDescent="0.25">
      <c r="B31">
        <f ca="1">OFFSET('Equipos, Mater, Serv'!C$5,ROW($A31)-ROW($A$3),0)</f>
        <v>0</v>
      </c>
      <c r="C31">
        <f ca="1">OFFSET('Equipos, Mater, Serv'!D$5,ROW($A31)-ROW($A$3),0)</f>
        <v>0</v>
      </c>
      <c r="D31">
        <f ca="1">OFFSET('Equipos, Mater, Serv'!F$5,ROW($A31)-ROW($A$3),0)</f>
        <v>0</v>
      </c>
      <c r="E31">
        <f ca="1">OFFSET('Equipos, Mater, Serv'!G$5,ROW($A31)-ROW($A$3),0)</f>
        <v>0</v>
      </c>
      <c r="F31">
        <f ca="1">OFFSET('Equipos, Mater, Serv'!H$5,ROW($A31)-ROW($A$3),0)</f>
        <v>0</v>
      </c>
      <c r="G31">
        <f ca="1">OFFSET('Equipos, Mater, Serv'!L$5,ROW($A31)-ROW($A$3),0)</f>
        <v>0</v>
      </c>
      <c r="I31">
        <f ca="1">OFFSET('Equipos, Mater, Serv'!O$5,ROW($A31)-ROW($A$3),0)</f>
        <v>0</v>
      </c>
      <c r="J31">
        <f ca="1">OFFSET('Equipos, Mater, Serv'!P$5,ROW($A31)-ROW($A$3),0)</f>
        <v>0</v>
      </c>
      <c r="K31">
        <f ca="1">OFFSET('Equipos, Mater, Serv'!T$5,ROW($A31)-ROW($A$3),0)</f>
        <v>0</v>
      </c>
      <c r="L31">
        <f ca="1">OFFSET('Equipos, Mater, Serv'!U$5,ROW($A31)-ROW($A$3),0)</f>
        <v>0</v>
      </c>
      <c r="N31">
        <f ca="1">OFFSET('Equipos, Mater, Serv'!Z$5,ROW($A31)-ROW($A$3),0)</f>
        <v>0</v>
      </c>
      <c r="O31">
        <f ca="1">OFFSET('Equipos, Mater, Serv'!AA$5,ROW($A31)-ROW($A$3),0)</f>
        <v>0</v>
      </c>
      <c r="P31">
        <f ca="1">OFFSET('Equipos, Mater, Serv'!AB$5,ROW($A31)-ROW($A$3),0)</f>
        <v>0</v>
      </c>
      <c r="Q31">
        <f ca="1">OFFSET('Equipos, Mater, Serv'!AC$5,ROW($A31)-ROW($A$3),0)</f>
        <v>0</v>
      </c>
      <c r="R31">
        <f ca="1">OFFSET('Equipos, Mater, Serv'!AD$5,ROW($A31)-ROW($A$3),0)</f>
        <v>0</v>
      </c>
      <c r="S31">
        <f ca="1">OFFSET('Equipos, Mater, Serv'!AE$5,ROW($A31)-ROW($A$3),0)</f>
        <v>0</v>
      </c>
      <c r="T31">
        <f ca="1">OFFSET('Equipos, Mater, Serv'!AF$5,ROW($A31)-ROW($A$3),0)</f>
        <v>0</v>
      </c>
      <c r="V31" s="241">
        <f ca="1">IF(OR($B31=0,D31=0,F31=0,J31&lt;&gt;'Datos fijos'!$H$3),0,1)</f>
        <v>0</v>
      </c>
      <c r="W31">
        <f t="shared" ca="1" si="31"/>
        <v>0</v>
      </c>
      <c r="X31" t="str">
        <f t="shared" ca="1" si="32"/>
        <v/>
      </c>
      <c r="Y31" t="str">
        <f t="shared" ca="1" si="33"/>
        <v/>
      </c>
      <c r="AA31" t="str">
        <f t="shared" ca="1" si="0"/>
        <v/>
      </c>
      <c r="AB31" t="str">
        <f t="shared" ca="1" si="1"/>
        <v/>
      </c>
      <c r="AC31" t="str">
        <f t="shared" ca="1" si="2"/>
        <v/>
      </c>
      <c r="AD31" t="str">
        <f t="shared" ca="1" si="3"/>
        <v/>
      </c>
      <c r="AE31" t="str">
        <f t="shared" ca="1" si="4"/>
        <v/>
      </c>
      <c r="AF31" t="str">
        <f t="shared" ca="1" si="5"/>
        <v/>
      </c>
      <c r="AG31" t="str">
        <f t="shared" ca="1" si="34"/>
        <v/>
      </c>
      <c r="AH31" t="str">
        <f t="shared" ca="1" si="35"/>
        <v/>
      </c>
      <c r="AI31" t="str">
        <f t="shared" ca="1" si="36"/>
        <v/>
      </c>
      <c r="AL31" t="str">
        <f ca="1">IF(Y31="","",IF(OR(AG31='Datos fijos'!$AB$3,AG31='Datos fijos'!$AB$4),0,SUM(AH31:AK31)))</f>
        <v/>
      </c>
      <c r="AO31" s="31">
        <v>29</v>
      </c>
      <c r="AP31" s="4">
        <f ca="1">OFFSET(Cron.Inversiones!$C$49,0,Cálculos!AO31-24)</f>
        <v>0</v>
      </c>
      <c r="AQ31">
        <f t="shared" ca="1" si="37"/>
        <v>0</v>
      </c>
      <c r="BE31" s="4">
        <f ca="1">IF(OR(COUNTIF('Datos fijos'!$AJ:$AJ,$B31)=0,$B31=0,D31=0,F31=0,$H$4&lt;&gt;'Datos fijos'!$H$3),0,VLOOKUP($B31,'Datos fijos'!$AJ:$AO,COLUMN('Datos fijos'!$AK$2)-COLUMN('Datos fijos'!$AJ$2)+1,0))</f>
        <v>0</v>
      </c>
      <c r="BF31">
        <f t="shared" ca="1" si="38"/>
        <v>0</v>
      </c>
      <c r="BG31" t="str">
        <f t="shared" ca="1" si="6"/>
        <v/>
      </c>
      <c r="BH31" t="str">
        <f t="shared" ca="1" si="7"/>
        <v/>
      </c>
      <c r="BJ31" t="str">
        <f t="shared" ca="1" si="8"/>
        <v/>
      </c>
      <c r="BK31" t="str">
        <f t="shared" ca="1" si="9"/>
        <v/>
      </c>
      <c r="BL31" t="str">
        <f t="shared" ca="1" si="10"/>
        <v/>
      </c>
      <c r="BM31" t="str">
        <f t="shared" ca="1" si="11"/>
        <v/>
      </c>
      <c r="BN31" s="4" t="str">
        <f t="shared" ca="1" si="12"/>
        <v/>
      </c>
      <c r="BO31" t="str">
        <f t="shared" ca="1" si="13"/>
        <v/>
      </c>
      <c r="BP31" t="str">
        <f t="shared" ca="1" si="14"/>
        <v/>
      </c>
      <c r="BQ31" t="str">
        <f t="shared" ca="1" si="15"/>
        <v/>
      </c>
      <c r="BR31" t="str">
        <f t="shared" ca="1" si="16"/>
        <v/>
      </c>
      <c r="BS31" t="str">
        <f t="shared" ca="1" si="17"/>
        <v/>
      </c>
      <c r="BT31" t="str">
        <f ca="1">IF($BH31="","",IF(OR(BO31='Datos fijos'!$AB$3,BO31='Datos fijos'!$AB$4),0,SUM(BP31:BS31)))</f>
        <v/>
      </c>
      <c r="BU31" t="str">
        <f t="shared" ca="1" si="39"/>
        <v/>
      </c>
      <c r="BX31">
        <f ca="1">IF(OR(COUNTIF('Datos fijos'!$AJ:$AJ,$B31)=0,$B31=0,D31=0,F31=0,G31=0,$H$4&lt;&gt;'Datos fijos'!$H$3),0,VLOOKUP($B31,'Datos fijos'!$AJ:$AO,COLUMN('Datos fijos'!$AL$1)-COLUMN('Datos fijos'!$AJ$2)+1,0))</f>
        <v>0</v>
      </c>
      <c r="BY31">
        <f t="shared" ca="1" si="40"/>
        <v>0</v>
      </c>
      <c r="BZ31" t="str">
        <f t="shared" ca="1" si="18"/>
        <v/>
      </c>
      <c r="CA31" t="str">
        <f t="shared" ca="1" si="19"/>
        <v/>
      </c>
      <c r="CC31" t="str">
        <f t="shared" ca="1" si="20"/>
        <v/>
      </c>
      <c r="CD31" t="str">
        <f t="shared" ca="1" si="21"/>
        <v/>
      </c>
      <c r="CE31" t="str">
        <f t="shared" ca="1" si="22"/>
        <v/>
      </c>
      <c r="CF31" t="str">
        <f t="shared" ca="1" si="23"/>
        <v/>
      </c>
      <c r="CG31" t="str">
        <f t="shared" ca="1" si="24"/>
        <v/>
      </c>
      <c r="CH31" t="str">
        <f t="shared" ca="1" si="25"/>
        <v/>
      </c>
      <c r="CI31" t="str">
        <f t="shared" ca="1" si="26"/>
        <v/>
      </c>
      <c r="CJ31" t="str">
        <f t="shared" ca="1" si="27"/>
        <v/>
      </c>
      <c r="CK31" t="str">
        <f t="shared" ca="1" si="28"/>
        <v/>
      </c>
      <c r="CL31" t="str">
        <f t="shared" ca="1" si="29"/>
        <v/>
      </c>
      <c r="CM31" t="str">
        <f ca="1">IF($CA31="","",IF(OR(CH31='Datos fijos'!$AB$3,CH31='Datos fijos'!$AB$4),0,SUM(CI31:CL31)))</f>
        <v/>
      </c>
      <c r="CN31" t="str">
        <f t="shared" ca="1" si="41"/>
        <v/>
      </c>
      <c r="DZ31">
        <f ca="1">IF(OR(COUNTIF('Datos fijos'!$AJ:$AJ,$B31)=0,C31=0,D31=0,E31=0,G31=0),0,VLOOKUP($B31,'Datos fijos'!$AJ:$AO,COLUMN('Datos fijos'!$AO$1)-COLUMN('Datos fijos'!$AJ$2)+1,0))</f>
        <v>0</v>
      </c>
      <c r="EA31">
        <f t="shared" ca="1" si="42"/>
        <v>0</v>
      </c>
      <c r="EB31" t="str">
        <f t="shared" ca="1" si="56"/>
        <v/>
      </c>
      <c r="EC31" t="str">
        <f t="shared" ca="1" si="44"/>
        <v/>
      </c>
      <c r="EE31" t="str">
        <f t="shared" ca="1" si="45"/>
        <v/>
      </c>
      <c r="EF31" t="str">
        <f t="shared" ca="1" si="46"/>
        <v/>
      </c>
      <c r="EG31" t="str">
        <f t="shared" ca="1" si="47"/>
        <v/>
      </c>
      <c r="EH31" t="str">
        <f t="shared" ca="1" si="48"/>
        <v/>
      </c>
      <c r="EI31" t="str">
        <f t="shared" ca="1" si="49"/>
        <v/>
      </c>
      <c r="EJ31" t="str">
        <f t="shared" ca="1" si="50"/>
        <v/>
      </c>
      <c r="EM31" t="str">
        <f t="shared" ca="1" si="51"/>
        <v/>
      </c>
      <c r="EN31" t="str">
        <f t="shared" ca="1" si="52"/>
        <v/>
      </c>
      <c r="EO31" t="str">
        <f t="shared" ca="1" si="53"/>
        <v/>
      </c>
      <c r="EP31" t="str">
        <f t="shared" ca="1" si="54"/>
        <v/>
      </c>
      <c r="EQ31" t="str">
        <f ca="1">IF(EC31="","",IF(OR(EJ31='Datos fijos'!$AB$4),0,SUM(EM31:EP31)))</f>
        <v/>
      </c>
      <c r="ER31" t="str">
        <f t="shared" ca="1" si="55"/>
        <v/>
      </c>
      <c r="EV31" s="53" t="str">
        <f ca="1">IF(OR(COUNTIF('Datos fijos'!$AJ:$AJ,Cálculos!$B31)=0,F31=0,D31=0,B31=0),"",VLOOKUP($B31,'Datos fijos'!$AJ:$AP,COLUMN('Datos fijos'!$AP$1)-COLUMN('Datos fijos'!$AJ$2)+1,0))</f>
        <v/>
      </c>
      <c r="EW31" t="str">
        <f t="shared" ca="1" si="30"/>
        <v/>
      </c>
      <c r="EY31" s="33"/>
      <c r="EZ31" s="33"/>
    </row>
    <row r="32" spans="2:156" ht="15.75" x14ac:dyDescent="0.25">
      <c r="B32">
        <f ca="1">OFFSET('Equipos, Mater, Serv'!C$5,ROW($A32)-ROW($A$3),0)</f>
        <v>0</v>
      </c>
      <c r="C32">
        <f ca="1">OFFSET('Equipos, Mater, Serv'!D$5,ROW($A32)-ROW($A$3),0)</f>
        <v>0</v>
      </c>
      <c r="D32">
        <f ca="1">OFFSET('Equipos, Mater, Serv'!F$5,ROW($A32)-ROW($A$3),0)</f>
        <v>0</v>
      </c>
      <c r="E32">
        <f ca="1">OFFSET('Equipos, Mater, Serv'!G$5,ROW($A32)-ROW($A$3),0)</f>
        <v>0</v>
      </c>
      <c r="F32">
        <f ca="1">OFFSET('Equipos, Mater, Serv'!H$5,ROW($A32)-ROW($A$3),0)</f>
        <v>0</v>
      </c>
      <c r="G32">
        <f ca="1">OFFSET('Equipos, Mater, Serv'!L$5,ROW($A32)-ROW($A$3),0)</f>
        <v>0</v>
      </c>
      <c r="I32">
        <f ca="1">OFFSET('Equipos, Mater, Serv'!O$5,ROW($A32)-ROW($A$3),0)</f>
        <v>0</v>
      </c>
      <c r="J32">
        <f ca="1">OFFSET('Equipos, Mater, Serv'!P$5,ROW($A32)-ROW($A$3),0)</f>
        <v>0</v>
      </c>
      <c r="K32">
        <f ca="1">OFFSET('Equipos, Mater, Serv'!T$5,ROW($A32)-ROW($A$3),0)</f>
        <v>0</v>
      </c>
      <c r="L32">
        <f ca="1">OFFSET('Equipos, Mater, Serv'!U$5,ROW($A32)-ROW($A$3),0)</f>
        <v>0</v>
      </c>
      <c r="N32">
        <f ca="1">OFFSET('Equipos, Mater, Serv'!Z$5,ROW($A32)-ROW($A$3),0)</f>
        <v>0</v>
      </c>
      <c r="O32">
        <f ca="1">OFFSET('Equipos, Mater, Serv'!AA$5,ROW($A32)-ROW($A$3),0)</f>
        <v>0</v>
      </c>
      <c r="P32">
        <f ca="1">OFFSET('Equipos, Mater, Serv'!AB$5,ROW($A32)-ROW($A$3),0)</f>
        <v>0</v>
      </c>
      <c r="Q32">
        <f ca="1">OFFSET('Equipos, Mater, Serv'!AC$5,ROW($A32)-ROW($A$3),0)</f>
        <v>0</v>
      </c>
      <c r="R32">
        <f ca="1">OFFSET('Equipos, Mater, Serv'!AD$5,ROW($A32)-ROW($A$3),0)</f>
        <v>0</v>
      </c>
      <c r="S32">
        <f ca="1">OFFSET('Equipos, Mater, Serv'!AE$5,ROW($A32)-ROW($A$3),0)</f>
        <v>0</v>
      </c>
      <c r="T32">
        <f ca="1">OFFSET('Equipos, Mater, Serv'!AF$5,ROW($A32)-ROW($A$3),0)</f>
        <v>0</v>
      </c>
      <c r="V32" s="241">
        <f ca="1">IF(OR($B32=0,D32=0,F32=0,J32&lt;&gt;'Datos fijos'!$H$3),0,1)</f>
        <v>0</v>
      </c>
      <c r="W32">
        <f t="shared" ca="1" si="31"/>
        <v>0</v>
      </c>
      <c r="X32" t="str">
        <f t="shared" ca="1" si="32"/>
        <v/>
      </c>
      <c r="Y32" t="str">
        <f t="shared" ca="1" si="33"/>
        <v/>
      </c>
      <c r="AA32" t="str">
        <f t="shared" ca="1" si="0"/>
        <v/>
      </c>
      <c r="AB32" t="str">
        <f t="shared" ca="1" si="1"/>
        <v/>
      </c>
      <c r="AC32" t="str">
        <f t="shared" ca="1" si="2"/>
        <v/>
      </c>
      <c r="AD32" t="str">
        <f t="shared" ca="1" si="3"/>
        <v/>
      </c>
      <c r="AE32" t="str">
        <f t="shared" ca="1" si="4"/>
        <v/>
      </c>
      <c r="AF32" t="str">
        <f t="shared" ca="1" si="5"/>
        <v/>
      </c>
      <c r="AG32" t="str">
        <f t="shared" ca="1" si="34"/>
        <v/>
      </c>
      <c r="AH32" t="str">
        <f t="shared" ca="1" si="35"/>
        <v/>
      </c>
      <c r="AI32" t="str">
        <f t="shared" ca="1" si="36"/>
        <v/>
      </c>
      <c r="AL32" t="str">
        <f ca="1">IF(Y32="","",IF(OR(AG32='Datos fijos'!$AB$3,AG32='Datos fijos'!$AB$4),0,SUM(AH32:AK32)))</f>
        <v/>
      </c>
      <c r="AO32" s="31">
        <v>30</v>
      </c>
      <c r="AP32" s="4">
        <f ca="1">OFFSET(Cron.Inversiones!$C$49,0,Cálculos!AO32-24)</f>
        <v>0</v>
      </c>
      <c r="AQ32">
        <f t="shared" ca="1" si="37"/>
        <v>0</v>
      </c>
      <c r="BE32" s="4">
        <f ca="1">IF(OR(COUNTIF('Datos fijos'!$AJ:$AJ,$B32)=0,$B32=0,D32=0,F32=0,$H$4&lt;&gt;'Datos fijos'!$H$3),0,VLOOKUP($B32,'Datos fijos'!$AJ:$AO,COLUMN('Datos fijos'!$AK$2)-COLUMN('Datos fijos'!$AJ$2)+1,0))</f>
        <v>0</v>
      </c>
      <c r="BF32">
        <f t="shared" ca="1" si="38"/>
        <v>0</v>
      </c>
      <c r="BG32" t="str">
        <f t="shared" ca="1" si="6"/>
        <v/>
      </c>
      <c r="BH32" t="str">
        <f t="shared" ca="1" si="7"/>
        <v/>
      </c>
      <c r="BJ32" t="str">
        <f t="shared" ca="1" si="8"/>
        <v/>
      </c>
      <c r="BK32" t="str">
        <f t="shared" ca="1" si="9"/>
        <v/>
      </c>
      <c r="BL32" t="str">
        <f t="shared" ca="1" si="10"/>
        <v/>
      </c>
      <c r="BM32" t="str">
        <f t="shared" ca="1" si="11"/>
        <v/>
      </c>
      <c r="BN32" s="4" t="str">
        <f t="shared" ca="1" si="12"/>
        <v/>
      </c>
      <c r="BO32" t="str">
        <f t="shared" ca="1" si="13"/>
        <v/>
      </c>
      <c r="BP32" t="str">
        <f t="shared" ca="1" si="14"/>
        <v/>
      </c>
      <c r="BQ32" t="str">
        <f t="shared" ca="1" si="15"/>
        <v/>
      </c>
      <c r="BR32" t="str">
        <f t="shared" ca="1" si="16"/>
        <v/>
      </c>
      <c r="BS32" t="str">
        <f t="shared" ca="1" si="17"/>
        <v/>
      </c>
      <c r="BT32" t="str">
        <f ca="1">IF($BH32="","",IF(OR(BO32='Datos fijos'!$AB$3,BO32='Datos fijos'!$AB$4),0,SUM(BP32:BS32)))</f>
        <v/>
      </c>
      <c r="BU32" t="str">
        <f t="shared" ca="1" si="39"/>
        <v/>
      </c>
      <c r="BX32">
        <f ca="1">IF(OR(COUNTIF('Datos fijos'!$AJ:$AJ,$B32)=0,$B32=0,D32=0,F32=0,G32=0,$H$4&lt;&gt;'Datos fijos'!$H$3),0,VLOOKUP($B32,'Datos fijos'!$AJ:$AO,COLUMN('Datos fijos'!$AL$1)-COLUMN('Datos fijos'!$AJ$2)+1,0))</f>
        <v>0</v>
      </c>
      <c r="BY32">
        <f t="shared" ca="1" si="40"/>
        <v>0</v>
      </c>
      <c r="BZ32" t="str">
        <f t="shared" ca="1" si="18"/>
        <v/>
      </c>
      <c r="CA32" t="str">
        <f t="shared" ca="1" si="19"/>
        <v/>
      </c>
      <c r="CC32" t="str">
        <f t="shared" ca="1" si="20"/>
        <v/>
      </c>
      <c r="CD32" t="str">
        <f t="shared" ca="1" si="21"/>
        <v/>
      </c>
      <c r="CE32" t="str">
        <f t="shared" ca="1" si="22"/>
        <v/>
      </c>
      <c r="CF32" t="str">
        <f t="shared" ca="1" si="23"/>
        <v/>
      </c>
      <c r="CG32" t="str">
        <f t="shared" ca="1" si="24"/>
        <v/>
      </c>
      <c r="CH32" t="str">
        <f t="shared" ca="1" si="25"/>
        <v/>
      </c>
      <c r="CI32" t="str">
        <f t="shared" ca="1" si="26"/>
        <v/>
      </c>
      <c r="CJ32" t="str">
        <f t="shared" ca="1" si="27"/>
        <v/>
      </c>
      <c r="CK32" t="str">
        <f t="shared" ca="1" si="28"/>
        <v/>
      </c>
      <c r="CL32" t="str">
        <f t="shared" ca="1" si="29"/>
        <v/>
      </c>
      <c r="CM32" t="str">
        <f ca="1">IF($CA32="","",IF(OR(CH32='Datos fijos'!$AB$3,CH32='Datos fijos'!$AB$4),0,SUM(CI32:CL32)))</f>
        <v/>
      </c>
      <c r="CN32" t="str">
        <f t="shared" ca="1" si="41"/>
        <v/>
      </c>
      <c r="DZ32">
        <f ca="1">IF(OR(COUNTIF('Datos fijos'!$AJ:$AJ,$B32)=0,C32=0,D32=0,E32=0,G32=0),0,VLOOKUP($B32,'Datos fijos'!$AJ:$AO,COLUMN('Datos fijos'!$AO$1)-COLUMN('Datos fijos'!$AJ$2)+1,0))</f>
        <v>0</v>
      </c>
      <c r="EA32">
        <f t="shared" ca="1" si="42"/>
        <v>0</v>
      </c>
      <c r="EB32" t="str">
        <f t="shared" ca="1" si="56"/>
        <v/>
      </c>
      <c r="EC32" t="str">
        <f t="shared" ca="1" si="44"/>
        <v/>
      </c>
      <c r="EE32" t="str">
        <f t="shared" ca="1" si="45"/>
        <v/>
      </c>
      <c r="EF32" t="str">
        <f t="shared" ca="1" si="46"/>
        <v/>
      </c>
      <c r="EG32" t="str">
        <f t="shared" ca="1" si="47"/>
        <v/>
      </c>
      <c r="EH32" t="str">
        <f t="shared" ca="1" si="48"/>
        <v/>
      </c>
      <c r="EI32" t="str">
        <f t="shared" ca="1" si="49"/>
        <v/>
      </c>
      <c r="EJ32" t="str">
        <f t="shared" ca="1" si="50"/>
        <v/>
      </c>
      <c r="EM32" t="str">
        <f t="shared" ca="1" si="51"/>
        <v/>
      </c>
      <c r="EN32" t="str">
        <f t="shared" ca="1" si="52"/>
        <v/>
      </c>
      <c r="EO32" t="str">
        <f t="shared" ca="1" si="53"/>
        <v/>
      </c>
      <c r="EP32" t="str">
        <f t="shared" ca="1" si="54"/>
        <v/>
      </c>
      <c r="EQ32" t="str">
        <f ca="1">IF(EC32="","",IF(OR(EJ32='Datos fijos'!$AB$4),0,SUM(EM32:EP32)))</f>
        <v/>
      </c>
      <c r="ER32" t="str">
        <f t="shared" ca="1" si="55"/>
        <v/>
      </c>
      <c r="EV32" s="53" t="str">
        <f ca="1">IF(OR(COUNTIF('Datos fijos'!$AJ:$AJ,Cálculos!$B32)=0,F32=0,D32=0,B32=0),"",VLOOKUP($B32,'Datos fijos'!$AJ:$AP,COLUMN('Datos fijos'!$AP$1)-COLUMN('Datos fijos'!$AJ$2)+1,0))</f>
        <v/>
      </c>
      <c r="EW32" t="str">
        <f t="shared" ca="1" si="30"/>
        <v/>
      </c>
      <c r="EY32" s="33"/>
      <c r="EZ32" s="33"/>
    </row>
    <row r="33" spans="2:156" ht="15.75" x14ac:dyDescent="0.25">
      <c r="B33">
        <f ca="1">OFFSET('Equipos, Mater, Serv'!C$5,ROW($A33)-ROW($A$3),0)</f>
        <v>0</v>
      </c>
      <c r="C33">
        <f ca="1">OFFSET('Equipos, Mater, Serv'!D$5,ROW($A33)-ROW($A$3),0)</f>
        <v>0</v>
      </c>
      <c r="D33">
        <f ca="1">OFFSET('Equipos, Mater, Serv'!F$5,ROW($A33)-ROW($A$3),0)</f>
        <v>0</v>
      </c>
      <c r="E33">
        <f ca="1">OFFSET('Equipos, Mater, Serv'!G$5,ROW($A33)-ROW($A$3),0)</f>
        <v>0</v>
      </c>
      <c r="F33">
        <f ca="1">OFFSET('Equipos, Mater, Serv'!H$5,ROW($A33)-ROW($A$3),0)</f>
        <v>0</v>
      </c>
      <c r="G33">
        <f ca="1">OFFSET('Equipos, Mater, Serv'!L$5,ROW($A33)-ROW($A$3),0)</f>
        <v>0</v>
      </c>
      <c r="I33">
        <f ca="1">OFFSET('Equipos, Mater, Serv'!O$5,ROW($A33)-ROW($A$3),0)</f>
        <v>0</v>
      </c>
      <c r="J33">
        <f ca="1">OFFSET('Equipos, Mater, Serv'!P$5,ROW($A33)-ROW($A$3),0)</f>
        <v>0</v>
      </c>
      <c r="K33">
        <f ca="1">OFFSET('Equipos, Mater, Serv'!T$5,ROW($A33)-ROW($A$3),0)</f>
        <v>0</v>
      </c>
      <c r="L33">
        <f ca="1">OFFSET('Equipos, Mater, Serv'!U$5,ROW($A33)-ROW($A$3),0)</f>
        <v>0</v>
      </c>
      <c r="N33">
        <f ca="1">OFFSET('Equipos, Mater, Serv'!Z$5,ROW($A33)-ROW($A$3),0)</f>
        <v>0</v>
      </c>
      <c r="O33">
        <f ca="1">OFFSET('Equipos, Mater, Serv'!AA$5,ROW($A33)-ROW($A$3),0)</f>
        <v>0</v>
      </c>
      <c r="P33">
        <f ca="1">OFFSET('Equipos, Mater, Serv'!AB$5,ROW($A33)-ROW($A$3),0)</f>
        <v>0</v>
      </c>
      <c r="Q33">
        <f ca="1">OFFSET('Equipos, Mater, Serv'!AC$5,ROW($A33)-ROW($A$3),0)</f>
        <v>0</v>
      </c>
      <c r="R33">
        <f ca="1">OFFSET('Equipos, Mater, Serv'!AD$5,ROW($A33)-ROW($A$3),0)</f>
        <v>0</v>
      </c>
      <c r="S33">
        <f ca="1">OFFSET('Equipos, Mater, Serv'!AE$5,ROW($A33)-ROW($A$3),0)</f>
        <v>0</v>
      </c>
      <c r="T33">
        <f ca="1">OFFSET('Equipos, Mater, Serv'!AF$5,ROW($A33)-ROW($A$3),0)</f>
        <v>0</v>
      </c>
      <c r="V33" s="241">
        <f ca="1">IF(OR($B33=0,D33=0,F33=0,J33&lt;&gt;'Datos fijos'!$H$3),0,1)</f>
        <v>0</v>
      </c>
      <c r="W33">
        <f t="shared" ca="1" si="31"/>
        <v>0</v>
      </c>
      <c r="X33" t="str">
        <f t="shared" ca="1" si="32"/>
        <v/>
      </c>
      <c r="Y33" t="str">
        <f t="shared" ca="1" si="33"/>
        <v/>
      </c>
      <c r="AA33" t="str">
        <f t="shared" ca="1" si="0"/>
        <v/>
      </c>
      <c r="AB33" t="str">
        <f t="shared" ca="1" si="1"/>
        <v/>
      </c>
      <c r="AC33" t="str">
        <f t="shared" ca="1" si="2"/>
        <v/>
      </c>
      <c r="AD33" t="str">
        <f t="shared" ca="1" si="3"/>
        <v/>
      </c>
      <c r="AE33" t="str">
        <f t="shared" ca="1" si="4"/>
        <v/>
      </c>
      <c r="AF33" t="str">
        <f t="shared" ca="1" si="5"/>
        <v/>
      </c>
      <c r="AG33" t="str">
        <f t="shared" ca="1" si="34"/>
        <v/>
      </c>
      <c r="AH33" t="str">
        <f t="shared" ca="1" si="35"/>
        <v/>
      </c>
      <c r="AI33" t="str">
        <f t="shared" ca="1" si="36"/>
        <v/>
      </c>
      <c r="AL33" t="str">
        <f ca="1">IF(Y33="","",IF(OR(AG33='Datos fijos'!$AB$3,AG33='Datos fijos'!$AB$4),0,SUM(AH33:AK33)))</f>
        <v/>
      </c>
      <c r="AO33" s="31">
        <v>31</v>
      </c>
      <c r="AP33" s="4">
        <f ca="1">OFFSET(Cron.Inversiones!$C$49,0,Cálculos!AO33-24)</f>
        <v>0</v>
      </c>
      <c r="AQ33">
        <f t="shared" ca="1" si="37"/>
        <v>0</v>
      </c>
      <c r="BE33" s="4">
        <f ca="1">IF(OR(COUNTIF('Datos fijos'!$AJ:$AJ,$B33)=0,$B33=0,D33=0,F33=0,$H$4&lt;&gt;'Datos fijos'!$H$3),0,VLOOKUP($B33,'Datos fijos'!$AJ:$AO,COLUMN('Datos fijos'!$AK$2)-COLUMN('Datos fijos'!$AJ$2)+1,0))</f>
        <v>0</v>
      </c>
      <c r="BF33">
        <f t="shared" ca="1" si="38"/>
        <v>0</v>
      </c>
      <c r="BG33" t="str">
        <f t="shared" ca="1" si="6"/>
        <v/>
      </c>
      <c r="BH33" t="str">
        <f t="shared" ca="1" si="7"/>
        <v/>
      </c>
      <c r="BJ33" t="str">
        <f t="shared" ca="1" si="8"/>
        <v/>
      </c>
      <c r="BK33" t="str">
        <f t="shared" ca="1" si="9"/>
        <v/>
      </c>
      <c r="BL33" t="str">
        <f t="shared" ca="1" si="10"/>
        <v/>
      </c>
      <c r="BM33" t="str">
        <f t="shared" ca="1" si="11"/>
        <v/>
      </c>
      <c r="BN33" s="4" t="str">
        <f t="shared" ca="1" si="12"/>
        <v/>
      </c>
      <c r="BO33" t="str">
        <f t="shared" ca="1" si="13"/>
        <v/>
      </c>
      <c r="BP33" t="str">
        <f t="shared" ca="1" si="14"/>
        <v/>
      </c>
      <c r="BQ33" t="str">
        <f t="shared" ca="1" si="15"/>
        <v/>
      </c>
      <c r="BR33" t="str">
        <f t="shared" ca="1" si="16"/>
        <v/>
      </c>
      <c r="BS33" t="str">
        <f t="shared" ca="1" si="17"/>
        <v/>
      </c>
      <c r="BT33" t="str">
        <f ca="1">IF($BH33="","",IF(OR(BO33='Datos fijos'!$AB$3,BO33='Datos fijos'!$AB$4),0,SUM(BP33:BS33)))</f>
        <v/>
      </c>
      <c r="BU33" t="str">
        <f t="shared" ca="1" si="39"/>
        <v/>
      </c>
      <c r="BX33">
        <f ca="1">IF(OR(COUNTIF('Datos fijos'!$AJ:$AJ,$B33)=0,$B33=0,D33=0,F33=0,G33=0,$H$4&lt;&gt;'Datos fijos'!$H$3),0,VLOOKUP($B33,'Datos fijos'!$AJ:$AO,COLUMN('Datos fijos'!$AL$1)-COLUMN('Datos fijos'!$AJ$2)+1,0))</f>
        <v>0</v>
      </c>
      <c r="BY33">
        <f t="shared" ca="1" si="40"/>
        <v>0</v>
      </c>
      <c r="BZ33" t="str">
        <f t="shared" ca="1" si="18"/>
        <v/>
      </c>
      <c r="CA33" t="str">
        <f t="shared" ca="1" si="19"/>
        <v/>
      </c>
      <c r="CC33" t="str">
        <f t="shared" ca="1" si="20"/>
        <v/>
      </c>
      <c r="CD33" t="str">
        <f t="shared" ca="1" si="21"/>
        <v/>
      </c>
      <c r="CE33" t="str">
        <f t="shared" ca="1" si="22"/>
        <v/>
      </c>
      <c r="CF33" t="str">
        <f t="shared" ca="1" si="23"/>
        <v/>
      </c>
      <c r="CG33" t="str">
        <f t="shared" ca="1" si="24"/>
        <v/>
      </c>
      <c r="CH33" t="str">
        <f t="shared" ca="1" si="25"/>
        <v/>
      </c>
      <c r="CI33" t="str">
        <f t="shared" ca="1" si="26"/>
        <v/>
      </c>
      <c r="CJ33" t="str">
        <f t="shared" ca="1" si="27"/>
        <v/>
      </c>
      <c r="CK33" t="str">
        <f t="shared" ca="1" si="28"/>
        <v/>
      </c>
      <c r="CL33" t="str">
        <f t="shared" ca="1" si="29"/>
        <v/>
      </c>
      <c r="CM33" t="str">
        <f ca="1">IF($CA33="","",IF(OR(CH33='Datos fijos'!$AB$3,CH33='Datos fijos'!$AB$4),0,SUM(CI33:CL33)))</f>
        <v/>
      </c>
      <c r="CN33" t="str">
        <f t="shared" ca="1" si="41"/>
        <v/>
      </c>
      <c r="DZ33">
        <f ca="1">IF(OR(COUNTIF('Datos fijos'!$AJ:$AJ,$B33)=0,C33=0,D33=0,E33=0,G33=0),0,VLOOKUP($B33,'Datos fijos'!$AJ:$AO,COLUMN('Datos fijos'!$AO$1)-COLUMN('Datos fijos'!$AJ$2)+1,0))</f>
        <v>0</v>
      </c>
      <c r="EA33">
        <f t="shared" ca="1" si="42"/>
        <v>0</v>
      </c>
      <c r="EB33" t="str">
        <f t="shared" ca="1" si="56"/>
        <v/>
      </c>
      <c r="EC33" t="str">
        <f t="shared" ca="1" si="44"/>
        <v/>
      </c>
      <c r="EE33" t="str">
        <f t="shared" ca="1" si="45"/>
        <v/>
      </c>
      <c r="EF33" t="str">
        <f t="shared" ca="1" si="46"/>
        <v/>
      </c>
      <c r="EG33" t="str">
        <f t="shared" ca="1" si="47"/>
        <v/>
      </c>
      <c r="EH33" t="str">
        <f t="shared" ca="1" si="48"/>
        <v/>
      </c>
      <c r="EI33" t="str">
        <f t="shared" ca="1" si="49"/>
        <v/>
      </c>
      <c r="EJ33" t="str">
        <f t="shared" ca="1" si="50"/>
        <v/>
      </c>
      <c r="EM33" t="str">
        <f t="shared" ca="1" si="51"/>
        <v/>
      </c>
      <c r="EN33" t="str">
        <f t="shared" ca="1" si="52"/>
        <v/>
      </c>
      <c r="EO33" t="str">
        <f t="shared" ca="1" si="53"/>
        <v/>
      </c>
      <c r="EP33" t="str">
        <f t="shared" ca="1" si="54"/>
        <v/>
      </c>
      <c r="EQ33" t="str">
        <f ca="1">IF(EC33="","",IF(OR(EJ33='Datos fijos'!$AB$4),0,SUM(EM33:EP33)))</f>
        <v/>
      </c>
      <c r="ER33" t="str">
        <f t="shared" ca="1" si="55"/>
        <v/>
      </c>
      <c r="EV33" s="53" t="str">
        <f ca="1">IF(OR(COUNTIF('Datos fijos'!$AJ:$AJ,Cálculos!$B33)=0,F33=0,D33=0,B33=0),"",VLOOKUP($B33,'Datos fijos'!$AJ:$AP,COLUMN('Datos fijos'!$AP$1)-COLUMN('Datos fijos'!$AJ$2)+1,0))</f>
        <v/>
      </c>
      <c r="EW33" t="str">
        <f t="shared" ca="1" si="30"/>
        <v/>
      </c>
      <c r="EY33" s="33"/>
      <c r="EZ33" s="33"/>
    </row>
    <row r="34" spans="2:156" ht="15.75" x14ac:dyDescent="0.25">
      <c r="B34">
        <f ca="1">OFFSET('Equipos, Mater, Serv'!C$5,ROW($A34)-ROW($A$3),0)</f>
        <v>0</v>
      </c>
      <c r="C34">
        <f ca="1">OFFSET('Equipos, Mater, Serv'!D$5,ROW($A34)-ROW($A$3),0)</f>
        <v>0</v>
      </c>
      <c r="D34">
        <f ca="1">OFFSET('Equipos, Mater, Serv'!F$5,ROW($A34)-ROW($A$3),0)</f>
        <v>0</v>
      </c>
      <c r="E34">
        <f ca="1">OFFSET('Equipos, Mater, Serv'!G$5,ROW($A34)-ROW($A$3),0)</f>
        <v>0</v>
      </c>
      <c r="F34">
        <f ca="1">OFFSET('Equipos, Mater, Serv'!H$5,ROW($A34)-ROW($A$3),0)</f>
        <v>0</v>
      </c>
      <c r="G34">
        <f ca="1">OFFSET('Equipos, Mater, Serv'!L$5,ROW($A34)-ROW($A$3),0)</f>
        <v>0</v>
      </c>
      <c r="I34">
        <f ca="1">OFFSET('Equipos, Mater, Serv'!O$5,ROW($A34)-ROW($A$3),0)</f>
        <v>0</v>
      </c>
      <c r="J34">
        <f ca="1">OFFSET('Equipos, Mater, Serv'!P$5,ROW($A34)-ROW($A$3),0)</f>
        <v>0</v>
      </c>
      <c r="K34">
        <f ca="1">OFFSET('Equipos, Mater, Serv'!T$5,ROW($A34)-ROW($A$3),0)</f>
        <v>0</v>
      </c>
      <c r="L34">
        <f ca="1">OFFSET('Equipos, Mater, Serv'!U$5,ROW($A34)-ROW($A$3),0)</f>
        <v>0</v>
      </c>
      <c r="N34">
        <f ca="1">OFFSET('Equipos, Mater, Serv'!Z$5,ROW($A34)-ROW($A$3),0)</f>
        <v>0</v>
      </c>
      <c r="O34">
        <f ca="1">OFFSET('Equipos, Mater, Serv'!AA$5,ROW($A34)-ROW($A$3),0)</f>
        <v>0</v>
      </c>
      <c r="P34">
        <f ca="1">OFFSET('Equipos, Mater, Serv'!AB$5,ROW($A34)-ROW($A$3),0)</f>
        <v>0</v>
      </c>
      <c r="Q34">
        <f ca="1">OFFSET('Equipos, Mater, Serv'!AC$5,ROW($A34)-ROW($A$3),0)</f>
        <v>0</v>
      </c>
      <c r="R34">
        <f ca="1">OFFSET('Equipos, Mater, Serv'!AD$5,ROW($A34)-ROW($A$3),0)</f>
        <v>0</v>
      </c>
      <c r="S34">
        <f ca="1">OFFSET('Equipos, Mater, Serv'!AE$5,ROW($A34)-ROW($A$3),0)</f>
        <v>0</v>
      </c>
      <c r="T34">
        <f ca="1">OFFSET('Equipos, Mater, Serv'!AF$5,ROW($A34)-ROW($A$3),0)</f>
        <v>0</v>
      </c>
      <c r="V34" s="241">
        <f ca="1">IF(OR($B34=0,D34=0,F34=0,J34&lt;&gt;'Datos fijos'!$H$3),0,1)</f>
        <v>0</v>
      </c>
      <c r="W34">
        <f t="shared" ca="1" si="31"/>
        <v>0</v>
      </c>
      <c r="X34" t="str">
        <f t="shared" ca="1" si="32"/>
        <v/>
      </c>
      <c r="Y34" t="str">
        <f t="shared" ca="1" si="33"/>
        <v/>
      </c>
      <c r="AA34" t="str">
        <f t="shared" ca="1" si="0"/>
        <v/>
      </c>
      <c r="AB34" t="str">
        <f t="shared" ca="1" si="1"/>
        <v/>
      </c>
      <c r="AC34" t="str">
        <f t="shared" ca="1" si="2"/>
        <v/>
      </c>
      <c r="AD34" t="str">
        <f t="shared" ca="1" si="3"/>
        <v/>
      </c>
      <c r="AE34" t="str">
        <f t="shared" ca="1" si="4"/>
        <v/>
      </c>
      <c r="AF34" t="str">
        <f t="shared" ca="1" si="5"/>
        <v/>
      </c>
      <c r="AG34" t="str">
        <f t="shared" ca="1" si="34"/>
        <v/>
      </c>
      <c r="AH34" t="str">
        <f t="shared" ca="1" si="35"/>
        <v/>
      </c>
      <c r="AI34" t="str">
        <f t="shared" ca="1" si="36"/>
        <v/>
      </c>
      <c r="AL34" t="str">
        <f ca="1">IF(Y34="","",IF(OR(AG34='Datos fijos'!$AB$3,AG34='Datos fijos'!$AB$4),0,SUM(AH34:AK34)))</f>
        <v/>
      </c>
      <c r="AO34" s="31">
        <v>32</v>
      </c>
      <c r="AP34" s="4">
        <f ca="1">OFFSET(Cron.Inversiones!$C$49,0,Cálculos!AO34-24)</f>
        <v>0</v>
      </c>
      <c r="AQ34">
        <f t="shared" ca="1" si="37"/>
        <v>0</v>
      </c>
      <c r="BE34" s="4">
        <f ca="1">IF(OR(COUNTIF('Datos fijos'!$AJ:$AJ,$B34)=0,$B34=0,D34=0,F34=0,$H$4&lt;&gt;'Datos fijos'!$H$3),0,VLOOKUP($B34,'Datos fijos'!$AJ:$AO,COLUMN('Datos fijos'!$AK$2)-COLUMN('Datos fijos'!$AJ$2)+1,0))</f>
        <v>0</v>
      </c>
      <c r="BF34">
        <f t="shared" ca="1" si="38"/>
        <v>0</v>
      </c>
      <c r="BG34" t="str">
        <f t="shared" ca="1" si="6"/>
        <v/>
      </c>
      <c r="BH34" t="str">
        <f t="shared" ca="1" si="7"/>
        <v/>
      </c>
      <c r="BJ34" t="str">
        <f t="shared" ca="1" si="8"/>
        <v/>
      </c>
      <c r="BK34" t="str">
        <f t="shared" ca="1" si="9"/>
        <v/>
      </c>
      <c r="BL34" t="str">
        <f t="shared" ca="1" si="10"/>
        <v/>
      </c>
      <c r="BM34" t="str">
        <f t="shared" ca="1" si="11"/>
        <v/>
      </c>
      <c r="BN34" s="4" t="str">
        <f t="shared" ca="1" si="12"/>
        <v/>
      </c>
      <c r="BO34" t="str">
        <f t="shared" ca="1" si="13"/>
        <v/>
      </c>
      <c r="BP34" t="str">
        <f t="shared" ca="1" si="14"/>
        <v/>
      </c>
      <c r="BQ34" t="str">
        <f t="shared" ca="1" si="15"/>
        <v/>
      </c>
      <c r="BR34" t="str">
        <f t="shared" ca="1" si="16"/>
        <v/>
      </c>
      <c r="BS34" t="str">
        <f t="shared" ca="1" si="17"/>
        <v/>
      </c>
      <c r="BT34" t="str">
        <f ca="1">IF($BH34="","",IF(OR(BO34='Datos fijos'!$AB$3,BO34='Datos fijos'!$AB$4),0,SUM(BP34:BS34)))</f>
        <v/>
      </c>
      <c r="BU34" t="str">
        <f t="shared" ca="1" si="39"/>
        <v/>
      </c>
      <c r="BX34">
        <f ca="1">IF(OR(COUNTIF('Datos fijos'!$AJ:$AJ,$B34)=0,$B34=0,D34=0,F34=0,G34=0,$H$4&lt;&gt;'Datos fijos'!$H$3),0,VLOOKUP($B34,'Datos fijos'!$AJ:$AO,COLUMN('Datos fijos'!$AL$1)-COLUMN('Datos fijos'!$AJ$2)+1,0))</f>
        <v>0</v>
      </c>
      <c r="BY34">
        <f t="shared" ca="1" si="40"/>
        <v>0</v>
      </c>
      <c r="BZ34" t="str">
        <f t="shared" ca="1" si="18"/>
        <v/>
      </c>
      <c r="CA34" t="str">
        <f t="shared" ca="1" si="19"/>
        <v/>
      </c>
      <c r="CC34" t="str">
        <f t="shared" ca="1" si="20"/>
        <v/>
      </c>
      <c r="CD34" t="str">
        <f t="shared" ca="1" si="21"/>
        <v/>
      </c>
      <c r="CE34" t="str">
        <f t="shared" ca="1" si="22"/>
        <v/>
      </c>
      <c r="CF34" t="str">
        <f t="shared" ca="1" si="23"/>
        <v/>
      </c>
      <c r="CG34" t="str">
        <f t="shared" ca="1" si="24"/>
        <v/>
      </c>
      <c r="CH34" t="str">
        <f t="shared" ca="1" si="25"/>
        <v/>
      </c>
      <c r="CI34" t="str">
        <f t="shared" ca="1" si="26"/>
        <v/>
      </c>
      <c r="CJ34" t="str">
        <f t="shared" ca="1" si="27"/>
        <v/>
      </c>
      <c r="CK34" t="str">
        <f t="shared" ca="1" si="28"/>
        <v/>
      </c>
      <c r="CL34" t="str">
        <f t="shared" ca="1" si="29"/>
        <v/>
      </c>
      <c r="CM34" t="str">
        <f ca="1">IF($CA34="","",IF(OR(CH34='Datos fijos'!$AB$3,CH34='Datos fijos'!$AB$4),0,SUM(CI34:CL34)))</f>
        <v/>
      </c>
      <c r="CN34" t="str">
        <f t="shared" ca="1" si="41"/>
        <v/>
      </c>
      <c r="DZ34">
        <f ca="1">IF(OR(COUNTIF('Datos fijos'!$AJ:$AJ,$B34)=0,C34=0,D34=0,E34=0,G34=0),0,VLOOKUP($B34,'Datos fijos'!$AJ:$AO,COLUMN('Datos fijos'!$AO$1)-COLUMN('Datos fijos'!$AJ$2)+1,0))</f>
        <v>0</v>
      </c>
      <c r="EA34">
        <f t="shared" ca="1" si="42"/>
        <v>0</v>
      </c>
      <c r="EB34" t="str">
        <f t="shared" ca="1" si="56"/>
        <v/>
      </c>
      <c r="EC34" t="str">
        <f t="shared" ca="1" si="44"/>
        <v/>
      </c>
      <c r="EE34" t="str">
        <f t="shared" ca="1" si="45"/>
        <v/>
      </c>
      <c r="EF34" t="str">
        <f t="shared" ca="1" si="46"/>
        <v/>
      </c>
      <c r="EG34" t="str">
        <f t="shared" ca="1" si="47"/>
        <v/>
      </c>
      <c r="EH34" t="str">
        <f t="shared" ca="1" si="48"/>
        <v/>
      </c>
      <c r="EI34" t="str">
        <f t="shared" ca="1" si="49"/>
        <v/>
      </c>
      <c r="EJ34" t="str">
        <f t="shared" ca="1" si="50"/>
        <v/>
      </c>
      <c r="EM34" t="str">
        <f t="shared" ca="1" si="51"/>
        <v/>
      </c>
      <c r="EN34" t="str">
        <f t="shared" ca="1" si="52"/>
        <v/>
      </c>
      <c r="EO34" t="str">
        <f t="shared" ca="1" si="53"/>
        <v/>
      </c>
      <c r="EP34" t="str">
        <f t="shared" ca="1" si="54"/>
        <v/>
      </c>
      <c r="EQ34" t="str">
        <f ca="1">IF(EC34="","",IF(OR(EJ34='Datos fijos'!$AB$4),0,SUM(EM34:EP34)))</f>
        <v/>
      </c>
      <c r="ER34" t="str">
        <f t="shared" ca="1" si="55"/>
        <v/>
      </c>
      <c r="EV34" s="53" t="str">
        <f ca="1">IF(OR(COUNTIF('Datos fijos'!$AJ:$AJ,Cálculos!$B34)=0,F34=0,D34=0,B34=0),"",VLOOKUP($B34,'Datos fijos'!$AJ:$AP,COLUMN('Datos fijos'!$AP$1)-COLUMN('Datos fijos'!$AJ$2)+1,0))</f>
        <v/>
      </c>
      <c r="EW34" t="str">
        <f t="shared" ca="1" si="30"/>
        <v/>
      </c>
      <c r="EY34" s="33"/>
      <c r="EZ34" s="33"/>
    </row>
    <row r="35" spans="2:156" ht="15.75" x14ac:dyDescent="0.25">
      <c r="B35">
        <f ca="1">OFFSET('Equipos, Mater, Serv'!C$5,ROW($A35)-ROW($A$3),0)</f>
        <v>0</v>
      </c>
      <c r="C35">
        <f ca="1">OFFSET('Equipos, Mater, Serv'!D$5,ROW($A35)-ROW($A$3),0)</f>
        <v>0</v>
      </c>
      <c r="D35">
        <f ca="1">OFFSET('Equipos, Mater, Serv'!F$5,ROW($A35)-ROW($A$3),0)</f>
        <v>0</v>
      </c>
      <c r="E35">
        <f ca="1">OFFSET('Equipos, Mater, Serv'!G$5,ROW($A35)-ROW($A$3),0)</f>
        <v>0</v>
      </c>
      <c r="F35">
        <f ca="1">OFFSET('Equipos, Mater, Serv'!H$5,ROW($A35)-ROW($A$3),0)</f>
        <v>0</v>
      </c>
      <c r="G35">
        <f ca="1">OFFSET('Equipos, Mater, Serv'!L$5,ROW($A35)-ROW($A$3),0)</f>
        <v>0</v>
      </c>
      <c r="I35">
        <f ca="1">OFFSET('Equipos, Mater, Serv'!O$5,ROW($A35)-ROW($A$3),0)</f>
        <v>0</v>
      </c>
      <c r="J35">
        <f ca="1">OFFSET('Equipos, Mater, Serv'!P$5,ROW($A35)-ROW($A$3),0)</f>
        <v>0</v>
      </c>
      <c r="K35">
        <f ca="1">OFFSET('Equipos, Mater, Serv'!T$5,ROW($A35)-ROW($A$3),0)</f>
        <v>0</v>
      </c>
      <c r="L35">
        <f ca="1">OFFSET('Equipos, Mater, Serv'!U$5,ROW($A35)-ROW($A$3),0)</f>
        <v>0</v>
      </c>
      <c r="N35">
        <f ca="1">OFFSET('Equipos, Mater, Serv'!Z$5,ROW($A35)-ROW($A$3),0)</f>
        <v>0</v>
      </c>
      <c r="O35">
        <f ca="1">OFFSET('Equipos, Mater, Serv'!AA$5,ROW($A35)-ROW($A$3),0)</f>
        <v>0</v>
      </c>
      <c r="P35">
        <f ca="1">OFFSET('Equipos, Mater, Serv'!AB$5,ROW($A35)-ROW($A$3),0)</f>
        <v>0</v>
      </c>
      <c r="Q35">
        <f ca="1">OFFSET('Equipos, Mater, Serv'!AC$5,ROW($A35)-ROW($A$3),0)</f>
        <v>0</v>
      </c>
      <c r="R35">
        <f ca="1">OFFSET('Equipos, Mater, Serv'!AD$5,ROW($A35)-ROW($A$3),0)</f>
        <v>0</v>
      </c>
      <c r="S35">
        <f ca="1">OFFSET('Equipos, Mater, Serv'!AE$5,ROW($A35)-ROW($A$3),0)</f>
        <v>0</v>
      </c>
      <c r="T35">
        <f ca="1">OFFSET('Equipos, Mater, Serv'!AF$5,ROW($A35)-ROW($A$3),0)</f>
        <v>0</v>
      </c>
      <c r="V35" s="241">
        <f ca="1">IF(OR($B35=0,D35=0,F35=0,J35&lt;&gt;'Datos fijos'!$H$3),0,1)</f>
        <v>0</v>
      </c>
      <c r="W35">
        <f t="shared" ca="1" si="31"/>
        <v>0</v>
      </c>
      <c r="X35" t="str">
        <f t="shared" ca="1" si="32"/>
        <v/>
      </c>
      <c r="Y35" t="str">
        <f t="shared" ca="1" si="33"/>
        <v/>
      </c>
      <c r="AA35" t="str">
        <f t="shared" ca="1" si="0"/>
        <v/>
      </c>
      <c r="AB35" t="str">
        <f t="shared" ca="1" si="1"/>
        <v/>
      </c>
      <c r="AC35" t="str">
        <f t="shared" ca="1" si="2"/>
        <v/>
      </c>
      <c r="AD35" t="str">
        <f t="shared" ca="1" si="3"/>
        <v/>
      </c>
      <c r="AE35" t="str">
        <f t="shared" ca="1" si="4"/>
        <v/>
      </c>
      <c r="AF35" t="str">
        <f t="shared" ca="1" si="5"/>
        <v/>
      </c>
      <c r="AG35" t="str">
        <f t="shared" ca="1" si="34"/>
        <v/>
      </c>
      <c r="AH35" t="str">
        <f t="shared" ca="1" si="35"/>
        <v/>
      </c>
      <c r="AI35" t="str">
        <f t="shared" ca="1" si="36"/>
        <v/>
      </c>
      <c r="AL35" t="str">
        <f ca="1">IF(Y35="","",IF(OR(AG35='Datos fijos'!$AB$3,AG35='Datos fijos'!$AB$4),0,SUM(AH35:AK35)))</f>
        <v/>
      </c>
      <c r="AO35" s="31">
        <v>33</v>
      </c>
      <c r="AP35" s="4">
        <f ca="1">OFFSET(Cron.Inversiones!$C$49,0,Cálculos!AO35-24)</f>
        <v>0</v>
      </c>
      <c r="AQ35">
        <f t="shared" ca="1" si="37"/>
        <v>0</v>
      </c>
      <c r="BE35" s="4">
        <f ca="1">IF(OR(COUNTIF('Datos fijos'!$AJ:$AJ,$B35)=0,$B35=0,D35=0,F35=0,$H$4&lt;&gt;'Datos fijos'!$H$3),0,VLOOKUP($B35,'Datos fijos'!$AJ:$AO,COLUMN('Datos fijos'!$AK$2)-COLUMN('Datos fijos'!$AJ$2)+1,0))</f>
        <v>0</v>
      </c>
      <c r="BF35">
        <f t="shared" ca="1" si="38"/>
        <v>0</v>
      </c>
      <c r="BG35" t="str">
        <f t="shared" ca="1" si="6"/>
        <v/>
      </c>
      <c r="BH35" t="str">
        <f t="shared" ca="1" si="7"/>
        <v/>
      </c>
      <c r="BJ35" t="str">
        <f t="shared" ca="1" si="8"/>
        <v/>
      </c>
      <c r="BK35" t="str">
        <f t="shared" ca="1" si="9"/>
        <v/>
      </c>
      <c r="BL35" t="str">
        <f t="shared" ca="1" si="10"/>
        <v/>
      </c>
      <c r="BM35" t="str">
        <f t="shared" ca="1" si="11"/>
        <v/>
      </c>
      <c r="BN35" s="4" t="str">
        <f t="shared" ca="1" si="12"/>
        <v/>
      </c>
      <c r="BO35" t="str">
        <f t="shared" ca="1" si="13"/>
        <v/>
      </c>
      <c r="BP35" t="str">
        <f t="shared" ca="1" si="14"/>
        <v/>
      </c>
      <c r="BQ35" t="str">
        <f t="shared" ca="1" si="15"/>
        <v/>
      </c>
      <c r="BR35" t="str">
        <f t="shared" ca="1" si="16"/>
        <v/>
      </c>
      <c r="BS35" t="str">
        <f t="shared" ca="1" si="17"/>
        <v/>
      </c>
      <c r="BT35" t="str">
        <f ca="1">IF($BH35="","",IF(OR(BO35='Datos fijos'!$AB$3,BO35='Datos fijos'!$AB$4),0,SUM(BP35:BS35)))</f>
        <v/>
      </c>
      <c r="BU35" t="str">
        <f t="shared" ca="1" si="39"/>
        <v/>
      </c>
      <c r="BX35">
        <f ca="1">IF(OR(COUNTIF('Datos fijos'!$AJ:$AJ,$B35)=0,$B35=0,D35=0,F35=0,G35=0,$H$4&lt;&gt;'Datos fijos'!$H$3),0,VLOOKUP($B35,'Datos fijos'!$AJ:$AO,COLUMN('Datos fijos'!$AL$1)-COLUMN('Datos fijos'!$AJ$2)+1,0))</f>
        <v>0</v>
      </c>
      <c r="BY35">
        <f t="shared" ca="1" si="40"/>
        <v>0</v>
      </c>
      <c r="BZ35" t="str">
        <f t="shared" ca="1" si="18"/>
        <v/>
      </c>
      <c r="CA35" t="str">
        <f t="shared" ca="1" si="19"/>
        <v/>
      </c>
      <c r="CC35" t="str">
        <f t="shared" ca="1" si="20"/>
        <v/>
      </c>
      <c r="CD35" t="str">
        <f t="shared" ca="1" si="21"/>
        <v/>
      </c>
      <c r="CE35" t="str">
        <f t="shared" ca="1" si="22"/>
        <v/>
      </c>
      <c r="CF35" t="str">
        <f t="shared" ca="1" si="23"/>
        <v/>
      </c>
      <c r="CG35" t="str">
        <f t="shared" ca="1" si="24"/>
        <v/>
      </c>
      <c r="CH35" t="str">
        <f t="shared" ca="1" si="25"/>
        <v/>
      </c>
      <c r="CI35" t="str">
        <f t="shared" ca="1" si="26"/>
        <v/>
      </c>
      <c r="CJ35" t="str">
        <f t="shared" ca="1" si="27"/>
        <v/>
      </c>
      <c r="CK35" t="str">
        <f t="shared" ca="1" si="28"/>
        <v/>
      </c>
      <c r="CL35" t="str">
        <f t="shared" ca="1" si="29"/>
        <v/>
      </c>
      <c r="CM35" t="str">
        <f ca="1">IF($CA35="","",IF(OR(CH35='Datos fijos'!$AB$3,CH35='Datos fijos'!$AB$4),0,SUM(CI35:CL35)))</f>
        <v/>
      </c>
      <c r="CN35" t="str">
        <f t="shared" ca="1" si="41"/>
        <v/>
      </c>
      <c r="DZ35">
        <f ca="1">IF(OR(COUNTIF('Datos fijos'!$AJ:$AJ,$B35)=0,C35=0,D35=0,E35=0,G35=0),0,VLOOKUP($B35,'Datos fijos'!$AJ:$AO,COLUMN('Datos fijos'!$AO$1)-COLUMN('Datos fijos'!$AJ$2)+1,0))</f>
        <v>0</v>
      </c>
      <c r="EA35">
        <f t="shared" ca="1" si="42"/>
        <v>0</v>
      </c>
      <c r="EB35" t="str">
        <f t="shared" ca="1" si="56"/>
        <v/>
      </c>
      <c r="EC35" t="str">
        <f t="shared" ca="1" si="44"/>
        <v/>
      </c>
      <c r="EE35" t="str">
        <f t="shared" ca="1" si="45"/>
        <v/>
      </c>
      <c r="EF35" t="str">
        <f t="shared" ca="1" si="46"/>
        <v/>
      </c>
      <c r="EG35" t="str">
        <f t="shared" ca="1" si="47"/>
        <v/>
      </c>
      <c r="EH35" t="str">
        <f t="shared" ca="1" si="48"/>
        <v/>
      </c>
      <c r="EI35" t="str">
        <f t="shared" ca="1" si="49"/>
        <v/>
      </c>
      <c r="EJ35" t="str">
        <f t="shared" ca="1" si="50"/>
        <v/>
      </c>
      <c r="EM35" t="str">
        <f t="shared" ca="1" si="51"/>
        <v/>
      </c>
      <c r="EN35" t="str">
        <f t="shared" ca="1" si="52"/>
        <v/>
      </c>
      <c r="EO35" t="str">
        <f t="shared" ca="1" si="53"/>
        <v/>
      </c>
      <c r="EP35" t="str">
        <f t="shared" ca="1" si="54"/>
        <v/>
      </c>
      <c r="EQ35" t="str">
        <f ca="1">IF(EC35="","",IF(OR(EJ35='Datos fijos'!$AB$4),0,SUM(EM35:EP35)))</f>
        <v/>
      </c>
      <c r="ER35" t="str">
        <f t="shared" ca="1" si="55"/>
        <v/>
      </c>
      <c r="EV35" s="53" t="str">
        <f ca="1">IF(OR(COUNTIF('Datos fijos'!$AJ:$AJ,Cálculos!$B35)=0,F35=0,D35=0,B35=0),"",VLOOKUP($B35,'Datos fijos'!$AJ:$AP,COLUMN('Datos fijos'!$AP$1)-COLUMN('Datos fijos'!$AJ$2)+1,0))</f>
        <v/>
      </c>
      <c r="EW35" t="str">
        <f t="shared" ca="1" si="30"/>
        <v/>
      </c>
      <c r="EY35" s="33"/>
      <c r="EZ35" s="33"/>
    </row>
    <row r="36" spans="2:156" ht="15.75" x14ac:dyDescent="0.25">
      <c r="B36">
        <f ca="1">OFFSET('Equipos, Mater, Serv'!C$5,ROW($A36)-ROW($A$3),0)</f>
        <v>0</v>
      </c>
      <c r="C36">
        <f ca="1">OFFSET('Equipos, Mater, Serv'!D$5,ROW($A36)-ROW($A$3),0)</f>
        <v>0</v>
      </c>
      <c r="D36">
        <f ca="1">OFFSET('Equipos, Mater, Serv'!F$5,ROW($A36)-ROW($A$3),0)</f>
        <v>0</v>
      </c>
      <c r="E36">
        <f ca="1">OFFSET('Equipos, Mater, Serv'!G$5,ROW($A36)-ROW($A$3),0)</f>
        <v>0</v>
      </c>
      <c r="F36">
        <f ca="1">OFFSET('Equipos, Mater, Serv'!H$5,ROW($A36)-ROW($A$3),0)</f>
        <v>0</v>
      </c>
      <c r="G36">
        <f ca="1">OFFSET('Equipos, Mater, Serv'!L$5,ROW($A36)-ROW($A$3),0)</f>
        <v>0</v>
      </c>
      <c r="I36">
        <f ca="1">OFFSET('Equipos, Mater, Serv'!O$5,ROW($A36)-ROW($A$3),0)</f>
        <v>0</v>
      </c>
      <c r="J36">
        <f ca="1">OFFSET('Equipos, Mater, Serv'!P$5,ROW($A36)-ROW($A$3),0)</f>
        <v>0</v>
      </c>
      <c r="K36">
        <f ca="1">OFFSET('Equipos, Mater, Serv'!T$5,ROW($A36)-ROW($A$3),0)</f>
        <v>0</v>
      </c>
      <c r="L36">
        <f ca="1">OFFSET('Equipos, Mater, Serv'!U$5,ROW($A36)-ROW($A$3),0)</f>
        <v>0</v>
      </c>
      <c r="N36">
        <f ca="1">OFFSET('Equipos, Mater, Serv'!Z$5,ROW($A36)-ROW($A$3),0)</f>
        <v>0</v>
      </c>
      <c r="O36">
        <f ca="1">OFFSET('Equipos, Mater, Serv'!AA$5,ROW($A36)-ROW($A$3),0)</f>
        <v>0</v>
      </c>
      <c r="P36">
        <f ca="1">OFFSET('Equipos, Mater, Serv'!AB$5,ROW($A36)-ROW($A$3),0)</f>
        <v>0</v>
      </c>
      <c r="Q36">
        <f ca="1">OFFSET('Equipos, Mater, Serv'!AC$5,ROW($A36)-ROW($A$3),0)</f>
        <v>0</v>
      </c>
      <c r="R36">
        <f ca="1">OFFSET('Equipos, Mater, Serv'!AD$5,ROW($A36)-ROW($A$3),0)</f>
        <v>0</v>
      </c>
      <c r="S36">
        <f ca="1">OFFSET('Equipos, Mater, Serv'!AE$5,ROW($A36)-ROW($A$3),0)</f>
        <v>0</v>
      </c>
      <c r="T36">
        <f ca="1">OFFSET('Equipos, Mater, Serv'!AF$5,ROW($A36)-ROW($A$3),0)</f>
        <v>0</v>
      </c>
      <c r="V36" s="241">
        <f ca="1">IF(OR($B36=0,D36=0,F36=0,J36&lt;&gt;'Datos fijos'!$H$3),0,1)</f>
        <v>0</v>
      </c>
      <c r="W36">
        <f t="shared" ca="1" si="31"/>
        <v>0</v>
      </c>
      <c r="X36" t="str">
        <f t="shared" ca="1" si="32"/>
        <v/>
      </c>
      <c r="Y36" t="str">
        <f t="shared" ca="1" si="33"/>
        <v/>
      </c>
      <c r="AA36" t="str">
        <f t="shared" ca="1" si="0"/>
        <v/>
      </c>
      <c r="AB36" t="str">
        <f t="shared" ca="1" si="1"/>
        <v/>
      </c>
      <c r="AC36" t="str">
        <f t="shared" ca="1" si="2"/>
        <v/>
      </c>
      <c r="AD36" t="str">
        <f t="shared" ca="1" si="3"/>
        <v/>
      </c>
      <c r="AE36" t="str">
        <f t="shared" ca="1" si="4"/>
        <v/>
      </c>
      <c r="AF36" t="str">
        <f t="shared" ca="1" si="5"/>
        <v/>
      </c>
      <c r="AG36" t="str">
        <f t="shared" ca="1" si="34"/>
        <v/>
      </c>
      <c r="AH36" t="str">
        <f t="shared" ca="1" si="35"/>
        <v/>
      </c>
      <c r="AI36" t="str">
        <f t="shared" ca="1" si="36"/>
        <v/>
      </c>
      <c r="AL36" t="str">
        <f ca="1">IF(Y36="","",IF(OR(AG36='Datos fijos'!$AB$3,AG36='Datos fijos'!$AB$4),0,SUM(AH36:AK36)))</f>
        <v/>
      </c>
      <c r="AO36" s="31">
        <v>34</v>
      </c>
      <c r="AP36" s="4">
        <f ca="1">OFFSET(Cron.Inversiones!$C$49,0,Cálculos!AO36-24)</f>
        <v>0</v>
      </c>
      <c r="AQ36">
        <f t="shared" ca="1" si="37"/>
        <v>0</v>
      </c>
      <c r="BE36" s="4">
        <f ca="1">IF(OR(COUNTIF('Datos fijos'!$AJ:$AJ,$B36)=0,$B36=0,D36=0,F36=0,$H$4&lt;&gt;'Datos fijos'!$H$3),0,VLOOKUP($B36,'Datos fijos'!$AJ:$AO,COLUMN('Datos fijos'!$AK$2)-COLUMN('Datos fijos'!$AJ$2)+1,0))</f>
        <v>0</v>
      </c>
      <c r="BF36">
        <f t="shared" ca="1" si="38"/>
        <v>0</v>
      </c>
      <c r="BG36" t="str">
        <f t="shared" ca="1" si="6"/>
        <v/>
      </c>
      <c r="BH36" t="str">
        <f t="shared" ca="1" si="7"/>
        <v/>
      </c>
      <c r="BJ36" t="str">
        <f t="shared" ca="1" si="8"/>
        <v/>
      </c>
      <c r="BK36" t="str">
        <f t="shared" ca="1" si="9"/>
        <v/>
      </c>
      <c r="BL36" t="str">
        <f t="shared" ca="1" si="10"/>
        <v/>
      </c>
      <c r="BM36" t="str">
        <f t="shared" ca="1" si="11"/>
        <v/>
      </c>
      <c r="BN36" s="4" t="str">
        <f t="shared" ca="1" si="12"/>
        <v/>
      </c>
      <c r="BO36" t="str">
        <f t="shared" ca="1" si="13"/>
        <v/>
      </c>
      <c r="BP36" t="str">
        <f t="shared" ca="1" si="14"/>
        <v/>
      </c>
      <c r="BQ36" t="str">
        <f t="shared" ca="1" si="15"/>
        <v/>
      </c>
      <c r="BR36" t="str">
        <f t="shared" ca="1" si="16"/>
        <v/>
      </c>
      <c r="BS36" t="str">
        <f t="shared" ca="1" si="17"/>
        <v/>
      </c>
      <c r="BT36" t="str">
        <f ca="1">IF($BH36="","",IF(OR(BO36='Datos fijos'!$AB$3,BO36='Datos fijos'!$AB$4),0,SUM(BP36:BS36)))</f>
        <v/>
      </c>
      <c r="BU36" t="str">
        <f t="shared" ca="1" si="39"/>
        <v/>
      </c>
      <c r="BX36">
        <f ca="1">IF(OR(COUNTIF('Datos fijos'!$AJ:$AJ,$B36)=0,$B36=0,D36=0,F36=0,G36=0,$H$4&lt;&gt;'Datos fijos'!$H$3),0,VLOOKUP($B36,'Datos fijos'!$AJ:$AO,COLUMN('Datos fijos'!$AL$1)-COLUMN('Datos fijos'!$AJ$2)+1,0))</f>
        <v>0</v>
      </c>
      <c r="BY36">
        <f t="shared" ca="1" si="40"/>
        <v>0</v>
      </c>
      <c r="BZ36" t="str">
        <f t="shared" ca="1" si="18"/>
        <v/>
      </c>
      <c r="CA36" t="str">
        <f t="shared" ca="1" si="19"/>
        <v/>
      </c>
      <c r="CC36" t="str">
        <f t="shared" ca="1" si="20"/>
        <v/>
      </c>
      <c r="CD36" t="str">
        <f t="shared" ca="1" si="21"/>
        <v/>
      </c>
      <c r="CE36" t="str">
        <f t="shared" ca="1" si="22"/>
        <v/>
      </c>
      <c r="CF36" t="str">
        <f t="shared" ca="1" si="23"/>
        <v/>
      </c>
      <c r="CG36" t="str">
        <f t="shared" ca="1" si="24"/>
        <v/>
      </c>
      <c r="CH36" t="str">
        <f t="shared" ca="1" si="25"/>
        <v/>
      </c>
      <c r="CI36" t="str">
        <f t="shared" ca="1" si="26"/>
        <v/>
      </c>
      <c r="CJ36" t="str">
        <f t="shared" ca="1" si="27"/>
        <v/>
      </c>
      <c r="CK36" t="str">
        <f t="shared" ca="1" si="28"/>
        <v/>
      </c>
      <c r="CL36" t="str">
        <f t="shared" ca="1" si="29"/>
        <v/>
      </c>
      <c r="CM36" t="str">
        <f ca="1">IF($CA36="","",IF(OR(CH36='Datos fijos'!$AB$3,CH36='Datos fijos'!$AB$4),0,SUM(CI36:CL36)))</f>
        <v/>
      </c>
      <c r="CN36" t="str">
        <f t="shared" ca="1" si="41"/>
        <v/>
      </c>
      <c r="DZ36">
        <f ca="1">IF(OR(COUNTIF('Datos fijos'!$AJ:$AJ,$B36)=0,C36=0,D36=0,E36=0,G36=0),0,VLOOKUP($B36,'Datos fijos'!$AJ:$AO,COLUMN('Datos fijos'!$AO$1)-COLUMN('Datos fijos'!$AJ$2)+1,0))</f>
        <v>0</v>
      </c>
      <c r="EA36">
        <f t="shared" ca="1" si="42"/>
        <v>0</v>
      </c>
      <c r="EB36" t="str">
        <f t="shared" ca="1" si="56"/>
        <v/>
      </c>
      <c r="EC36" t="str">
        <f t="shared" ca="1" si="44"/>
        <v/>
      </c>
      <c r="EE36" t="str">
        <f t="shared" ca="1" si="45"/>
        <v/>
      </c>
      <c r="EF36" t="str">
        <f t="shared" ca="1" si="46"/>
        <v/>
      </c>
      <c r="EG36" t="str">
        <f t="shared" ca="1" si="47"/>
        <v/>
      </c>
      <c r="EH36" t="str">
        <f t="shared" ca="1" si="48"/>
        <v/>
      </c>
      <c r="EI36" t="str">
        <f t="shared" ca="1" si="49"/>
        <v/>
      </c>
      <c r="EJ36" t="str">
        <f t="shared" ca="1" si="50"/>
        <v/>
      </c>
      <c r="EM36" t="str">
        <f t="shared" ca="1" si="51"/>
        <v/>
      </c>
      <c r="EN36" t="str">
        <f t="shared" ca="1" si="52"/>
        <v/>
      </c>
      <c r="EO36" t="str">
        <f t="shared" ca="1" si="53"/>
        <v/>
      </c>
      <c r="EP36" t="str">
        <f t="shared" ca="1" si="54"/>
        <v/>
      </c>
      <c r="EQ36" t="str">
        <f ca="1">IF(EC36="","",IF(OR(EJ36='Datos fijos'!$AB$4),0,SUM(EM36:EP36)))</f>
        <v/>
      </c>
      <c r="ER36" t="str">
        <f t="shared" ca="1" si="55"/>
        <v/>
      </c>
      <c r="EV36" s="53" t="str">
        <f ca="1">IF(OR(COUNTIF('Datos fijos'!$AJ:$AJ,Cálculos!$B36)=0,F36=0,D36=0,B36=0),"",VLOOKUP($B36,'Datos fijos'!$AJ:$AP,COLUMN('Datos fijos'!$AP$1)-COLUMN('Datos fijos'!$AJ$2)+1,0))</f>
        <v/>
      </c>
      <c r="EW36" t="str">
        <f t="shared" ca="1" si="30"/>
        <v/>
      </c>
      <c r="EY36" s="33"/>
      <c r="EZ36" s="33"/>
    </row>
    <row r="37" spans="2:156" ht="15.75" x14ac:dyDescent="0.25">
      <c r="B37">
        <f ca="1">OFFSET('Equipos, Mater, Serv'!C$5,ROW($A37)-ROW($A$3),0)</f>
        <v>0</v>
      </c>
      <c r="C37">
        <f ca="1">OFFSET('Equipos, Mater, Serv'!D$5,ROW($A37)-ROW($A$3),0)</f>
        <v>0</v>
      </c>
      <c r="D37">
        <f ca="1">OFFSET('Equipos, Mater, Serv'!F$5,ROW($A37)-ROW($A$3),0)</f>
        <v>0</v>
      </c>
      <c r="E37">
        <f ca="1">OFFSET('Equipos, Mater, Serv'!G$5,ROW($A37)-ROW($A$3),0)</f>
        <v>0</v>
      </c>
      <c r="F37">
        <f ca="1">OFFSET('Equipos, Mater, Serv'!H$5,ROW($A37)-ROW($A$3),0)</f>
        <v>0</v>
      </c>
      <c r="G37">
        <f ca="1">OFFSET('Equipos, Mater, Serv'!L$5,ROW($A37)-ROW($A$3),0)</f>
        <v>0</v>
      </c>
      <c r="I37">
        <f ca="1">OFFSET('Equipos, Mater, Serv'!O$5,ROW($A37)-ROW($A$3),0)</f>
        <v>0</v>
      </c>
      <c r="J37">
        <f ca="1">OFFSET('Equipos, Mater, Serv'!P$5,ROW($A37)-ROW($A$3),0)</f>
        <v>0</v>
      </c>
      <c r="K37">
        <f ca="1">OFFSET('Equipos, Mater, Serv'!T$5,ROW($A37)-ROW($A$3),0)</f>
        <v>0</v>
      </c>
      <c r="L37">
        <f ca="1">OFFSET('Equipos, Mater, Serv'!U$5,ROW($A37)-ROW($A$3),0)</f>
        <v>0</v>
      </c>
      <c r="N37">
        <f ca="1">OFFSET('Equipos, Mater, Serv'!Z$5,ROW($A37)-ROW($A$3),0)</f>
        <v>0</v>
      </c>
      <c r="O37">
        <f ca="1">OFFSET('Equipos, Mater, Serv'!AA$5,ROW($A37)-ROW($A$3),0)</f>
        <v>0</v>
      </c>
      <c r="P37">
        <f ca="1">OFFSET('Equipos, Mater, Serv'!AB$5,ROW($A37)-ROW($A$3),0)</f>
        <v>0</v>
      </c>
      <c r="Q37">
        <f ca="1">OFFSET('Equipos, Mater, Serv'!AC$5,ROW($A37)-ROW($A$3),0)</f>
        <v>0</v>
      </c>
      <c r="R37">
        <f ca="1">OFFSET('Equipos, Mater, Serv'!AD$5,ROW($A37)-ROW($A$3),0)</f>
        <v>0</v>
      </c>
      <c r="S37">
        <f ca="1">OFFSET('Equipos, Mater, Serv'!AE$5,ROW($A37)-ROW($A$3),0)</f>
        <v>0</v>
      </c>
      <c r="T37">
        <f ca="1">OFFSET('Equipos, Mater, Serv'!AF$5,ROW($A37)-ROW($A$3),0)</f>
        <v>0</v>
      </c>
      <c r="V37" s="241">
        <f ca="1">IF(OR($B37=0,D37=0,F37=0,J37&lt;&gt;'Datos fijos'!$H$3),0,1)</f>
        <v>0</v>
      </c>
      <c r="W37">
        <f t="shared" ca="1" si="31"/>
        <v>0</v>
      </c>
      <c r="X37" t="str">
        <f t="shared" ca="1" si="32"/>
        <v/>
      </c>
      <c r="Y37" t="str">
        <f t="shared" ca="1" si="33"/>
        <v/>
      </c>
      <c r="AA37" t="str">
        <f t="shared" ca="1" si="0"/>
        <v/>
      </c>
      <c r="AB37" t="str">
        <f t="shared" ca="1" si="1"/>
        <v/>
      </c>
      <c r="AC37" t="str">
        <f t="shared" ca="1" si="2"/>
        <v/>
      </c>
      <c r="AD37" t="str">
        <f t="shared" ca="1" si="3"/>
        <v/>
      </c>
      <c r="AE37" t="str">
        <f t="shared" ca="1" si="4"/>
        <v/>
      </c>
      <c r="AF37" t="str">
        <f t="shared" ca="1" si="5"/>
        <v/>
      </c>
      <c r="AG37" t="str">
        <f t="shared" ca="1" si="34"/>
        <v/>
      </c>
      <c r="AH37" t="str">
        <f t="shared" ca="1" si="35"/>
        <v/>
      </c>
      <c r="AI37" t="str">
        <f t="shared" ca="1" si="36"/>
        <v/>
      </c>
      <c r="AL37" t="str">
        <f ca="1">IF(Y37="","",IF(OR(AG37='Datos fijos'!$AB$3,AG37='Datos fijos'!$AB$4),0,SUM(AH37:AK37)))</f>
        <v/>
      </c>
      <c r="AO37" s="31">
        <v>35</v>
      </c>
      <c r="AP37" s="4">
        <f ca="1">OFFSET(Cron.Inversiones!$C$49,0,Cálculos!AO37-24)</f>
        <v>0</v>
      </c>
      <c r="AQ37">
        <f t="shared" ca="1" si="37"/>
        <v>0</v>
      </c>
      <c r="BE37" s="4">
        <f ca="1">IF(OR(COUNTIF('Datos fijos'!$AJ:$AJ,$B37)=0,$B37=0,D37=0,F37=0,$H$4&lt;&gt;'Datos fijos'!$H$3),0,VLOOKUP($B37,'Datos fijos'!$AJ:$AO,COLUMN('Datos fijos'!$AK$2)-COLUMN('Datos fijos'!$AJ$2)+1,0))</f>
        <v>0</v>
      </c>
      <c r="BF37">
        <f t="shared" ca="1" si="38"/>
        <v>0</v>
      </c>
      <c r="BG37" t="str">
        <f t="shared" ca="1" si="6"/>
        <v/>
      </c>
      <c r="BH37" t="str">
        <f t="shared" ca="1" si="7"/>
        <v/>
      </c>
      <c r="BJ37" t="str">
        <f t="shared" ca="1" si="8"/>
        <v/>
      </c>
      <c r="BK37" t="str">
        <f t="shared" ca="1" si="9"/>
        <v/>
      </c>
      <c r="BL37" t="str">
        <f t="shared" ca="1" si="10"/>
        <v/>
      </c>
      <c r="BM37" t="str">
        <f t="shared" ca="1" si="11"/>
        <v/>
      </c>
      <c r="BN37" s="4" t="str">
        <f t="shared" ca="1" si="12"/>
        <v/>
      </c>
      <c r="BO37" t="str">
        <f t="shared" ca="1" si="13"/>
        <v/>
      </c>
      <c r="BP37" t="str">
        <f t="shared" ca="1" si="14"/>
        <v/>
      </c>
      <c r="BQ37" t="str">
        <f t="shared" ca="1" si="15"/>
        <v/>
      </c>
      <c r="BR37" t="str">
        <f t="shared" ca="1" si="16"/>
        <v/>
      </c>
      <c r="BS37" t="str">
        <f t="shared" ca="1" si="17"/>
        <v/>
      </c>
      <c r="BT37" t="str">
        <f ca="1">IF($BH37="","",IF(OR(BO37='Datos fijos'!$AB$3,BO37='Datos fijos'!$AB$4),0,SUM(BP37:BS37)))</f>
        <v/>
      </c>
      <c r="BU37" t="str">
        <f t="shared" ca="1" si="39"/>
        <v/>
      </c>
      <c r="BX37">
        <f ca="1">IF(OR(COUNTIF('Datos fijos'!$AJ:$AJ,$B37)=0,$B37=0,D37=0,F37=0,G37=0,$H$4&lt;&gt;'Datos fijos'!$H$3),0,VLOOKUP($B37,'Datos fijos'!$AJ:$AO,COLUMN('Datos fijos'!$AL$1)-COLUMN('Datos fijos'!$AJ$2)+1,0))</f>
        <v>0</v>
      </c>
      <c r="BY37">
        <f t="shared" ca="1" si="40"/>
        <v>0</v>
      </c>
      <c r="BZ37" t="str">
        <f t="shared" ca="1" si="18"/>
        <v/>
      </c>
      <c r="CA37" t="str">
        <f t="shared" ca="1" si="19"/>
        <v/>
      </c>
      <c r="CC37" t="str">
        <f t="shared" ca="1" si="20"/>
        <v/>
      </c>
      <c r="CD37" t="str">
        <f t="shared" ca="1" si="21"/>
        <v/>
      </c>
      <c r="CE37" t="str">
        <f t="shared" ca="1" si="22"/>
        <v/>
      </c>
      <c r="CF37" t="str">
        <f t="shared" ca="1" si="23"/>
        <v/>
      </c>
      <c r="CG37" t="str">
        <f t="shared" ca="1" si="24"/>
        <v/>
      </c>
      <c r="CH37" t="str">
        <f t="shared" ca="1" si="25"/>
        <v/>
      </c>
      <c r="CI37" t="str">
        <f t="shared" ca="1" si="26"/>
        <v/>
      </c>
      <c r="CJ37" t="str">
        <f t="shared" ca="1" si="27"/>
        <v/>
      </c>
      <c r="CK37" t="str">
        <f t="shared" ca="1" si="28"/>
        <v/>
      </c>
      <c r="CL37" t="str">
        <f t="shared" ca="1" si="29"/>
        <v/>
      </c>
      <c r="CM37" t="str">
        <f ca="1">IF($CA37="","",IF(OR(CH37='Datos fijos'!$AB$3,CH37='Datos fijos'!$AB$4),0,SUM(CI37:CL37)))</f>
        <v/>
      </c>
      <c r="CN37" t="str">
        <f t="shared" ca="1" si="41"/>
        <v/>
      </c>
      <c r="DZ37">
        <f ca="1">IF(OR(COUNTIF('Datos fijos'!$AJ:$AJ,$B37)=0,C37=0,D37=0,E37=0,G37=0),0,VLOOKUP($B37,'Datos fijos'!$AJ:$AO,COLUMN('Datos fijos'!$AO$1)-COLUMN('Datos fijos'!$AJ$2)+1,0))</f>
        <v>0</v>
      </c>
      <c r="EA37">
        <f t="shared" ca="1" si="42"/>
        <v>0</v>
      </c>
      <c r="EB37" t="str">
        <f t="shared" ca="1" si="56"/>
        <v/>
      </c>
      <c r="EC37" t="str">
        <f t="shared" ca="1" si="44"/>
        <v/>
      </c>
      <c r="EE37" t="str">
        <f t="shared" ca="1" si="45"/>
        <v/>
      </c>
      <c r="EF37" t="str">
        <f t="shared" ca="1" si="46"/>
        <v/>
      </c>
      <c r="EG37" t="str">
        <f t="shared" ca="1" si="47"/>
        <v/>
      </c>
      <c r="EH37" t="str">
        <f t="shared" ca="1" si="48"/>
        <v/>
      </c>
      <c r="EI37" t="str">
        <f t="shared" ca="1" si="49"/>
        <v/>
      </c>
      <c r="EJ37" t="str">
        <f t="shared" ca="1" si="50"/>
        <v/>
      </c>
      <c r="EM37" t="str">
        <f t="shared" ca="1" si="51"/>
        <v/>
      </c>
      <c r="EN37" t="str">
        <f t="shared" ca="1" si="52"/>
        <v/>
      </c>
      <c r="EO37" t="str">
        <f t="shared" ca="1" si="53"/>
        <v/>
      </c>
      <c r="EP37" t="str">
        <f t="shared" ca="1" si="54"/>
        <v/>
      </c>
      <c r="EQ37" t="str">
        <f ca="1">IF(EC37="","",IF(OR(EJ37='Datos fijos'!$AB$4),0,SUM(EM37:EP37)))</f>
        <v/>
      </c>
      <c r="ER37" t="str">
        <f t="shared" ca="1" si="55"/>
        <v/>
      </c>
      <c r="EV37" s="53" t="str">
        <f ca="1">IF(OR(COUNTIF('Datos fijos'!$AJ:$AJ,Cálculos!$B37)=0,F37=0,D37=0,B37=0),"",VLOOKUP($B37,'Datos fijos'!$AJ:$AP,COLUMN('Datos fijos'!$AP$1)-COLUMN('Datos fijos'!$AJ$2)+1,0))</f>
        <v/>
      </c>
      <c r="EW37" t="str">
        <f t="shared" ca="1" si="30"/>
        <v/>
      </c>
      <c r="EY37" s="33"/>
      <c r="EZ37" s="33"/>
    </row>
    <row r="38" spans="2:156" ht="15.75" x14ac:dyDescent="0.25">
      <c r="B38">
        <f ca="1">OFFSET('Equipos, Mater, Serv'!C$5,ROW($A38)-ROW($A$3),0)</f>
        <v>0</v>
      </c>
      <c r="C38">
        <f ca="1">OFFSET('Equipos, Mater, Serv'!D$5,ROW($A38)-ROW($A$3),0)</f>
        <v>0</v>
      </c>
      <c r="D38">
        <f ca="1">OFFSET('Equipos, Mater, Serv'!F$5,ROW($A38)-ROW($A$3),0)</f>
        <v>0</v>
      </c>
      <c r="E38">
        <f ca="1">OFFSET('Equipos, Mater, Serv'!G$5,ROW($A38)-ROW($A$3),0)</f>
        <v>0</v>
      </c>
      <c r="F38">
        <f ca="1">OFFSET('Equipos, Mater, Serv'!H$5,ROW($A38)-ROW($A$3),0)</f>
        <v>0</v>
      </c>
      <c r="G38">
        <f ca="1">OFFSET('Equipos, Mater, Serv'!L$5,ROW($A38)-ROW($A$3),0)</f>
        <v>0</v>
      </c>
      <c r="I38">
        <f ca="1">OFFSET('Equipos, Mater, Serv'!O$5,ROW($A38)-ROW($A$3),0)</f>
        <v>0</v>
      </c>
      <c r="J38">
        <f ca="1">OFFSET('Equipos, Mater, Serv'!P$5,ROW($A38)-ROW($A$3),0)</f>
        <v>0</v>
      </c>
      <c r="K38">
        <f ca="1">OFFSET('Equipos, Mater, Serv'!T$5,ROW($A38)-ROW($A$3),0)</f>
        <v>0</v>
      </c>
      <c r="L38">
        <f ca="1">OFFSET('Equipos, Mater, Serv'!U$5,ROW($A38)-ROW($A$3),0)</f>
        <v>0</v>
      </c>
      <c r="N38">
        <f ca="1">OFFSET('Equipos, Mater, Serv'!Z$5,ROW($A38)-ROW($A$3),0)</f>
        <v>0</v>
      </c>
      <c r="O38">
        <f ca="1">OFFSET('Equipos, Mater, Serv'!AA$5,ROW($A38)-ROW($A$3),0)</f>
        <v>0</v>
      </c>
      <c r="P38">
        <f ca="1">OFFSET('Equipos, Mater, Serv'!AB$5,ROW($A38)-ROW($A$3),0)</f>
        <v>0</v>
      </c>
      <c r="Q38">
        <f ca="1">OFFSET('Equipos, Mater, Serv'!AC$5,ROW($A38)-ROW($A$3),0)</f>
        <v>0</v>
      </c>
      <c r="R38">
        <f ca="1">OFFSET('Equipos, Mater, Serv'!AD$5,ROW($A38)-ROW($A$3),0)</f>
        <v>0</v>
      </c>
      <c r="S38">
        <f ca="1">OFFSET('Equipos, Mater, Serv'!AE$5,ROW($A38)-ROW($A$3),0)</f>
        <v>0</v>
      </c>
      <c r="T38">
        <f ca="1">OFFSET('Equipos, Mater, Serv'!AF$5,ROW($A38)-ROW($A$3),0)</f>
        <v>0</v>
      </c>
      <c r="V38" s="241">
        <f ca="1">IF(OR($B38=0,D38=0,F38=0,J38&lt;&gt;'Datos fijos'!$H$3),0,1)</f>
        <v>0</v>
      </c>
      <c r="W38">
        <f t="shared" ca="1" si="31"/>
        <v>0</v>
      </c>
      <c r="X38" t="str">
        <f t="shared" ca="1" si="32"/>
        <v/>
      </c>
      <c r="Y38" t="str">
        <f t="shared" ca="1" si="33"/>
        <v/>
      </c>
      <c r="AA38" t="str">
        <f t="shared" ca="1" si="0"/>
        <v/>
      </c>
      <c r="AB38" t="str">
        <f t="shared" ca="1" si="1"/>
        <v/>
      </c>
      <c r="AC38" t="str">
        <f t="shared" ca="1" si="2"/>
        <v/>
      </c>
      <c r="AD38" t="str">
        <f t="shared" ca="1" si="3"/>
        <v/>
      </c>
      <c r="AE38" t="str">
        <f t="shared" ca="1" si="4"/>
        <v/>
      </c>
      <c r="AF38" t="str">
        <f t="shared" ca="1" si="5"/>
        <v/>
      </c>
      <c r="AG38" t="str">
        <f t="shared" ca="1" si="34"/>
        <v/>
      </c>
      <c r="AH38" t="str">
        <f t="shared" ca="1" si="35"/>
        <v/>
      </c>
      <c r="AI38" t="str">
        <f t="shared" ca="1" si="36"/>
        <v/>
      </c>
      <c r="AL38" t="str">
        <f ca="1">IF(Y38="","",IF(OR(AG38='Datos fijos'!$AB$3,AG38='Datos fijos'!$AB$4),0,SUM(AH38:AK38)))</f>
        <v/>
      </c>
      <c r="AO38" s="31">
        <v>36</v>
      </c>
      <c r="AP38" s="4">
        <f ca="1">OFFSET(Cron.Inversiones!$C$49,0,Cálculos!AO38-24)</f>
        <v>0</v>
      </c>
      <c r="AQ38">
        <f t="shared" ca="1" si="37"/>
        <v>0</v>
      </c>
      <c r="BE38" s="4">
        <f ca="1">IF(OR(COUNTIF('Datos fijos'!$AJ:$AJ,$B38)=0,$B38=0,D38=0,F38=0,$H$4&lt;&gt;'Datos fijos'!$H$3),0,VLOOKUP($B38,'Datos fijos'!$AJ:$AO,COLUMN('Datos fijos'!$AK$2)-COLUMN('Datos fijos'!$AJ$2)+1,0))</f>
        <v>0</v>
      </c>
      <c r="BF38">
        <f t="shared" ca="1" si="38"/>
        <v>0</v>
      </c>
      <c r="BG38" t="str">
        <f t="shared" ca="1" si="6"/>
        <v/>
      </c>
      <c r="BH38" t="str">
        <f t="shared" ca="1" si="7"/>
        <v/>
      </c>
      <c r="BJ38" t="str">
        <f t="shared" ca="1" si="8"/>
        <v/>
      </c>
      <c r="BK38" t="str">
        <f t="shared" ca="1" si="9"/>
        <v/>
      </c>
      <c r="BL38" t="str">
        <f t="shared" ca="1" si="10"/>
        <v/>
      </c>
      <c r="BM38" t="str">
        <f t="shared" ca="1" si="11"/>
        <v/>
      </c>
      <c r="BN38" s="4" t="str">
        <f t="shared" ca="1" si="12"/>
        <v/>
      </c>
      <c r="BO38" t="str">
        <f t="shared" ca="1" si="13"/>
        <v/>
      </c>
      <c r="BP38" t="str">
        <f t="shared" ca="1" si="14"/>
        <v/>
      </c>
      <c r="BQ38" t="str">
        <f t="shared" ca="1" si="15"/>
        <v/>
      </c>
      <c r="BR38" t="str">
        <f t="shared" ca="1" si="16"/>
        <v/>
      </c>
      <c r="BS38" t="str">
        <f t="shared" ca="1" si="17"/>
        <v/>
      </c>
      <c r="BT38" t="str">
        <f ca="1">IF($BH38="","",IF(OR(BO38='Datos fijos'!$AB$3,BO38='Datos fijos'!$AB$4),0,SUM(BP38:BS38)))</f>
        <v/>
      </c>
      <c r="BU38" t="str">
        <f t="shared" ca="1" si="39"/>
        <v/>
      </c>
      <c r="BX38">
        <f ca="1">IF(OR(COUNTIF('Datos fijos'!$AJ:$AJ,$B38)=0,$B38=0,D38=0,F38=0,G38=0,$H$4&lt;&gt;'Datos fijos'!$H$3),0,VLOOKUP($B38,'Datos fijos'!$AJ:$AO,COLUMN('Datos fijos'!$AL$1)-COLUMN('Datos fijos'!$AJ$2)+1,0))</f>
        <v>0</v>
      </c>
      <c r="BY38">
        <f t="shared" ca="1" si="40"/>
        <v>0</v>
      </c>
      <c r="BZ38" t="str">
        <f t="shared" ca="1" si="18"/>
        <v/>
      </c>
      <c r="CA38" t="str">
        <f t="shared" ca="1" si="19"/>
        <v/>
      </c>
      <c r="CC38" t="str">
        <f t="shared" ca="1" si="20"/>
        <v/>
      </c>
      <c r="CD38" t="str">
        <f t="shared" ca="1" si="21"/>
        <v/>
      </c>
      <c r="CE38" t="str">
        <f t="shared" ca="1" si="22"/>
        <v/>
      </c>
      <c r="CF38" t="str">
        <f t="shared" ca="1" si="23"/>
        <v/>
      </c>
      <c r="CG38" t="str">
        <f t="shared" ca="1" si="24"/>
        <v/>
      </c>
      <c r="CH38" t="str">
        <f t="shared" ca="1" si="25"/>
        <v/>
      </c>
      <c r="CI38" t="str">
        <f t="shared" ca="1" si="26"/>
        <v/>
      </c>
      <c r="CJ38" t="str">
        <f t="shared" ca="1" si="27"/>
        <v/>
      </c>
      <c r="CK38" t="str">
        <f t="shared" ca="1" si="28"/>
        <v/>
      </c>
      <c r="CL38" t="str">
        <f t="shared" ca="1" si="29"/>
        <v/>
      </c>
      <c r="CM38" t="str">
        <f ca="1">IF($CA38="","",IF(OR(CH38='Datos fijos'!$AB$3,CH38='Datos fijos'!$AB$4),0,SUM(CI38:CL38)))</f>
        <v/>
      </c>
      <c r="CN38" t="str">
        <f t="shared" ca="1" si="41"/>
        <v/>
      </c>
      <c r="DZ38">
        <f ca="1">IF(OR(COUNTIF('Datos fijos'!$AJ:$AJ,$B38)=0,C38=0,D38=0,E38=0,G38=0),0,VLOOKUP($B38,'Datos fijos'!$AJ:$AO,COLUMN('Datos fijos'!$AO$1)-COLUMN('Datos fijos'!$AJ$2)+1,0))</f>
        <v>0</v>
      </c>
      <c r="EA38">
        <f t="shared" ca="1" si="42"/>
        <v>0</v>
      </c>
      <c r="EB38" t="str">
        <f t="shared" ca="1" si="56"/>
        <v/>
      </c>
      <c r="EC38" t="str">
        <f t="shared" ca="1" si="44"/>
        <v/>
      </c>
      <c r="EE38" t="str">
        <f t="shared" ca="1" si="45"/>
        <v/>
      </c>
      <c r="EF38" t="str">
        <f t="shared" ca="1" si="46"/>
        <v/>
      </c>
      <c r="EG38" t="str">
        <f t="shared" ca="1" si="47"/>
        <v/>
      </c>
      <c r="EH38" t="str">
        <f t="shared" ca="1" si="48"/>
        <v/>
      </c>
      <c r="EI38" t="str">
        <f t="shared" ca="1" si="49"/>
        <v/>
      </c>
      <c r="EJ38" t="str">
        <f t="shared" ca="1" si="50"/>
        <v/>
      </c>
      <c r="EM38" t="str">
        <f t="shared" ca="1" si="51"/>
        <v/>
      </c>
      <c r="EN38" t="str">
        <f t="shared" ca="1" si="52"/>
        <v/>
      </c>
      <c r="EO38" t="str">
        <f t="shared" ca="1" si="53"/>
        <v/>
      </c>
      <c r="EP38" t="str">
        <f t="shared" ca="1" si="54"/>
        <v/>
      </c>
      <c r="EQ38" t="str">
        <f ca="1">IF(EC38="","",IF(OR(EJ38='Datos fijos'!$AB$4),0,SUM(EM38:EP38)))</f>
        <v/>
      </c>
      <c r="ER38" t="str">
        <f t="shared" ca="1" si="55"/>
        <v/>
      </c>
      <c r="EV38" s="53" t="str">
        <f ca="1">IF(OR(COUNTIF('Datos fijos'!$AJ:$AJ,Cálculos!$B38)=0,F38=0,D38=0,B38=0),"",VLOOKUP($B38,'Datos fijos'!$AJ:$AP,COLUMN('Datos fijos'!$AP$1)-COLUMN('Datos fijos'!$AJ$2)+1,0))</f>
        <v/>
      </c>
      <c r="EW38" t="str">
        <f t="shared" ca="1" si="30"/>
        <v/>
      </c>
      <c r="EY38" s="33"/>
      <c r="EZ38" s="33"/>
    </row>
    <row r="39" spans="2:156" x14ac:dyDescent="0.25">
      <c r="B39">
        <f ca="1">OFFSET('Equipos, Mater, Serv'!C$5,ROW($A39)-ROW($A$3),0)</f>
        <v>0</v>
      </c>
      <c r="C39">
        <f ca="1">OFFSET('Equipos, Mater, Serv'!D$5,ROW($A39)-ROW($A$3),0)</f>
        <v>0</v>
      </c>
      <c r="D39">
        <f ca="1">OFFSET('Equipos, Mater, Serv'!F$5,ROW($A39)-ROW($A$3),0)</f>
        <v>0</v>
      </c>
      <c r="E39">
        <f ca="1">OFFSET('Equipos, Mater, Serv'!G$5,ROW($A39)-ROW($A$3),0)</f>
        <v>0</v>
      </c>
      <c r="F39">
        <f ca="1">OFFSET('Equipos, Mater, Serv'!H$5,ROW($A39)-ROW($A$3),0)</f>
        <v>0</v>
      </c>
      <c r="G39">
        <f ca="1">OFFSET('Equipos, Mater, Serv'!L$5,ROW($A39)-ROW($A$3),0)</f>
        <v>0</v>
      </c>
      <c r="I39">
        <f ca="1">OFFSET('Equipos, Mater, Serv'!O$5,ROW($A39)-ROW($A$3),0)</f>
        <v>0</v>
      </c>
      <c r="J39">
        <f ca="1">OFFSET('Equipos, Mater, Serv'!P$5,ROW($A39)-ROW($A$3),0)</f>
        <v>0</v>
      </c>
      <c r="K39">
        <f ca="1">OFFSET('Equipos, Mater, Serv'!T$5,ROW($A39)-ROW($A$3),0)</f>
        <v>0</v>
      </c>
      <c r="L39">
        <f ca="1">OFFSET('Equipos, Mater, Serv'!U$5,ROW($A39)-ROW($A$3),0)</f>
        <v>0</v>
      </c>
      <c r="N39">
        <f ca="1">OFFSET('Equipos, Mater, Serv'!Z$5,ROW($A39)-ROW($A$3),0)</f>
        <v>0</v>
      </c>
      <c r="O39">
        <f ca="1">OFFSET('Equipos, Mater, Serv'!AA$5,ROW($A39)-ROW($A$3),0)</f>
        <v>0</v>
      </c>
      <c r="P39">
        <f ca="1">OFFSET('Equipos, Mater, Serv'!AB$5,ROW($A39)-ROW($A$3),0)</f>
        <v>0</v>
      </c>
      <c r="Q39">
        <f ca="1">OFFSET('Equipos, Mater, Serv'!AC$5,ROW($A39)-ROW($A$3),0)</f>
        <v>0</v>
      </c>
      <c r="R39">
        <f ca="1">OFFSET('Equipos, Mater, Serv'!AD$5,ROW($A39)-ROW($A$3),0)</f>
        <v>0</v>
      </c>
      <c r="S39">
        <f ca="1">OFFSET('Equipos, Mater, Serv'!AE$5,ROW($A39)-ROW($A$3),0)</f>
        <v>0</v>
      </c>
      <c r="T39">
        <f ca="1">OFFSET('Equipos, Mater, Serv'!AF$5,ROW($A39)-ROW($A$3),0)</f>
        <v>0</v>
      </c>
      <c r="V39" s="241">
        <f ca="1">IF(OR($B39=0,D39=0,F39=0,J39&lt;&gt;'Datos fijos'!$H$3),0,1)</f>
        <v>0</v>
      </c>
      <c r="W39">
        <f t="shared" ca="1" si="31"/>
        <v>0</v>
      </c>
      <c r="X39" t="str">
        <f t="shared" ca="1" si="32"/>
        <v/>
      </c>
      <c r="Y39" t="str">
        <f t="shared" ca="1" si="33"/>
        <v/>
      </c>
      <c r="AA39" t="str">
        <f t="shared" ca="1" si="0"/>
        <v/>
      </c>
      <c r="AB39" t="str">
        <f t="shared" ca="1" si="1"/>
        <v/>
      </c>
      <c r="AC39" t="str">
        <f t="shared" ca="1" si="2"/>
        <v/>
      </c>
      <c r="AD39" t="str">
        <f t="shared" ca="1" si="3"/>
        <v/>
      </c>
      <c r="AE39" t="str">
        <f t="shared" ca="1" si="4"/>
        <v/>
      </c>
      <c r="AF39" t="str">
        <f t="shared" ca="1" si="5"/>
        <v/>
      </c>
      <c r="AG39" t="str">
        <f t="shared" ca="1" si="34"/>
        <v/>
      </c>
      <c r="AH39" t="str">
        <f t="shared" ca="1" si="35"/>
        <v/>
      </c>
      <c r="AI39" t="str">
        <f t="shared" ca="1" si="36"/>
        <v/>
      </c>
      <c r="AL39" t="str">
        <f ca="1">IF(Y39="","",IF(OR(AG39='Datos fijos'!$AB$3,AG39='Datos fijos'!$AB$4),0,SUM(AH39:AK39)))</f>
        <v/>
      </c>
      <c r="BE39" s="4">
        <f ca="1">IF(OR(COUNTIF('Datos fijos'!$AJ:$AJ,$B39)=0,$B39=0,D39=0,F39=0,$H$4&lt;&gt;'Datos fijos'!$H$3),0,VLOOKUP($B39,'Datos fijos'!$AJ:$AO,COLUMN('Datos fijos'!$AK$2)-COLUMN('Datos fijos'!$AJ$2)+1,0))</f>
        <v>0</v>
      </c>
      <c r="BF39">
        <f t="shared" ca="1" si="38"/>
        <v>0</v>
      </c>
      <c r="BG39" t="str">
        <f t="shared" ca="1" si="6"/>
        <v/>
      </c>
      <c r="BH39" t="str">
        <f t="shared" ca="1" si="7"/>
        <v/>
      </c>
      <c r="BJ39" t="str">
        <f t="shared" ca="1" si="8"/>
        <v/>
      </c>
      <c r="BK39" t="str">
        <f t="shared" ca="1" si="9"/>
        <v/>
      </c>
      <c r="BL39" t="str">
        <f t="shared" ca="1" si="10"/>
        <v/>
      </c>
      <c r="BM39" t="str">
        <f t="shared" ca="1" si="11"/>
        <v/>
      </c>
      <c r="BN39" s="4" t="str">
        <f t="shared" ca="1" si="12"/>
        <v/>
      </c>
      <c r="BO39" t="str">
        <f t="shared" ca="1" si="13"/>
        <v/>
      </c>
      <c r="BP39" t="str">
        <f t="shared" ca="1" si="14"/>
        <v/>
      </c>
      <c r="BQ39" t="str">
        <f t="shared" ca="1" si="15"/>
        <v/>
      </c>
      <c r="BR39" t="str">
        <f t="shared" ca="1" si="16"/>
        <v/>
      </c>
      <c r="BS39" t="str">
        <f t="shared" ca="1" si="17"/>
        <v/>
      </c>
      <c r="BT39" t="str">
        <f ca="1">IF($BH39="","",IF(OR(BO39='Datos fijos'!$AB$3,BO39='Datos fijos'!$AB$4),0,SUM(BP39:BS39)))</f>
        <v/>
      </c>
      <c r="BU39" t="str">
        <f t="shared" ca="1" si="39"/>
        <v/>
      </c>
      <c r="BX39">
        <f ca="1">IF(OR(COUNTIF('Datos fijos'!$AJ:$AJ,$B39)=0,$B39=0,D39=0,F39=0,G39=0,$H$4&lt;&gt;'Datos fijos'!$H$3),0,VLOOKUP($B39,'Datos fijos'!$AJ:$AO,COLUMN('Datos fijos'!$AL$1)-COLUMN('Datos fijos'!$AJ$2)+1,0))</f>
        <v>0</v>
      </c>
      <c r="BY39">
        <f t="shared" ca="1" si="40"/>
        <v>0</v>
      </c>
      <c r="BZ39" t="str">
        <f t="shared" ca="1" si="18"/>
        <v/>
      </c>
      <c r="CA39" t="str">
        <f t="shared" ca="1" si="19"/>
        <v/>
      </c>
      <c r="CC39" t="str">
        <f t="shared" ca="1" si="20"/>
        <v/>
      </c>
      <c r="CD39" t="str">
        <f t="shared" ca="1" si="21"/>
        <v/>
      </c>
      <c r="CE39" t="str">
        <f t="shared" ca="1" si="22"/>
        <v/>
      </c>
      <c r="CF39" t="str">
        <f t="shared" ca="1" si="23"/>
        <v/>
      </c>
      <c r="CG39" t="str">
        <f t="shared" ca="1" si="24"/>
        <v/>
      </c>
      <c r="CH39" t="str">
        <f t="shared" ca="1" si="25"/>
        <v/>
      </c>
      <c r="CI39" t="str">
        <f t="shared" ca="1" si="26"/>
        <v/>
      </c>
      <c r="CJ39" t="str">
        <f t="shared" ca="1" si="27"/>
        <v/>
      </c>
      <c r="CK39" t="str">
        <f t="shared" ca="1" si="28"/>
        <v/>
      </c>
      <c r="CL39" t="str">
        <f t="shared" ca="1" si="29"/>
        <v/>
      </c>
      <c r="CM39" t="str">
        <f ca="1">IF($CA39="","",IF(OR(CH39='Datos fijos'!$AB$3,CH39='Datos fijos'!$AB$4),0,SUM(CI39:CL39)))</f>
        <v/>
      </c>
      <c r="CN39" t="str">
        <f t="shared" ca="1" si="41"/>
        <v/>
      </c>
      <c r="DZ39">
        <f ca="1">IF(OR(COUNTIF('Datos fijos'!$AJ:$AJ,$B39)=0,C39=0,D39=0,E39=0,G39=0),0,VLOOKUP($B39,'Datos fijos'!$AJ:$AO,COLUMN('Datos fijos'!$AO$1)-COLUMN('Datos fijos'!$AJ$2)+1,0))</f>
        <v>0</v>
      </c>
      <c r="EA39">
        <f t="shared" ca="1" si="42"/>
        <v>0</v>
      </c>
      <c r="EB39" t="str">
        <f t="shared" ca="1" si="56"/>
        <v/>
      </c>
      <c r="EC39" t="str">
        <f t="shared" ca="1" si="44"/>
        <v/>
      </c>
      <c r="EE39" t="str">
        <f t="shared" ca="1" si="45"/>
        <v/>
      </c>
      <c r="EF39" t="str">
        <f t="shared" ca="1" si="46"/>
        <v/>
      </c>
      <c r="EG39" t="str">
        <f t="shared" ca="1" si="47"/>
        <v/>
      </c>
      <c r="EH39" t="str">
        <f t="shared" ca="1" si="48"/>
        <v/>
      </c>
      <c r="EI39" t="str">
        <f t="shared" ca="1" si="49"/>
        <v/>
      </c>
      <c r="EJ39" t="str">
        <f t="shared" ca="1" si="50"/>
        <v/>
      </c>
      <c r="EM39" t="str">
        <f t="shared" ca="1" si="51"/>
        <v/>
      </c>
      <c r="EN39" t="str">
        <f t="shared" ca="1" si="52"/>
        <v/>
      </c>
      <c r="EO39" t="str">
        <f t="shared" ca="1" si="53"/>
        <v/>
      </c>
      <c r="EP39" t="str">
        <f t="shared" ca="1" si="54"/>
        <v/>
      </c>
      <c r="EQ39" t="str">
        <f ca="1">IF(EC39="","",IF(OR(EJ39='Datos fijos'!$AB$4),0,SUM(EM39:EP39)))</f>
        <v/>
      </c>
      <c r="ER39" t="str">
        <f t="shared" ca="1" si="55"/>
        <v/>
      </c>
      <c r="EV39" s="53" t="str">
        <f ca="1">IF(OR(COUNTIF('Datos fijos'!$AJ:$AJ,Cálculos!$B39)=0,F39=0,D39=0,B39=0),"",VLOOKUP($B39,'Datos fijos'!$AJ:$AP,COLUMN('Datos fijos'!$AP$1)-COLUMN('Datos fijos'!$AJ$2)+1,0))</f>
        <v/>
      </c>
      <c r="EW39" t="str">
        <f t="shared" ca="1" si="30"/>
        <v/>
      </c>
      <c r="EY39" s="33"/>
      <c r="EZ39" s="33"/>
    </row>
    <row r="40" spans="2:156" x14ac:dyDescent="0.25">
      <c r="B40">
        <f ca="1">OFFSET('Equipos, Mater, Serv'!C$5,ROW($A40)-ROW($A$3),0)</f>
        <v>0</v>
      </c>
      <c r="C40">
        <f ca="1">OFFSET('Equipos, Mater, Serv'!D$5,ROW($A40)-ROW($A$3),0)</f>
        <v>0</v>
      </c>
      <c r="D40">
        <f ca="1">OFFSET('Equipos, Mater, Serv'!F$5,ROW($A40)-ROW($A$3),0)</f>
        <v>0</v>
      </c>
      <c r="E40">
        <f ca="1">OFFSET('Equipos, Mater, Serv'!G$5,ROW($A40)-ROW($A$3),0)</f>
        <v>0</v>
      </c>
      <c r="F40">
        <f ca="1">OFFSET('Equipos, Mater, Serv'!H$5,ROW($A40)-ROW($A$3),0)</f>
        <v>0</v>
      </c>
      <c r="G40">
        <f ca="1">OFFSET('Equipos, Mater, Serv'!L$5,ROW($A40)-ROW($A$3),0)</f>
        <v>0</v>
      </c>
      <c r="I40">
        <f ca="1">OFFSET('Equipos, Mater, Serv'!O$5,ROW($A40)-ROW($A$3),0)</f>
        <v>0</v>
      </c>
      <c r="J40">
        <f ca="1">OFFSET('Equipos, Mater, Serv'!P$5,ROW($A40)-ROW($A$3),0)</f>
        <v>0</v>
      </c>
      <c r="K40">
        <f ca="1">OFFSET('Equipos, Mater, Serv'!T$5,ROW($A40)-ROW($A$3),0)</f>
        <v>0</v>
      </c>
      <c r="L40">
        <f ca="1">OFFSET('Equipos, Mater, Serv'!U$5,ROW($A40)-ROW($A$3),0)</f>
        <v>0</v>
      </c>
      <c r="N40">
        <f ca="1">OFFSET('Equipos, Mater, Serv'!Z$5,ROW($A40)-ROW($A$3),0)</f>
        <v>0</v>
      </c>
      <c r="O40">
        <f ca="1">OFFSET('Equipos, Mater, Serv'!AA$5,ROW($A40)-ROW($A$3),0)</f>
        <v>0</v>
      </c>
      <c r="P40">
        <f ca="1">OFFSET('Equipos, Mater, Serv'!AB$5,ROW($A40)-ROW($A$3),0)</f>
        <v>0</v>
      </c>
      <c r="Q40">
        <f ca="1">OFFSET('Equipos, Mater, Serv'!AC$5,ROW($A40)-ROW($A$3),0)</f>
        <v>0</v>
      </c>
      <c r="R40">
        <f ca="1">OFFSET('Equipos, Mater, Serv'!AD$5,ROW($A40)-ROW($A$3),0)</f>
        <v>0</v>
      </c>
      <c r="S40">
        <f ca="1">OFFSET('Equipos, Mater, Serv'!AE$5,ROW($A40)-ROW($A$3),0)</f>
        <v>0</v>
      </c>
      <c r="T40">
        <f ca="1">OFFSET('Equipos, Mater, Serv'!AF$5,ROW($A40)-ROW($A$3),0)</f>
        <v>0</v>
      </c>
      <c r="V40" s="241">
        <f ca="1">IF(OR($B40=0,D40=0,F40=0,J40&lt;&gt;'Datos fijos'!$H$3),0,1)</f>
        <v>0</v>
      </c>
      <c r="W40">
        <f t="shared" ca="1" si="31"/>
        <v>0</v>
      </c>
      <c r="X40" t="str">
        <f t="shared" ca="1" si="32"/>
        <v/>
      </c>
      <c r="Y40" t="str">
        <f t="shared" ca="1" si="33"/>
        <v/>
      </c>
      <c r="AA40" t="str">
        <f t="shared" ca="1" si="0"/>
        <v/>
      </c>
      <c r="AB40" t="str">
        <f t="shared" ca="1" si="1"/>
        <v/>
      </c>
      <c r="AC40" t="str">
        <f t="shared" ca="1" si="2"/>
        <v/>
      </c>
      <c r="AD40" t="str">
        <f t="shared" ca="1" si="3"/>
        <v/>
      </c>
      <c r="AE40" t="str">
        <f t="shared" ca="1" si="4"/>
        <v/>
      </c>
      <c r="AF40" t="str">
        <f t="shared" ca="1" si="5"/>
        <v/>
      </c>
      <c r="AG40" t="str">
        <f t="shared" ca="1" si="34"/>
        <v/>
      </c>
      <c r="AH40" t="str">
        <f t="shared" ca="1" si="35"/>
        <v/>
      </c>
      <c r="AI40" t="str">
        <f t="shared" ca="1" si="36"/>
        <v/>
      </c>
      <c r="AL40" t="str">
        <f ca="1">IF(Y40="","",IF(OR(AG40='Datos fijos'!$AB$3,AG40='Datos fijos'!$AB$4),0,SUM(AH40:AK40)))</f>
        <v/>
      </c>
      <c r="BE40" s="4">
        <f ca="1">IF(OR(COUNTIF('Datos fijos'!$AJ:$AJ,$B40)=0,$B40=0,D40=0,F40=0,$H$4&lt;&gt;'Datos fijos'!$H$3),0,VLOOKUP($B40,'Datos fijos'!$AJ:$AO,COLUMN('Datos fijos'!$AK$2)-COLUMN('Datos fijos'!$AJ$2)+1,0))</f>
        <v>0</v>
      </c>
      <c r="BF40">
        <f t="shared" ca="1" si="38"/>
        <v>0</v>
      </c>
      <c r="BG40" t="str">
        <f t="shared" ca="1" si="6"/>
        <v/>
      </c>
      <c r="BH40" t="str">
        <f t="shared" ca="1" si="7"/>
        <v/>
      </c>
      <c r="BJ40" t="str">
        <f t="shared" ca="1" si="8"/>
        <v/>
      </c>
      <c r="BK40" t="str">
        <f t="shared" ca="1" si="9"/>
        <v/>
      </c>
      <c r="BL40" t="str">
        <f t="shared" ca="1" si="10"/>
        <v/>
      </c>
      <c r="BM40" t="str">
        <f t="shared" ca="1" si="11"/>
        <v/>
      </c>
      <c r="BN40" s="4" t="str">
        <f t="shared" ca="1" si="12"/>
        <v/>
      </c>
      <c r="BO40" t="str">
        <f t="shared" ca="1" si="13"/>
        <v/>
      </c>
      <c r="BP40" t="str">
        <f t="shared" ca="1" si="14"/>
        <v/>
      </c>
      <c r="BQ40" t="str">
        <f t="shared" ca="1" si="15"/>
        <v/>
      </c>
      <c r="BR40" t="str">
        <f t="shared" ca="1" si="16"/>
        <v/>
      </c>
      <c r="BS40" t="str">
        <f t="shared" ca="1" si="17"/>
        <v/>
      </c>
      <c r="BT40" t="str">
        <f ca="1">IF($BH40="","",IF(OR(BO40='Datos fijos'!$AB$3,BO40='Datos fijos'!$AB$4),0,SUM(BP40:BS40)))</f>
        <v/>
      </c>
      <c r="BU40" t="str">
        <f t="shared" ca="1" si="39"/>
        <v/>
      </c>
      <c r="BX40">
        <f ca="1">IF(OR(COUNTIF('Datos fijos'!$AJ:$AJ,$B40)=0,$B40=0,D40=0,F40=0,G40=0,$H$4&lt;&gt;'Datos fijos'!$H$3),0,VLOOKUP($B40,'Datos fijos'!$AJ:$AO,COLUMN('Datos fijos'!$AL$1)-COLUMN('Datos fijos'!$AJ$2)+1,0))</f>
        <v>0</v>
      </c>
      <c r="BY40">
        <f t="shared" ca="1" si="40"/>
        <v>0</v>
      </c>
      <c r="BZ40" t="str">
        <f t="shared" ca="1" si="18"/>
        <v/>
      </c>
      <c r="CA40" t="str">
        <f t="shared" ca="1" si="19"/>
        <v/>
      </c>
      <c r="CC40" t="str">
        <f t="shared" ca="1" si="20"/>
        <v/>
      </c>
      <c r="CD40" t="str">
        <f t="shared" ca="1" si="21"/>
        <v/>
      </c>
      <c r="CE40" t="str">
        <f t="shared" ca="1" si="22"/>
        <v/>
      </c>
      <c r="CF40" t="str">
        <f t="shared" ca="1" si="23"/>
        <v/>
      </c>
      <c r="CG40" t="str">
        <f t="shared" ca="1" si="24"/>
        <v/>
      </c>
      <c r="CH40" t="str">
        <f t="shared" ca="1" si="25"/>
        <v/>
      </c>
      <c r="CI40" t="str">
        <f t="shared" ca="1" si="26"/>
        <v/>
      </c>
      <c r="CJ40" t="str">
        <f t="shared" ca="1" si="27"/>
        <v/>
      </c>
      <c r="CK40" t="str">
        <f t="shared" ca="1" si="28"/>
        <v/>
      </c>
      <c r="CL40" t="str">
        <f t="shared" ca="1" si="29"/>
        <v/>
      </c>
      <c r="CM40" t="str">
        <f ca="1">IF($CA40="","",IF(OR(CH40='Datos fijos'!$AB$3,CH40='Datos fijos'!$AB$4),0,SUM(CI40:CL40)))</f>
        <v/>
      </c>
      <c r="CN40" t="str">
        <f t="shared" ca="1" si="41"/>
        <v/>
      </c>
      <c r="DZ40">
        <f ca="1">IF(OR(COUNTIF('Datos fijos'!$AJ:$AJ,$B40)=0,C40=0,D40=0,E40=0,G40=0),0,VLOOKUP($B40,'Datos fijos'!$AJ:$AO,COLUMN('Datos fijos'!$AO$1)-COLUMN('Datos fijos'!$AJ$2)+1,0))</f>
        <v>0</v>
      </c>
      <c r="EA40">
        <f t="shared" ca="1" si="42"/>
        <v>0</v>
      </c>
      <c r="EB40" t="str">
        <f t="shared" ca="1" si="56"/>
        <v/>
      </c>
      <c r="EC40" t="str">
        <f t="shared" ca="1" si="44"/>
        <v/>
      </c>
      <c r="EE40" t="str">
        <f t="shared" ca="1" si="45"/>
        <v/>
      </c>
      <c r="EF40" t="str">
        <f t="shared" ca="1" si="46"/>
        <v/>
      </c>
      <c r="EG40" t="str">
        <f t="shared" ca="1" si="47"/>
        <v/>
      </c>
      <c r="EH40" t="str">
        <f t="shared" ca="1" si="48"/>
        <v/>
      </c>
      <c r="EI40" t="str">
        <f t="shared" ca="1" si="49"/>
        <v/>
      </c>
      <c r="EJ40" t="str">
        <f t="shared" ca="1" si="50"/>
        <v/>
      </c>
      <c r="EM40" t="str">
        <f t="shared" ca="1" si="51"/>
        <v/>
      </c>
      <c r="EN40" t="str">
        <f t="shared" ca="1" si="52"/>
        <v/>
      </c>
      <c r="EO40" t="str">
        <f t="shared" ca="1" si="53"/>
        <v/>
      </c>
      <c r="EP40" t="str">
        <f t="shared" ca="1" si="54"/>
        <v/>
      </c>
      <c r="EQ40" t="str">
        <f ca="1">IF(EC40="","",IF(OR(EJ40='Datos fijos'!$AB$4),0,SUM(EM40:EP40)))</f>
        <v/>
      </c>
      <c r="ER40" t="str">
        <f t="shared" ca="1" si="55"/>
        <v/>
      </c>
      <c r="EV40" s="53" t="str">
        <f ca="1">IF(OR(COUNTIF('Datos fijos'!$AJ:$AJ,Cálculos!$B40)=0,F40=0,D40=0,B40=0),"",VLOOKUP($B40,'Datos fijos'!$AJ:$AP,COLUMN('Datos fijos'!$AP$1)-COLUMN('Datos fijos'!$AJ$2)+1,0))</f>
        <v/>
      </c>
      <c r="EW40" t="str">
        <f t="shared" ca="1" si="30"/>
        <v/>
      </c>
      <c r="EY40" s="33"/>
      <c r="EZ40" s="33"/>
    </row>
    <row r="41" spans="2:156" x14ac:dyDescent="0.25">
      <c r="B41">
        <f ca="1">OFFSET('Equipos, Mater, Serv'!C$5,ROW($A41)-ROW($A$3),0)</f>
        <v>0</v>
      </c>
      <c r="C41">
        <f ca="1">OFFSET('Equipos, Mater, Serv'!D$5,ROW($A41)-ROW($A$3),0)</f>
        <v>0</v>
      </c>
      <c r="D41">
        <f ca="1">OFFSET('Equipos, Mater, Serv'!F$5,ROW($A41)-ROW($A$3),0)</f>
        <v>0</v>
      </c>
      <c r="E41">
        <f ca="1">OFFSET('Equipos, Mater, Serv'!G$5,ROW($A41)-ROW($A$3),0)</f>
        <v>0</v>
      </c>
      <c r="F41">
        <f ca="1">OFFSET('Equipos, Mater, Serv'!H$5,ROW($A41)-ROW($A$3),0)</f>
        <v>0</v>
      </c>
      <c r="G41">
        <f ca="1">OFFSET('Equipos, Mater, Serv'!L$5,ROW($A41)-ROW($A$3),0)</f>
        <v>0</v>
      </c>
      <c r="I41">
        <f ca="1">OFFSET('Equipos, Mater, Serv'!O$5,ROW($A41)-ROW($A$3),0)</f>
        <v>0</v>
      </c>
      <c r="J41">
        <f ca="1">OFFSET('Equipos, Mater, Serv'!P$5,ROW($A41)-ROW($A$3),0)</f>
        <v>0</v>
      </c>
      <c r="K41">
        <f ca="1">OFFSET('Equipos, Mater, Serv'!T$5,ROW($A41)-ROW($A$3),0)</f>
        <v>0</v>
      </c>
      <c r="L41">
        <f ca="1">OFFSET('Equipos, Mater, Serv'!U$5,ROW($A41)-ROW($A$3),0)</f>
        <v>0</v>
      </c>
      <c r="N41">
        <f ca="1">OFFSET('Equipos, Mater, Serv'!Z$5,ROW($A41)-ROW($A$3),0)</f>
        <v>0</v>
      </c>
      <c r="O41">
        <f ca="1">OFFSET('Equipos, Mater, Serv'!AA$5,ROW($A41)-ROW($A$3),0)</f>
        <v>0</v>
      </c>
      <c r="P41">
        <f ca="1">OFFSET('Equipos, Mater, Serv'!AB$5,ROW($A41)-ROW($A$3),0)</f>
        <v>0</v>
      </c>
      <c r="Q41">
        <f ca="1">OFFSET('Equipos, Mater, Serv'!AC$5,ROW($A41)-ROW($A$3),0)</f>
        <v>0</v>
      </c>
      <c r="R41">
        <f ca="1">OFFSET('Equipos, Mater, Serv'!AD$5,ROW($A41)-ROW($A$3),0)</f>
        <v>0</v>
      </c>
      <c r="S41">
        <f ca="1">OFFSET('Equipos, Mater, Serv'!AE$5,ROW($A41)-ROW($A$3),0)</f>
        <v>0</v>
      </c>
      <c r="T41">
        <f ca="1">OFFSET('Equipos, Mater, Serv'!AF$5,ROW($A41)-ROW($A$3),0)</f>
        <v>0</v>
      </c>
      <c r="V41" s="241">
        <f ca="1">IF(OR($B41=0,D41=0,F41=0,J41&lt;&gt;'Datos fijos'!$H$3),0,1)</f>
        <v>0</v>
      </c>
      <c r="W41">
        <f t="shared" ca="1" si="31"/>
        <v>0</v>
      </c>
      <c r="X41" t="str">
        <f t="shared" ca="1" si="32"/>
        <v/>
      </c>
      <c r="Y41" t="str">
        <f t="shared" ca="1" si="33"/>
        <v/>
      </c>
      <c r="AA41" t="str">
        <f t="shared" ca="1" si="0"/>
        <v/>
      </c>
      <c r="AB41" t="str">
        <f t="shared" ca="1" si="1"/>
        <v/>
      </c>
      <c r="AC41" t="str">
        <f t="shared" ca="1" si="2"/>
        <v/>
      </c>
      <c r="AD41" t="str">
        <f t="shared" ca="1" si="3"/>
        <v/>
      </c>
      <c r="AE41" t="str">
        <f t="shared" ca="1" si="4"/>
        <v/>
      </c>
      <c r="AF41" t="str">
        <f t="shared" ca="1" si="5"/>
        <v/>
      </c>
      <c r="AG41" t="str">
        <f t="shared" ca="1" si="34"/>
        <v/>
      </c>
      <c r="AH41" t="str">
        <f t="shared" ca="1" si="35"/>
        <v/>
      </c>
      <c r="AI41" t="str">
        <f t="shared" ca="1" si="36"/>
        <v/>
      </c>
      <c r="AL41" t="str">
        <f ca="1">IF(Y41="","",IF(OR(AG41='Datos fijos'!$AB$3,AG41='Datos fijos'!$AB$4),0,SUM(AH41:AK41)))</f>
        <v/>
      </c>
      <c r="BE41" s="4">
        <f ca="1">IF(OR(COUNTIF('Datos fijos'!$AJ:$AJ,$B41)=0,$B41=0,D41=0,F41=0,$H$4&lt;&gt;'Datos fijos'!$H$3),0,VLOOKUP($B41,'Datos fijos'!$AJ:$AO,COLUMN('Datos fijos'!$AK$2)-COLUMN('Datos fijos'!$AJ$2)+1,0))</f>
        <v>0</v>
      </c>
      <c r="BF41">
        <f t="shared" ca="1" si="38"/>
        <v>0</v>
      </c>
      <c r="BG41" t="str">
        <f t="shared" ca="1" si="6"/>
        <v/>
      </c>
      <c r="BH41" t="str">
        <f t="shared" ca="1" si="7"/>
        <v/>
      </c>
      <c r="BJ41" t="str">
        <f t="shared" ca="1" si="8"/>
        <v/>
      </c>
      <c r="BK41" t="str">
        <f t="shared" ca="1" si="9"/>
        <v/>
      </c>
      <c r="BL41" t="str">
        <f t="shared" ca="1" si="10"/>
        <v/>
      </c>
      <c r="BM41" t="str">
        <f t="shared" ca="1" si="11"/>
        <v/>
      </c>
      <c r="BN41" s="4" t="str">
        <f t="shared" ca="1" si="12"/>
        <v/>
      </c>
      <c r="BO41" t="str">
        <f t="shared" ca="1" si="13"/>
        <v/>
      </c>
      <c r="BP41" t="str">
        <f t="shared" ca="1" si="14"/>
        <v/>
      </c>
      <c r="BQ41" t="str">
        <f t="shared" ca="1" si="15"/>
        <v/>
      </c>
      <c r="BR41" t="str">
        <f t="shared" ca="1" si="16"/>
        <v/>
      </c>
      <c r="BS41" t="str">
        <f t="shared" ca="1" si="17"/>
        <v/>
      </c>
      <c r="BT41" t="str">
        <f ca="1">IF($BH41="","",IF(OR(BO41='Datos fijos'!$AB$3,BO41='Datos fijos'!$AB$4),0,SUM(BP41:BS41)))</f>
        <v/>
      </c>
      <c r="BU41" t="str">
        <f t="shared" ca="1" si="39"/>
        <v/>
      </c>
      <c r="BX41">
        <f ca="1">IF(OR(COUNTIF('Datos fijos'!$AJ:$AJ,$B41)=0,$B41=0,D41=0,F41=0,G41=0,$H$4&lt;&gt;'Datos fijos'!$H$3),0,VLOOKUP($B41,'Datos fijos'!$AJ:$AO,COLUMN('Datos fijos'!$AL$1)-COLUMN('Datos fijos'!$AJ$2)+1,0))</f>
        <v>0</v>
      </c>
      <c r="BY41">
        <f t="shared" ca="1" si="40"/>
        <v>0</v>
      </c>
      <c r="BZ41" t="str">
        <f t="shared" ca="1" si="18"/>
        <v/>
      </c>
      <c r="CA41" t="str">
        <f t="shared" ca="1" si="19"/>
        <v/>
      </c>
      <c r="CC41" t="str">
        <f t="shared" ca="1" si="20"/>
        <v/>
      </c>
      <c r="CD41" t="str">
        <f t="shared" ca="1" si="21"/>
        <v/>
      </c>
      <c r="CE41" t="str">
        <f t="shared" ca="1" si="22"/>
        <v/>
      </c>
      <c r="CF41" t="str">
        <f t="shared" ca="1" si="23"/>
        <v/>
      </c>
      <c r="CG41" t="str">
        <f t="shared" ca="1" si="24"/>
        <v/>
      </c>
      <c r="CH41" t="str">
        <f t="shared" ca="1" si="25"/>
        <v/>
      </c>
      <c r="CI41" t="str">
        <f t="shared" ca="1" si="26"/>
        <v/>
      </c>
      <c r="CJ41" t="str">
        <f t="shared" ca="1" si="27"/>
        <v/>
      </c>
      <c r="CK41" t="str">
        <f t="shared" ca="1" si="28"/>
        <v/>
      </c>
      <c r="CL41" t="str">
        <f t="shared" ca="1" si="29"/>
        <v/>
      </c>
      <c r="CM41" t="str">
        <f ca="1">IF($CA41="","",IF(OR(CH41='Datos fijos'!$AB$3,CH41='Datos fijos'!$AB$4),0,SUM(CI41:CL41)))</f>
        <v/>
      </c>
      <c r="CN41" t="str">
        <f t="shared" ca="1" si="41"/>
        <v/>
      </c>
      <c r="DZ41">
        <f ca="1">IF(OR(COUNTIF('Datos fijos'!$AJ:$AJ,$B41)=0,C41=0,D41=0,E41=0,G41=0),0,VLOOKUP($B41,'Datos fijos'!$AJ:$AO,COLUMN('Datos fijos'!$AO$1)-COLUMN('Datos fijos'!$AJ$2)+1,0))</f>
        <v>0</v>
      </c>
      <c r="EA41">
        <f t="shared" ca="1" si="42"/>
        <v>0</v>
      </c>
      <c r="EB41" t="str">
        <f t="shared" ca="1" si="56"/>
        <v/>
      </c>
      <c r="EC41" t="str">
        <f t="shared" ca="1" si="44"/>
        <v/>
      </c>
      <c r="EE41" t="str">
        <f t="shared" ca="1" si="45"/>
        <v/>
      </c>
      <c r="EF41" t="str">
        <f t="shared" ca="1" si="46"/>
        <v/>
      </c>
      <c r="EG41" t="str">
        <f t="shared" ca="1" si="47"/>
        <v/>
      </c>
      <c r="EH41" t="str">
        <f t="shared" ca="1" si="48"/>
        <v/>
      </c>
      <c r="EI41" t="str">
        <f t="shared" ca="1" si="49"/>
        <v/>
      </c>
      <c r="EJ41" t="str">
        <f t="shared" ca="1" si="50"/>
        <v/>
      </c>
      <c r="EM41" t="str">
        <f t="shared" ca="1" si="51"/>
        <v/>
      </c>
      <c r="EN41" t="str">
        <f t="shared" ca="1" si="52"/>
        <v/>
      </c>
      <c r="EO41" t="str">
        <f t="shared" ca="1" si="53"/>
        <v/>
      </c>
      <c r="EP41" t="str">
        <f t="shared" ca="1" si="54"/>
        <v/>
      </c>
      <c r="EQ41" t="str">
        <f ca="1">IF(EC41="","",IF(OR(EJ41='Datos fijos'!$AB$4),0,SUM(EM41:EP41)))</f>
        <v/>
      </c>
      <c r="ER41" t="str">
        <f t="shared" ca="1" si="55"/>
        <v/>
      </c>
      <c r="EV41" s="53" t="str">
        <f ca="1">IF(OR(COUNTIF('Datos fijos'!$AJ:$AJ,Cálculos!$B41)=0,F41=0,D41=0,B41=0),"",VLOOKUP($B41,'Datos fijos'!$AJ:$AP,COLUMN('Datos fijos'!$AP$1)-COLUMN('Datos fijos'!$AJ$2)+1,0))</f>
        <v/>
      </c>
      <c r="EW41" t="str">
        <f t="shared" ca="1" si="30"/>
        <v/>
      </c>
    </row>
    <row r="42" spans="2:156" x14ac:dyDescent="0.25">
      <c r="B42">
        <f ca="1">OFFSET('Equipos, Mater, Serv'!C$5,ROW($A42)-ROW($A$3),0)</f>
        <v>0</v>
      </c>
      <c r="C42">
        <f ca="1">OFFSET('Equipos, Mater, Serv'!D$5,ROW($A42)-ROW($A$3),0)</f>
        <v>0</v>
      </c>
      <c r="D42">
        <f ca="1">OFFSET('Equipos, Mater, Serv'!F$5,ROW($A42)-ROW($A$3),0)</f>
        <v>0</v>
      </c>
      <c r="E42">
        <f ca="1">OFFSET('Equipos, Mater, Serv'!G$5,ROW($A42)-ROW($A$3),0)</f>
        <v>0</v>
      </c>
      <c r="F42">
        <f ca="1">OFFSET('Equipos, Mater, Serv'!H$5,ROW($A42)-ROW($A$3),0)</f>
        <v>0</v>
      </c>
      <c r="G42">
        <f ca="1">OFFSET('Equipos, Mater, Serv'!L$5,ROW($A42)-ROW($A$3),0)</f>
        <v>0</v>
      </c>
      <c r="I42">
        <f ca="1">OFFSET('Equipos, Mater, Serv'!O$5,ROW($A42)-ROW($A$3),0)</f>
        <v>0</v>
      </c>
      <c r="J42">
        <f ca="1">OFFSET('Equipos, Mater, Serv'!P$5,ROW($A42)-ROW($A$3),0)</f>
        <v>0</v>
      </c>
      <c r="K42">
        <f ca="1">OFFSET('Equipos, Mater, Serv'!T$5,ROW($A42)-ROW($A$3),0)</f>
        <v>0</v>
      </c>
      <c r="L42">
        <f ca="1">OFFSET('Equipos, Mater, Serv'!U$5,ROW($A42)-ROW($A$3),0)</f>
        <v>0</v>
      </c>
      <c r="N42">
        <f ca="1">OFFSET('Equipos, Mater, Serv'!Z$5,ROW($A42)-ROW($A$3),0)</f>
        <v>0</v>
      </c>
      <c r="O42">
        <f ca="1">OFFSET('Equipos, Mater, Serv'!AA$5,ROW($A42)-ROW($A$3),0)</f>
        <v>0</v>
      </c>
      <c r="P42">
        <f ca="1">OFFSET('Equipos, Mater, Serv'!AB$5,ROW($A42)-ROW($A$3),0)</f>
        <v>0</v>
      </c>
      <c r="Q42">
        <f ca="1">OFFSET('Equipos, Mater, Serv'!AC$5,ROW($A42)-ROW($A$3),0)</f>
        <v>0</v>
      </c>
      <c r="R42">
        <f ca="1">OFFSET('Equipos, Mater, Serv'!AD$5,ROW($A42)-ROW($A$3),0)</f>
        <v>0</v>
      </c>
      <c r="S42">
        <f ca="1">OFFSET('Equipos, Mater, Serv'!AE$5,ROW($A42)-ROW($A$3),0)</f>
        <v>0</v>
      </c>
      <c r="T42">
        <f ca="1">OFFSET('Equipos, Mater, Serv'!AF$5,ROW($A42)-ROW($A$3),0)</f>
        <v>0</v>
      </c>
      <c r="V42" s="241">
        <f ca="1">IF(OR($B42=0,D42=0,F42=0,J42&lt;&gt;'Datos fijos'!$H$3),0,1)</f>
        <v>0</v>
      </c>
      <c r="W42">
        <f t="shared" ca="1" si="31"/>
        <v>0</v>
      </c>
      <c r="X42" t="str">
        <f t="shared" ca="1" si="32"/>
        <v/>
      </c>
      <c r="Y42" t="str">
        <f t="shared" ca="1" si="33"/>
        <v/>
      </c>
      <c r="AA42" t="str">
        <f t="shared" ca="1" si="0"/>
        <v/>
      </c>
      <c r="AB42" t="str">
        <f t="shared" ca="1" si="1"/>
        <v/>
      </c>
      <c r="AC42" t="str">
        <f t="shared" ca="1" si="2"/>
        <v/>
      </c>
      <c r="AD42" t="str">
        <f t="shared" ca="1" si="3"/>
        <v/>
      </c>
      <c r="AE42" t="str">
        <f t="shared" ca="1" si="4"/>
        <v/>
      </c>
      <c r="AF42" t="str">
        <f t="shared" ca="1" si="5"/>
        <v/>
      </c>
      <c r="AG42" t="str">
        <f t="shared" ca="1" si="34"/>
        <v/>
      </c>
      <c r="AH42" t="str">
        <f t="shared" ca="1" si="35"/>
        <v/>
      </c>
      <c r="AI42" t="str">
        <f t="shared" ca="1" si="36"/>
        <v/>
      </c>
      <c r="AL42" t="str">
        <f ca="1">IF(Y42="","",IF(OR(AG42='Datos fijos'!$AB$3,AG42='Datos fijos'!$AB$4),0,SUM(AH42:AK42)))</f>
        <v/>
      </c>
      <c r="BE42" s="4">
        <f ca="1">IF(OR(COUNTIF('Datos fijos'!$AJ:$AJ,$B42)=0,$B42=0,D42=0,F42=0,$H$4&lt;&gt;'Datos fijos'!$H$3),0,VLOOKUP($B42,'Datos fijos'!$AJ:$AO,COLUMN('Datos fijos'!$AK$2)-COLUMN('Datos fijos'!$AJ$2)+1,0))</f>
        <v>0</v>
      </c>
      <c r="BF42">
        <f t="shared" ca="1" si="38"/>
        <v>0</v>
      </c>
      <c r="BG42" t="str">
        <f t="shared" ca="1" si="6"/>
        <v/>
      </c>
      <c r="BH42" t="str">
        <f t="shared" ca="1" si="7"/>
        <v/>
      </c>
      <c r="BJ42" t="str">
        <f t="shared" ca="1" si="8"/>
        <v/>
      </c>
      <c r="BK42" t="str">
        <f t="shared" ca="1" si="9"/>
        <v/>
      </c>
      <c r="BL42" t="str">
        <f t="shared" ca="1" si="10"/>
        <v/>
      </c>
      <c r="BM42" t="str">
        <f t="shared" ca="1" si="11"/>
        <v/>
      </c>
      <c r="BN42" s="4" t="str">
        <f t="shared" ca="1" si="12"/>
        <v/>
      </c>
      <c r="BO42" t="str">
        <f t="shared" ca="1" si="13"/>
        <v/>
      </c>
      <c r="BP42" t="str">
        <f t="shared" ca="1" si="14"/>
        <v/>
      </c>
      <c r="BQ42" t="str">
        <f t="shared" ca="1" si="15"/>
        <v/>
      </c>
      <c r="BR42" t="str">
        <f t="shared" ca="1" si="16"/>
        <v/>
      </c>
      <c r="BS42" t="str">
        <f t="shared" ca="1" si="17"/>
        <v/>
      </c>
      <c r="BT42" t="str">
        <f ca="1">IF($BH42="","",IF(OR(BO42='Datos fijos'!$AB$3,BO42='Datos fijos'!$AB$4),0,SUM(BP42:BS42)))</f>
        <v/>
      </c>
      <c r="BU42" t="str">
        <f t="shared" ca="1" si="39"/>
        <v/>
      </c>
      <c r="BX42">
        <f ca="1">IF(OR(COUNTIF('Datos fijos'!$AJ:$AJ,$B42)=0,$B42=0,D42=0,F42=0,G42=0,$H$4&lt;&gt;'Datos fijos'!$H$3),0,VLOOKUP($B42,'Datos fijos'!$AJ:$AO,COLUMN('Datos fijos'!$AL$1)-COLUMN('Datos fijos'!$AJ$2)+1,0))</f>
        <v>0</v>
      </c>
      <c r="BY42">
        <f t="shared" ca="1" si="40"/>
        <v>0</v>
      </c>
      <c r="BZ42" t="str">
        <f t="shared" ca="1" si="18"/>
        <v/>
      </c>
      <c r="CA42" t="str">
        <f t="shared" ca="1" si="19"/>
        <v/>
      </c>
      <c r="CC42" t="str">
        <f t="shared" ca="1" si="20"/>
        <v/>
      </c>
      <c r="CD42" t="str">
        <f t="shared" ca="1" si="21"/>
        <v/>
      </c>
      <c r="CE42" t="str">
        <f t="shared" ca="1" si="22"/>
        <v/>
      </c>
      <c r="CF42" t="str">
        <f t="shared" ca="1" si="23"/>
        <v/>
      </c>
      <c r="CG42" t="str">
        <f t="shared" ca="1" si="24"/>
        <v/>
      </c>
      <c r="CH42" t="str">
        <f t="shared" ca="1" si="25"/>
        <v/>
      </c>
      <c r="CI42" t="str">
        <f t="shared" ca="1" si="26"/>
        <v/>
      </c>
      <c r="CJ42" t="str">
        <f t="shared" ca="1" si="27"/>
        <v/>
      </c>
      <c r="CK42" t="str">
        <f t="shared" ca="1" si="28"/>
        <v/>
      </c>
      <c r="CL42" t="str">
        <f t="shared" ca="1" si="29"/>
        <v/>
      </c>
      <c r="CM42" t="str">
        <f ca="1">IF($CA42="","",IF(OR(CH42='Datos fijos'!$AB$3,CH42='Datos fijos'!$AB$4),0,SUM(CI42:CL42)))</f>
        <v/>
      </c>
      <c r="CN42" t="str">
        <f t="shared" ca="1" si="41"/>
        <v/>
      </c>
      <c r="DZ42">
        <f ca="1">IF(OR(COUNTIF('Datos fijos'!$AJ:$AJ,$B42)=0,C42=0,D42=0,E42=0,G42=0),0,VLOOKUP($B42,'Datos fijos'!$AJ:$AO,COLUMN('Datos fijos'!$AO$1)-COLUMN('Datos fijos'!$AJ$2)+1,0))</f>
        <v>0</v>
      </c>
      <c r="EA42">
        <f t="shared" ca="1" si="42"/>
        <v>0</v>
      </c>
      <c r="EB42" t="str">
        <f t="shared" ca="1" si="56"/>
        <v/>
      </c>
      <c r="EC42" t="str">
        <f t="shared" ca="1" si="44"/>
        <v/>
      </c>
      <c r="EE42" t="str">
        <f t="shared" ca="1" si="45"/>
        <v/>
      </c>
      <c r="EF42" t="str">
        <f t="shared" ca="1" si="46"/>
        <v/>
      </c>
      <c r="EG42" t="str">
        <f t="shared" ca="1" si="47"/>
        <v/>
      </c>
      <c r="EH42" t="str">
        <f t="shared" ca="1" si="48"/>
        <v/>
      </c>
      <c r="EI42" t="str">
        <f t="shared" ca="1" si="49"/>
        <v/>
      </c>
      <c r="EJ42" t="str">
        <f t="shared" ca="1" si="50"/>
        <v/>
      </c>
      <c r="EM42" t="str">
        <f t="shared" ca="1" si="51"/>
        <v/>
      </c>
      <c r="EN42" t="str">
        <f t="shared" ca="1" si="52"/>
        <v/>
      </c>
      <c r="EO42" t="str">
        <f t="shared" ca="1" si="53"/>
        <v/>
      </c>
      <c r="EP42" t="str">
        <f t="shared" ca="1" si="54"/>
        <v/>
      </c>
      <c r="EQ42" t="str">
        <f ca="1">IF(EC42="","",IF(OR(EJ42='Datos fijos'!$AB$4),0,SUM(EM42:EP42)))</f>
        <v/>
      </c>
      <c r="ER42" t="str">
        <f t="shared" ca="1" si="55"/>
        <v/>
      </c>
      <c r="EV42" s="53" t="str">
        <f ca="1">IF(OR(COUNTIF('Datos fijos'!$AJ:$AJ,Cálculos!$B42)=0,F42=0,D42=0,B42=0),"",VLOOKUP($B42,'Datos fijos'!$AJ:$AP,COLUMN('Datos fijos'!$AP$1)-COLUMN('Datos fijos'!$AJ$2)+1,0))</f>
        <v/>
      </c>
      <c r="EW42" t="str">
        <f t="shared" ca="1" si="30"/>
        <v/>
      </c>
    </row>
    <row r="43" spans="2:156" x14ac:dyDescent="0.25">
      <c r="B43">
        <f ca="1">OFFSET('Equipos, Mater, Serv'!C$5,ROW($A43)-ROW($A$3),0)</f>
        <v>0</v>
      </c>
      <c r="C43">
        <f ca="1">OFFSET('Equipos, Mater, Serv'!D$5,ROW($A43)-ROW($A$3),0)</f>
        <v>0</v>
      </c>
      <c r="D43">
        <f ca="1">OFFSET('Equipos, Mater, Serv'!F$5,ROW($A43)-ROW($A$3),0)</f>
        <v>0</v>
      </c>
      <c r="E43">
        <f ca="1">OFFSET('Equipos, Mater, Serv'!G$5,ROW($A43)-ROW($A$3),0)</f>
        <v>0</v>
      </c>
      <c r="F43">
        <f ca="1">OFFSET('Equipos, Mater, Serv'!H$5,ROW($A43)-ROW($A$3),0)</f>
        <v>0</v>
      </c>
      <c r="G43">
        <f ca="1">OFFSET('Equipos, Mater, Serv'!L$5,ROW($A43)-ROW($A$3),0)</f>
        <v>0</v>
      </c>
      <c r="I43">
        <f ca="1">OFFSET('Equipos, Mater, Serv'!O$5,ROW($A43)-ROW($A$3),0)</f>
        <v>0</v>
      </c>
      <c r="J43">
        <f ca="1">OFFSET('Equipos, Mater, Serv'!P$5,ROW($A43)-ROW($A$3),0)</f>
        <v>0</v>
      </c>
      <c r="K43">
        <f ca="1">OFFSET('Equipos, Mater, Serv'!T$5,ROW($A43)-ROW($A$3),0)</f>
        <v>0</v>
      </c>
      <c r="L43">
        <f ca="1">OFFSET('Equipos, Mater, Serv'!U$5,ROW($A43)-ROW($A$3),0)</f>
        <v>0</v>
      </c>
      <c r="N43">
        <f ca="1">OFFSET('Equipos, Mater, Serv'!Z$5,ROW($A43)-ROW($A$3),0)</f>
        <v>0</v>
      </c>
      <c r="O43">
        <f ca="1">OFFSET('Equipos, Mater, Serv'!AA$5,ROW($A43)-ROW($A$3),0)</f>
        <v>0</v>
      </c>
      <c r="P43">
        <f ca="1">OFFSET('Equipos, Mater, Serv'!AB$5,ROW($A43)-ROW($A$3),0)</f>
        <v>0</v>
      </c>
      <c r="Q43">
        <f ca="1">OFFSET('Equipos, Mater, Serv'!AC$5,ROW($A43)-ROW($A$3),0)</f>
        <v>0</v>
      </c>
      <c r="R43">
        <f ca="1">OFFSET('Equipos, Mater, Serv'!AD$5,ROW($A43)-ROW($A$3),0)</f>
        <v>0</v>
      </c>
      <c r="S43">
        <f ca="1">OFFSET('Equipos, Mater, Serv'!AE$5,ROW($A43)-ROW($A$3),0)</f>
        <v>0</v>
      </c>
      <c r="T43">
        <f ca="1">OFFSET('Equipos, Mater, Serv'!AF$5,ROW($A43)-ROW($A$3),0)</f>
        <v>0</v>
      </c>
      <c r="V43" s="241">
        <f ca="1">IF(OR($B43=0,D43=0,F43=0,J43&lt;&gt;'Datos fijos'!$H$3),0,1)</f>
        <v>0</v>
      </c>
      <c r="W43">
        <f t="shared" ca="1" si="31"/>
        <v>0</v>
      </c>
      <c r="X43" t="str">
        <f t="shared" ca="1" si="32"/>
        <v/>
      </c>
      <c r="Y43" t="str">
        <f t="shared" ca="1" si="33"/>
        <v/>
      </c>
      <c r="AA43" t="str">
        <f t="shared" ca="1" si="0"/>
        <v/>
      </c>
      <c r="AB43" t="str">
        <f t="shared" ca="1" si="1"/>
        <v/>
      </c>
      <c r="AC43" t="str">
        <f t="shared" ca="1" si="2"/>
        <v/>
      </c>
      <c r="AD43" t="str">
        <f t="shared" ca="1" si="3"/>
        <v/>
      </c>
      <c r="AE43" t="str">
        <f t="shared" ca="1" si="4"/>
        <v/>
      </c>
      <c r="AF43" t="str">
        <f t="shared" ca="1" si="5"/>
        <v/>
      </c>
      <c r="AG43" t="str">
        <f t="shared" ca="1" si="34"/>
        <v/>
      </c>
      <c r="AH43" t="str">
        <f t="shared" ca="1" si="35"/>
        <v/>
      </c>
      <c r="AI43" t="str">
        <f t="shared" ca="1" si="36"/>
        <v/>
      </c>
      <c r="AL43" t="str">
        <f ca="1">IF(Y43="","",IF(OR(AG43='Datos fijos'!$AB$3,AG43='Datos fijos'!$AB$4),0,SUM(AH43:AK43)))</f>
        <v/>
      </c>
      <c r="BE43" s="4">
        <f ca="1">IF(OR(COUNTIF('Datos fijos'!$AJ:$AJ,$B43)=0,$B43=0,D43=0,F43=0,$H$4&lt;&gt;'Datos fijos'!$H$3),0,VLOOKUP($B43,'Datos fijos'!$AJ:$AO,COLUMN('Datos fijos'!$AK$2)-COLUMN('Datos fijos'!$AJ$2)+1,0))</f>
        <v>0</v>
      </c>
      <c r="BF43">
        <f t="shared" ca="1" si="38"/>
        <v>0</v>
      </c>
      <c r="BG43" t="str">
        <f t="shared" ca="1" si="6"/>
        <v/>
      </c>
      <c r="BH43" t="str">
        <f t="shared" ca="1" si="7"/>
        <v/>
      </c>
      <c r="BJ43" t="str">
        <f t="shared" ca="1" si="8"/>
        <v/>
      </c>
      <c r="BK43" t="str">
        <f t="shared" ca="1" si="9"/>
        <v/>
      </c>
      <c r="BL43" t="str">
        <f t="shared" ca="1" si="10"/>
        <v/>
      </c>
      <c r="BM43" t="str">
        <f t="shared" ca="1" si="11"/>
        <v/>
      </c>
      <c r="BN43" s="4" t="str">
        <f t="shared" ca="1" si="12"/>
        <v/>
      </c>
      <c r="BO43" t="str">
        <f t="shared" ca="1" si="13"/>
        <v/>
      </c>
      <c r="BP43" t="str">
        <f t="shared" ca="1" si="14"/>
        <v/>
      </c>
      <c r="BQ43" t="str">
        <f t="shared" ca="1" si="15"/>
        <v/>
      </c>
      <c r="BR43" t="str">
        <f t="shared" ca="1" si="16"/>
        <v/>
      </c>
      <c r="BS43" t="str">
        <f t="shared" ca="1" si="17"/>
        <v/>
      </c>
      <c r="BT43" t="str">
        <f ca="1">IF($BH43="","",IF(OR(BO43='Datos fijos'!$AB$3,BO43='Datos fijos'!$AB$4),0,SUM(BP43:BS43)))</f>
        <v/>
      </c>
      <c r="BU43" t="str">
        <f t="shared" ca="1" si="39"/>
        <v/>
      </c>
      <c r="BX43">
        <f ca="1">IF(OR(COUNTIF('Datos fijos'!$AJ:$AJ,$B43)=0,$B43=0,D43=0,F43=0,G43=0,$H$4&lt;&gt;'Datos fijos'!$H$3),0,VLOOKUP($B43,'Datos fijos'!$AJ:$AO,COLUMN('Datos fijos'!$AL$1)-COLUMN('Datos fijos'!$AJ$2)+1,0))</f>
        <v>0</v>
      </c>
      <c r="BY43">
        <f t="shared" ca="1" si="40"/>
        <v>0</v>
      </c>
      <c r="BZ43" t="str">
        <f t="shared" ca="1" si="18"/>
        <v/>
      </c>
      <c r="CA43" t="str">
        <f t="shared" ca="1" si="19"/>
        <v/>
      </c>
      <c r="CC43" t="str">
        <f t="shared" ca="1" si="20"/>
        <v/>
      </c>
      <c r="CD43" t="str">
        <f t="shared" ca="1" si="21"/>
        <v/>
      </c>
      <c r="CE43" t="str">
        <f t="shared" ca="1" si="22"/>
        <v/>
      </c>
      <c r="CF43" t="str">
        <f t="shared" ca="1" si="23"/>
        <v/>
      </c>
      <c r="CG43" t="str">
        <f t="shared" ca="1" si="24"/>
        <v/>
      </c>
      <c r="CH43" t="str">
        <f t="shared" ca="1" si="25"/>
        <v/>
      </c>
      <c r="CI43" t="str">
        <f t="shared" ca="1" si="26"/>
        <v/>
      </c>
      <c r="CJ43" t="str">
        <f t="shared" ca="1" si="27"/>
        <v/>
      </c>
      <c r="CK43" t="str">
        <f t="shared" ca="1" si="28"/>
        <v/>
      </c>
      <c r="CL43" t="str">
        <f t="shared" ca="1" si="29"/>
        <v/>
      </c>
      <c r="CM43" t="str">
        <f ca="1">IF($CA43="","",IF(OR(CH43='Datos fijos'!$AB$3,CH43='Datos fijos'!$AB$4),0,SUM(CI43:CL43)))</f>
        <v/>
      </c>
      <c r="CN43" t="str">
        <f t="shared" ca="1" si="41"/>
        <v/>
      </c>
      <c r="DZ43">
        <f ca="1">IF(OR(COUNTIF('Datos fijos'!$AJ:$AJ,$B43)=0,C43=0,D43=0,E43=0,G43=0),0,VLOOKUP($B43,'Datos fijos'!$AJ:$AO,COLUMN('Datos fijos'!$AO$1)-COLUMN('Datos fijos'!$AJ$2)+1,0))</f>
        <v>0</v>
      </c>
      <c r="EA43">
        <f t="shared" ca="1" si="42"/>
        <v>0</v>
      </c>
      <c r="EB43" t="str">
        <f t="shared" ca="1" si="56"/>
        <v/>
      </c>
      <c r="EC43" t="str">
        <f t="shared" ca="1" si="44"/>
        <v/>
      </c>
      <c r="EE43" t="str">
        <f t="shared" ca="1" si="45"/>
        <v/>
      </c>
      <c r="EF43" t="str">
        <f t="shared" ca="1" si="46"/>
        <v/>
      </c>
      <c r="EG43" t="str">
        <f t="shared" ca="1" si="47"/>
        <v/>
      </c>
      <c r="EH43" t="str">
        <f t="shared" ca="1" si="48"/>
        <v/>
      </c>
      <c r="EI43" t="str">
        <f t="shared" ca="1" si="49"/>
        <v/>
      </c>
      <c r="EJ43" t="str">
        <f t="shared" ca="1" si="50"/>
        <v/>
      </c>
      <c r="EM43" t="str">
        <f t="shared" ca="1" si="51"/>
        <v/>
      </c>
      <c r="EN43" t="str">
        <f t="shared" ca="1" si="52"/>
        <v/>
      </c>
      <c r="EO43" t="str">
        <f t="shared" ca="1" si="53"/>
        <v/>
      </c>
      <c r="EP43" t="str">
        <f t="shared" ca="1" si="54"/>
        <v/>
      </c>
      <c r="EQ43" t="str">
        <f ca="1">IF(EC43="","",IF(OR(EJ43='Datos fijos'!$AB$4),0,SUM(EM43:EP43)))</f>
        <v/>
      </c>
      <c r="ER43" t="str">
        <f t="shared" ca="1" si="55"/>
        <v/>
      </c>
      <c r="EV43" s="53" t="str">
        <f ca="1">IF(OR(COUNTIF('Datos fijos'!$AJ:$AJ,Cálculos!$B43)=0,F43=0,D43=0,B43=0),"",VLOOKUP($B43,'Datos fijos'!$AJ:$AP,COLUMN('Datos fijos'!$AP$1)-COLUMN('Datos fijos'!$AJ$2)+1,0))</f>
        <v/>
      </c>
      <c r="EW43" t="str">
        <f t="shared" ca="1" si="30"/>
        <v/>
      </c>
    </row>
    <row r="44" spans="2:156" x14ac:dyDescent="0.25">
      <c r="B44">
        <f ca="1">OFFSET('Equipos, Mater, Serv'!C$5,ROW($A44)-ROW($A$3),0)</f>
        <v>0</v>
      </c>
      <c r="C44">
        <f ca="1">OFFSET('Equipos, Mater, Serv'!D$5,ROW($A44)-ROW($A$3),0)</f>
        <v>0</v>
      </c>
      <c r="D44">
        <f ca="1">OFFSET('Equipos, Mater, Serv'!F$5,ROW($A44)-ROW($A$3),0)</f>
        <v>0</v>
      </c>
      <c r="E44">
        <f ca="1">OFFSET('Equipos, Mater, Serv'!G$5,ROW($A44)-ROW($A$3),0)</f>
        <v>0</v>
      </c>
      <c r="F44">
        <f ca="1">OFFSET('Equipos, Mater, Serv'!H$5,ROW($A44)-ROW($A$3),0)</f>
        <v>0</v>
      </c>
      <c r="G44">
        <f ca="1">OFFSET('Equipos, Mater, Serv'!L$5,ROW($A44)-ROW($A$3),0)</f>
        <v>0</v>
      </c>
      <c r="I44">
        <f ca="1">OFFSET('Equipos, Mater, Serv'!O$5,ROW($A44)-ROW($A$3),0)</f>
        <v>0</v>
      </c>
      <c r="J44">
        <f ca="1">OFFSET('Equipos, Mater, Serv'!P$5,ROW($A44)-ROW($A$3),0)</f>
        <v>0</v>
      </c>
      <c r="K44">
        <f ca="1">OFFSET('Equipos, Mater, Serv'!T$5,ROW($A44)-ROW($A$3),0)</f>
        <v>0</v>
      </c>
      <c r="L44">
        <f ca="1">OFFSET('Equipos, Mater, Serv'!U$5,ROW($A44)-ROW($A$3),0)</f>
        <v>0</v>
      </c>
      <c r="N44">
        <f ca="1">OFFSET('Equipos, Mater, Serv'!Z$5,ROW($A44)-ROW($A$3),0)</f>
        <v>0</v>
      </c>
      <c r="O44">
        <f ca="1">OFFSET('Equipos, Mater, Serv'!AA$5,ROW($A44)-ROW($A$3),0)</f>
        <v>0</v>
      </c>
      <c r="P44">
        <f ca="1">OFFSET('Equipos, Mater, Serv'!AB$5,ROW($A44)-ROW($A$3),0)</f>
        <v>0</v>
      </c>
      <c r="Q44">
        <f ca="1">OFFSET('Equipos, Mater, Serv'!AC$5,ROW($A44)-ROW($A$3),0)</f>
        <v>0</v>
      </c>
      <c r="R44">
        <f ca="1">OFFSET('Equipos, Mater, Serv'!AD$5,ROW($A44)-ROW($A$3),0)</f>
        <v>0</v>
      </c>
      <c r="S44">
        <f ca="1">OFFSET('Equipos, Mater, Serv'!AE$5,ROW($A44)-ROW($A$3),0)</f>
        <v>0</v>
      </c>
      <c r="T44">
        <f ca="1">OFFSET('Equipos, Mater, Serv'!AF$5,ROW($A44)-ROW($A$3),0)</f>
        <v>0</v>
      </c>
      <c r="V44" s="241">
        <f ca="1">IF(OR($B44=0,D44=0,F44=0,J44&lt;&gt;'Datos fijos'!$H$3),0,1)</f>
        <v>0</v>
      </c>
      <c r="W44">
        <f t="shared" ca="1" si="31"/>
        <v>0</v>
      </c>
      <c r="X44" t="str">
        <f t="shared" ca="1" si="32"/>
        <v/>
      </c>
      <c r="Y44" t="str">
        <f t="shared" ca="1" si="33"/>
        <v/>
      </c>
      <c r="AA44" t="str">
        <f t="shared" ca="1" si="0"/>
        <v/>
      </c>
      <c r="AB44" t="str">
        <f t="shared" ca="1" si="1"/>
        <v/>
      </c>
      <c r="AC44" t="str">
        <f t="shared" ca="1" si="2"/>
        <v/>
      </c>
      <c r="AD44" t="str">
        <f t="shared" ca="1" si="3"/>
        <v/>
      </c>
      <c r="AE44" t="str">
        <f t="shared" ca="1" si="4"/>
        <v/>
      </c>
      <c r="AF44" t="str">
        <f t="shared" ca="1" si="5"/>
        <v/>
      </c>
      <c r="AG44" t="str">
        <f t="shared" ca="1" si="34"/>
        <v/>
      </c>
      <c r="AH44" t="str">
        <f t="shared" ca="1" si="35"/>
        <v/>
      </c>
      <c r="AI44" t="str">
        <f t="shared" ca="1" si="36"/>
        <v/>
      </c>
      <c r="AL44" t="str">
        <f ca="1">IF(Y44="","",IF(OR(AG44='Datos fijos'!$AB$3,AG44='Datos fijos'!$AB$4),0,SUM(AH44:AK44)))</f>
        <v/>
      </c>
      <c r="BE44" s="4">
        <f ca="1">IF(OR(COUNTIF('Datos fijos'!$AJ:$AJ,$B44)=0,$B44=0,D44=0,F44=0,$H$4&lt;&gt;'Datos fijos'!$H$3),0,VLOOKUP($B44,'Datos fijos'!$AJ:$AO,COLUMN('Datos fijos'!$AK$2)-COLUMN('Datos fijos'!$AJ$2)+1,0))</f>
        <v>0</v>
      </c>
      <c r="BF44">
        <f t="shared" ca="1" si="38"/>
        <v>0</v>
      </c>
      <c r="BG44" t="str">
        <f t="shared" ca="1" si="6"/>
        <v/>
      </c>
      <c r="BH44" t="str">
        <f t="shared" ca="1" si="7"/>
        <v/>
      </c>
      <c r="BJ44" t="str">
        <f t="shared" ca="1" si="8"/>
        <v/>
      </c>
      <c r="BK44" t="str">
        <f t="shared" ca="1" si="9"/>
        <v/>
      </c>
      <c r="BL44" t="str">
        <f t="shared" ca="1" si="10"/>
        <v/>
      </c>
      <c r="BM44" t="str">
        <f t="shared" ca="1" si="11"/>
        <v/>
      </c>
      <c r="BN44" s="4" t="str">
        <f t="shared" ca="1" si="12"/>
        <v/>
      </c>
      <c r="BO44" t="str">
        <f t="shared" ca="1" si="13"/>
        <v/>
      </c>
      <c r="BP44" t="str">
        <f t="shared" ca="1" si="14"/>
        <v/>
      </c>
      <c r="BQ44" t="str">
        <f t="shared" ca="1" si="15"/>
        <v/>
      </c>
      <c r="BR44" t="str">
        <f t="shared" ca="1" si="16"/>
        <v/>
      </c>
      <c r="BS44" t="str">
        <f t="shared" ca="1" si="17"/>
        <v/>
      </c>
      <c r="BT44" t="str">
        <f ca="1">IF($BH44="","",IF(OR(BO44='Datos fijos'!$AB$3,BO44='Datos fijos'!$AB$4),0,SUM(BP44:BS44)))</f>
        <v/>
      </c>
      <c r="BU44" t="str">
        <f t="shared" ca="1" si="39"/>
        <v/>
      </c>
      <c r="BX44">
        <f ca="1">IF(OR(COUNTIF('Datos fijos'!$AJ:$AJ,$B44)=0,$B44=0,D44=0,F44=0,G44=0,$H$4&lt;&gt;'Datos fijos'!$H$3),0,VLOOKUP($B44,'Datos fijos'!$AJ:$AO,COLUMN('Datos fijos'!$AL$1)-COLUMN('Datos fijos'!$AJ$2)+1,0))</f>
        <v>0</v>
      </c>
      <c r="BY44">
        <f t="shared" ca="1" si="40"/>
        <v>0</v>
      </c>
      <c r="BZ44" t="str">
        <f t="shared" ca="1" si="18"/>
        <v/>
      </c>
      <c r="CA44" t="str">
        <f t="shared" ca="1" si="19"/>
        <v/>
      </c>
      <c r="CC44" t="str">
        <f t="shared" ca="1" si="20"/>
        <v/>
      </c>
      <c r="CD44" t="str">
        <f t="shared" ca="1" si="21"/>
        <v/>
      </c>
      <c r="CE44" t="str">
        <f t="shared" ca="1" si="22"/>
        <v/>
      </c>
      <c r="CF44" t="str">
        <f t="shared" ca="1" si="23"/>
        <v/>
      </c>
      <c r="CG44" t="str">
        <f t="shared" ca="1" si="24"/>
        <v/>
      </c>
      <c r="CH44" t="str">
        <f t="shared" ca="1" si="25"/>
        <v/>
      </c>
      <c r="CI44" t="str">
        <f t="shared" ca="1" si="26"/>
        <v/>
      </c>
      <c r="CJ44" t="str">
        <f t="shared" ca="1" si="27"/>
        <v/>
      </c>
      <c r="CK44" t="str">
        <f t="shared" ca="1" si="28"/>
        <v/>
      </c>
      <c r="CL44" t="str">
        <f t="shared" ca="1" si="29"/>
        <v/>
      </c>
      <c r="CM44" t="str">
        <f ca="1">IF($CA44="","",IF(OR(CH44='Datos fijos'!$AB$3,CH44='Datos fijos'!$AB$4),0,SUM(CI44:CL44)))</f>
        <v/>
      </c>
      <c r="CN44" t="str">
        <f t="shared" ca="1" si="41"/>
        <v/>
      </c>
      <c r="DZ44">
        <f ca="1">IF(OR(COUNTIF('Datos fijos'!$AJ:$AJ,$B44)=0,C44=0,D44=0,E44=0,G44=0),0,VLOOKUP($B44,'Datos fijos'!$AJ:$AO,COLUMN('Datos fijos'!$AO$1)-COLUMN('Datos fijos'!$AJ$2)+1,0))</f>
        <v>0</v>
      </c>
      <c r="EA44">
        <f t="shared" ca="1" si="42"/>
        <v>0</v>
      </c>
      <c r="EB44" t="str">
        <f t="shared" ca="1" si="56"/>
        <v/>
      </c>
      <c r="EC44" t="str">
        <f t="shared" ca="1" si="44"/>
        <v/>
      </c>
      <c r="EE44" t="str">
        <f t="shared" ca="1" si="45"/>
        <v/>
      </c>
      <c r="EF44" t="str">
        <f t="shared" ca="1" si="46"/>
        <v/>
      </c>
      <c r="EG44" t="str">
        <f t="shared" ca="1" si="47"/>
        <v/>
      </c>
      <c r="EH44" t="str">
        <f t="shared" ca="1" si="48"/>
        <v/>
      </c>
      <c r="EI44" t="str">
        <f t="shared" ca="1" si="49"/>
        <v/>
      </c>
      <c r="EJ44" t="str">
        <f t="shared" ca="1" si="50"/>
        <v/>
      </c>
      <c r="EM44" t="str">
        <f t="shared" ca="1" si="51"/>
        <v/>
      </c>
      <c r="EN44" t="str">
        <f t="shared" ca="1" si="52"/>
        <v/>
      </c>
      <c r="EO44" t="str">
        <f t="shared" ca="1" si="53"/>
        <v/>
      </c>
      <c r="EP44" t="str">
        <f t="shared" ca="1" si="54"/>
        <v/>
      </c>
      <c r="EQ44" t="str">
        <f ca="1">IF(EC44="","",IF(OR(EJ44='Datos fijos'!$AB$4),0,SUM(EM44:EP44)))</f>
        <v/>
      </c>
      <c r="ER44" t="str">
        <f t="shared" ca="1" si="55"/>
        <v/>
      </c>
      <c r="EV44" s="53" t="str">
        <f ca="1">IF(OR(COUNTIF('Datos fijos'!$AJ:$AJ,Cálculos!$B44)=0,F44=0,D44=0,B44=0),"",VLOOKUP($B44,'Datos fijos'!$AJ:$AP,COLUMN('Datos fijos'!$AP$1)-COLUMN('Datos fijos'!$AJ$2)+1,0))</f>
        <v/>
      </c>
      <c r="EW44" t="str">
        <f t="shared" ca="1" si="30"/>
        <v/>
      </c>
    </row>
    <row r="45" spans="2:156" x14ac:dyDescent="0.25">
      <c r="B45">
        <f ca="1">OFFSET('Equipos, Mater, Serv'!C$5,ROW($A45)-ROW($A$3),0)</f>
        <v>0</v>
      </c>
      <c r="C45">
        <f ca="1">OFFSET('Equipos, Mater, Serv'!D$5,ROW($A45)-ROW($A$3),0)</f>
        <v>0</v>
      </c>
      <c r="D45">
        <f ca="1">OFFSET('Equipos, Mater, Serv'!F$5,ROW($A45)-ROW($A$3),0)</f>
        <v>0</v>
      </c>
      <c r="E45">
        <f ca="1">OFFSET('Equipos, Mater, Serv'!G$5,ROW($A45)-ROW($A$3),0)</f>
        <v>0</v>
      </c>
      <c r="F45">
        <f ca="1">OFFSET('Equipos, Mater, Serv'!H$5,ROW($A45)-ROW($A$3),0)</f>
        <v>0</v>
      </c>
      <c r="G45">
        <f ca="1">OFFSET('Equipos, Mater, Serv'!L$5,ROW($A45)-ROW($A$3),0)</f>
        <v>0</v>
      </c>
      <c r="I45">
        <f ca="1">OFFSET('Equipos, Mater, Serv'!O$5,ROW($A45)-ROW($A$3),0)</f>
        <v>0</v>
      </c>
      <c r="J45">
        <f ca="1">OFFSET('Equipos, Mater, Serv'!P$5,ROW($A45)-ROW($A$3),0)</f>
        <v>0</v>
      </c>
      <c r="K45">
        <f ca="1">OFFSET('Equipos, Mater, Serv'!T$5,ROW($A45)-ROW($A$3),0)</f>
        <v>0</v>
      </c>
      <c r="L45">
        <f ca="1">OFFSET('Equipos, Mater, Serv'!U$5,ROW($A45)-ROW($A$3),0)</f>
        <v>0</v>
      </c>
      <c r="N45">
        <f ca="1">OFFSET('Equipos, Mater, Serv'!Z$5,ROW($A45)-ROW($A$3),0)</f>
        <v>0</v>
      </c>
      <c r="O45">
        <f ca="1">OFFSET('Equipos, Mater, Serv'!AA$5,ROW($A45)-ROW($A$3),0)</f>
        <v>0</v>
      </c>
      <c r="P45">
        <f ca="1">OFFSET('Equipos, Mater, Serv'!AB$5,ROW($A45)-ROW($A$3),0)</f>
        <v>0</v>
      </c>
      <c r="Q45">
        <f ca="1">OFFSET('Equipos, Mater, Serv'!AC$5,ROW($A45)-ROW($A$3),0)</f>
        <v>0</v>
      </c>
      <c r="R45">
        <f ca="1">OFFSET('Equipos, Mater, Serv'!AD$5,ROW($A45)-ROW($A$3),0)</f>
        <v>0</v>
      </c>
      <c r="S45">
        <f ca="1">OFFSET('Equipos, Mater, Serv'!AE$5,ROW($A45)-ROW($A$3),0)</f>
        <v>0</v>
      </c>
      <c r="T45">
        <f ca="1">OFFSET('Equipos, Mater, Serv'!AF$5,ROW($A45)-ROW($A$3),0)</f>
        <v>0</v>
      </c>
      <c r="V45" s="241">
        <f ca="1">IF(OR($B45=0,D45=0,F45=0,J45&lt;&gt;'Datos fijos'!$H$3),0,1)</f>
        <v>0</v>
      </c>
      <c r="W45">
        <f t="shared" ca="1" si="31"/>
        <v>0</v>
      </c>
      <c r="X45" t="str">
        <f t="shared" ca="1" si="32"/>
        <v/>
      </c>
      <c r="Y45" t="str">
        <f t="shared" ca="1" si="33"/>
        <v/>
      </c>
      <c r="AA45" t="str">
        <f t="shared" ca="1" si="0"/>
        <v/>
      </c>
      <c r="AB45" t="str">
        <f t="shared" ca="1" si="1"/>
        <v/>
      </c>
      <c r="AC45" t="str">
        <f t="shared" ca="1" si="2"/>
        <v/>
      </c>
      <c r="AD45" t="str">
        <f t="shared" ca="1" si="3"/>
        <v/>
      </c>
      <c r="AE45" t="str">
        <f t="shared" ca="1" si="4"/>
        <v/>
      </c>
      <c r="AF45" t="str">
        <f t="shared" ca="1" si="5"/>
        <v/>
      </c>
      <c r="AG45" t="str">
        <f t="shared" ca="1" si="34"/>
        <v/>
      </c>
      <c r="AH45" t="str">
        <f t="shared" ca="1" si="35"/>
        <v/>
      </c>
      <c r="AI45" t="str">
        <f t="shared" ca="1" si="36"/>
        <v/>
      </c>
      <c r="AL45" t="str">
        <f ca="1">IF(Y45="","",IF(OR(AG45='Datos fijos'!$AB$3,AG45='Datos fijos'!$AB$4),0,SUM(AH45:AK45)))</f>
        <v/>
      </c>
      <c r="BE45" s="4">
        <f ca="1">IF(OR(COUNTIF('Datos fijos'!$AJ:$AJ,$B45)=0,$B45=0,D45=0,F45=0,$H$4&lt;&gt;'Datos fijos'!$H$3),0,VLOOKUP($B45,'Datos fijos'!$AJ:$AO,COLUMN('Datos fijos'!$AK$2)-COLUMN('Datos fijos'!$AJ$2)+1,0))</f>
        <v>0</v>
      </c>
      <c r="BF45">
        <f t="shared" ca="1" si="38"/>
        <v>0</v>
      </c>
      <c r="BG45" t="str">
        <f t="shared" ca="1" si="6"/>
        <v/>
      </c>
      <c r="BH45" t="str">
        <f t="shared" ca="1" si="7"/>
        <v/>
      </c>
      <c r="BJ45" t="str">
        <f t="shared" ca="1" si="8"/>
        <v/>
      </c>
      <c r="BK45" t="str">
        <f t="shared" ca="1" si="9"/>
        <v/>
      </c>
      <c r="BL45" t="str">
        <f t="shared" ca="1" si="10"/>
        <v/>
      </c>
      <c r="BM45" t="str">
        <f t="shared" ca="1" si="11"/>
        <v/>
      </c>
      <c r="BN45" s="4" t="str">
        <f t="shared" ca="1" si="12"/>
        <v/>
      </c>
      <c r="BO45" t="str">
        <f t="shared" ca="1" si="13"/>
        <v/>
      </c>
      <c r="BP45" t="str">
        <f t="shared" ca="1" si="14"/>
        <v/>
      </c>
      <c r="BQ45" t="str">
        <f t="shared" ca="1" si="15"/>
        <v/>
      </c>
      <c r="BR45" t="str">
        <f t="shared" ca="1" si="16"/>
        <v/>
      </c>
      <c r="BS45" t="str">
        <f t="shared" ca="1" si="17"/>
        <v/>
      </c>
      <c r="BT45" t="str">
        <f ca="1">IF($BH45="","",IF(OR(BO45='Datos fijos'!$AB$3,BO45='Datos fijos'!$AB$4),0,SUM(BP45:BS45)))</f>
        <v/>
      </c>
      <c r="BU45" t="str">
        <f t="shared" ca="1" si="39"/>
        <v/>
      </c>
      <c r="BX45">
        <f ca="1">IF(OR(COUNTIF('Datos fijos'!$AJ:$AJ,$B45)=0,$B45=0,D45=0,F45=0,G45=0,$H$4&lt;&gt;'Datos fijos'!$H$3),0,VLOOKUP($B45,'Datos fijos'!$AJ:$AO,COLUMN('Datos fijos'!$AL$1)-COLUMN('Datos fijos'!$AJ$2)+1,0))</f>
        <v>0</v>
      </c>
      <c r="BY45">
        <f t="shared" ca="1" si="40"/>
        <v>0</v>
      </c>
      <c r="BZ45" t="str">
        <f t="shared" ca="1" si="18"/>
        <v/>
      </c>
      <c r="CA45" t="str">
        <f t="shared" ca="1" si="19"/>
        <v/>
      </c>
      <c r="CC45" t="str">
        <f t="shared" ca="1" si="20"/>
        <v/>
      </c>
      <c r="CD45" t="str">
        <f t="shared" ca="1" si="21"/>
        <v/>
      </c>
      <c r="CE45" t="str">
        <f t="shared" ca="1" si="22"/>
        <v/>
      </c>
      <c r="CF45" t="str">
        <f t="shared" ca="1" si="23"/>
        <v/>
      </c>
      <c r="CG45" t="str">
        <f t="shared" ca="1" si="24"/>
        <v/>
      </c>
      <c r="CH45" t="str">
        <f t="shared" ca="1" si="25"/>
        <v/>
      </c>
      <c r="CI45" t="str">
        <f t="shared" ca="1" si="26"/>
        <v/>
      </c>
      <c r="CJ45" t="str">
        <f t="shared" ca="1" si="27"/>
        <v/>
      </c>
      <c r="CK45" t="str">
        <f t="shared" ca="1" si="28"/>
        <v/>
      </c>
      <c r="CL45" t="str">
        <f t="shared" ca="1" si="29"/>
        <v/>
      </c>
      <c r="CM45" t="str">
        <f ca="1">IF($CA45="","",IF(OR(CH45='Datos fijos'!$AB$3,CH45='Datos fijos'!$AB$4),0,SUM(CI45:CL45)))</f>
        <v/>
      </c>
      <c r="CN45" t="str">
        <f t="shared" ca="1" si="41"/>
        <v/>
      </c>
      <c r="DZ45">
        <f ca="1">IF(OR(COUNTIF('Datos fijos'!$AJ:$AJ,$B45)=0,C45=0,D45=0,E45=0,G45=0),0,VLOOKUP($B45,'Datos fijos'!$AJ:$AO,COLUMN('Datos fijos'!$AO$1)-COLUMN('Datos fijos'!$AJ$2)+1,0))</f>
        <v>0</v>
      </c>
      <c r="EA45">
        <f t="shared" ca="1" si="42"/>
        <v>0</v>
      </c>
      <c r="EB45" t="str">
        <f t="shared" ca="1" si="56"/>
        <v/>
      </c>
      <c r="EC45" t="str">
        <f t="shared" ca="1" si="44"/>
        <v/>
      </c>
      <c r="EE45" t="str">
        <f t="shared" ca="1" si="45"/>
        <v/>
      </c>
      <c r="EF45" t="str">
        <f t="shared" ca="1" si="46"/>
        <v/>
      </c>
      <c r="EG45" t="str">
        <f t="shared" ca="1" si="47"/>
        <v/>
      </c>
      <c r="EH45" t="str">
        <f t="shared" ca="1" si="48"/>
        <v/>
      </c>
      <c r="EI45" t="str">
        <f t="shared" ca="1" si="49"/>
        <v/>
      </c>
      <c r="EJ45" t="str">
        <f t="shared" ca="1" si="50"/>
        <v/>
      </c>
      <c r="EM45" t="str">
        <f t="shared" ca="1" si="51"/>
        <v/>
      </c>
      <c r="EN45" t="str">
        <f t="shared" ca="1" si="52"/>
        <v/>
      </c>
      <c r="EO45" t="str">
        <f t="shared" ca="1" si="53"/>
        <v/>
      </c>
      <c r="EP45" t="str">
        <f t="shared" ca="1" si="54"/>
        <v/>
      </c>
      <c r="EQ45" t="str">
        <f ca="1">IF(EC45="","",IF(OR(EJ45='Datos fijos'!$AB$4),0,SUM(EM45:EP45)))</f>
        <v/>
      </c>
      <c r="ER45" t="str">
        <f t="shared" ca="1" si="55"/>
        <v/>
      </c>
      <c r="EV45" s="53" t="str">
        <f ca="1">IF(OR(COUNTIF('Datos fijos'!$AJ:$AJ,Cálculos!$B45)=0,F45=0,D45=0,B45=0),"",VLOOKUP($B45,'Datos fijos'!$AJ:$AP,COLUMN('Datos fijos'!$AP$1)-COLUMN('Datos fijos'!$AJ$2)+1,0))</f>
        <v/>
      </c>
      <c r="EW45" t="str">
        <f t="shared" ca="1" si="30"/>
        <v/>
      </c>
    </row>
    <row r="46" spans="2:156" x14ac:dyDescent="0.25">
      <c r="B46">
        <f ca="1">OFFSET('Equipos, Mater, Serv'!C$5,ROW($A46)-ROW($A$3),0)</f>
        <v>0</v>
      </c>
      <c r="C46">
        <f ca="1">OFFSET('Equipos, Mater, Serv'!D$5,ROW($A46)-ROW($A$3),0)</f>
        <v>0</v>
      </c>
      <c r="D46">
        <f ca="1">OFFSET('Equipos, Mater, Serv'!F$5,ROW($A46)-ROW($A$3),0)</f>
        <v>0</v>
      </c>
      <c r="E46">
        <f ca="1">OFFSET('Equipos, Mater, Serv'!G$5,ROW($A46)-ROW($A$3),0)</f>
        <v>0</v>
      </c>
      <c r="F46">
        <f ca="1">OFFSET('Equipos, Mater, Serv'!H$5,ROW($A46)-ROW($A$3),0)</f>
        <v>0</v>
      </c>
      <c r="G46">
        <f ca="1">OFFSET('Equipos, Mater, Serv'!L$5,ROW($A46)-ROW($A$3),0)</f>
        <v>0</v>
      </c>
      <c r="I46">
        <f ca="1">OFFSET('Equipos, Mater, Serv'!O$5,ROW($A46)-ROW($A$3),0)</f>
        <v>0</v>
      </c>
      <c r="J46">
        <f ca="1">OFFSET('Equipos, Mater, Serv'!P$5,ROW($A46)-ROW($A$3),0)</f>
        <v>0</v>
      </c>
      <c r="K46">
        <f ca="1">OFFSET('Equipos, Mater, Serv'!T$5,ROW($A46)-ROW($A$3),0)</f>
        <v>0</v>
      </c>
      <c r="L46">
        <f ca="1">OFFSET('Equipos, Mater, Serv'!U$5,ROW($A46)-ROW($A$3),0)</f>
        <v>0</v>
      </c>
      <c r="N46">
        <f ca="1">OFFSET('Equipos, Mater, Serv'!Z$5,ROW($A46)-ROW($A$3),0)</f>
        <v>0</v>
      </c>
      <c r="O46">
        <f ca="1">OFFSET('Equipos, Mater, Serv'!AA$5,ROW($A46)-ROW($A$3),0)</f>
        <v>0</v>
      </c>
      <c r="P46">
        <f ca="1">OFFSET('Equipos, Mater, Serv'!AB$5,ROW($A46)-ROW($A$3),0)</f>
        <v>0</v>
      </c>
      <c r="Q46">
        <f ca="1">OFFSET('Equipos, Mater, Serv'!AC$5,ROW($A46)-ROW($A$3),0)</f>
        <v>0</v>
      </c>
      <c r="R46">
        <f ca="1">OFFSET('Equipos, Mater, Serv'!AD$5,ROW($A46)-ROW($A$3),0)</f>
        <v>0</v>
      </c>
      <c r="S46">
        <f ca="1">OFFSET('Equipos, Mater, Serv'!AE$5,ROW($A46)-ROW($A$3),0)</f>
        <v>0</v>
      </c>
      <c r="T46">
        <f ca="1">OFFSET('Equipos, Mater, Serv'!AF$5,ROW($A46)-ROW($A$3),0)</f>
        <v>0</v>
      </c>
      <c r="V46" s="241">
        <f ca="1">IF(OR($B46=0,D46=0,F46=0,J46&lt;&gt;'Datos fijos'!$H$3),0,1)</f>
        <v>0</v>
      </c>
      <c r="W46">
        <f t="shared" ca="1" si="31"/>
        <v>0</v>
      </c>
      <c r="X46" t="str">
        <f t="shared" ca="1" si="32"/>
        <v/>
      </c>
      <c r="Y46" t="str">
        <f t="shared" ca="1" si="33"/>
        <v/>
      </c>
      <c r="AA46" t="str">
        <f t="shared" ca="1" si="0"/>
        <v/>
      </c>
      <c r="AB46" t="str">
        <f t="shared" ca="1" si="1"/>
        <v/>
      </c>
      <c r="AC46" t="str">
        <f t="shared" ca="1" si="2"/>
        <v/>
      </c>
      <c r="AD46" t="str">
        <f t="shared" ca="1" si="3"/>
        <v/>
      </c>
      <c r="AE46" t="str">
        <f t="shared" ca="1" si="4"/>
        <v/>
      </c>
      <c r="AF46" t="str">
        <f t="shared" ca="1" si="5"/>
        <v/>
      </c>
      <c r="AG46" t="str">
        <f t="shared" ca="1" si="34"/>
        <v/>
      </c>
      <c r="AH46" t="str">
        <f t="shared" ca="1" si="35"/>
        <v/>
      </c>
      <c r="AI46" t="str">
        <f t="shared" ca="1" si="36"/>
        <v/>
      </c>
      <c r="AL46" t="str">
        <f ca="1">IF(Y46="","",IF(OR(AG46='Datos fijos'!$AB$3,AG46='Datos fijos'!$AB$4),0,SUM(AH46:AK46)))</f>
        <v/>
      </c>
      <c r="BE46" s="4">
        <f ca="1">IF(OR(COUNTIF('Datos fijos'!$AJ:$AJ,$B46)=0,$B46=0,D46=0,F46=0,$H$4&lt;&gt;'Datos fijos'!$H$3),0,VLOOKUP($B46,'Datos fijos'!$AJ:$AO,COLUMN('Datos fijos'!$AK$2)-COLUMN('Datos fijos'!$AJ$2)+1,0))</f>
        <v>0</v>
      </c>
      <c r="BF46">
        <f t="shared" ca="1" si="38"/>
        <v>0</v>
      </c>
      <c r="BG46" t="str">
        <f t="shared" ca="1" si="6"/>
        <v/>
      </c>
      <c r="BH46" t="str">
        <f t="shared" ca="1" si="7"/>
        <v/>
      </c>
      <c r="BJ46" t="str">
        <f t="shared" ca="1" si="8"/>
        <v/>
      </c>
      <c r="BK46" t="str">
        <f t="shared" ca="1" si="9"/>
        <v/>
      </c>
      <c r="BL46" t="str">
        <f t="shared" ca="1" si="10"/>
        <v/>
      </c>
      <c r="BM46" t="str">
        <f t="shared" ca="1" si="11"/>
        <v/>
      </c>
      <c r="BN46" s="4" t="str">
        <f t="shared" ca="1" si="12"/>
        <v/>
      </c>
      <c r="BO46" t="str">
        <f t="shared" ca="1" si="13"/>
        <v/>
      </c>
      <c r="BP46" t="str">
        <f t="shared" ca="1" si="14"/>
        <v/>
      </c>
      <c r="BQ46" t="str">
        <f t="shared" ca="1" si="15"/>
        <v/>
      </c>
      <c r="BR46" t="str">
        <f t="shared" ca="1" si="16"/>
        <v/>
      </c>
      <c r="BS46" t="str">
        <f t="shared" ca="1" si="17"/>
        <v/>
      </c>
      <c r="BT46" t="str">
        <f ca="1">IF($BH46="","",IF(OR(BO46='Datos fijos'!$AB$3,BO46='Datos fijos'!$AB$4),0,SUM(BP46:BS46)))</f>
        <v/>
      </c>
      <c r="BU46" t="str">
        <f t="shared" ca="1" si="39"/>
        <v/>
      </c>
      <c r="BX46">
        <f ca="1">IF(OR(COUNTIF('Datos fijos'!$AJ:$AJ,$B46)=0,$B46=0,D46=0,F46=0,G46=0,$H$4&lt;&gt;'Datos fijos'!$H$3),0,VLOOKUP($B46,'Datos fijos'!$AJ:$AO,COLUMN('Datos fijos'!$AL$1)-COLUMN('Datos fijos'!$AJ$2)+1,0))</f>
        <v>0</v>
      </c>
      <c r="BY46">
        <f t="shared" ca="1" si="40"/>
        <v>0</v>
      </c>
      <c r="BZ46" t="str">
        <f t="shared" ca="1" si="18"/>
        <v/>
      </c>
      <c r="CA46" t="str">
        <f t="shared" ca="1" si="19"/>
        <v/>
      </c>
      <c r="CC46" t="str">
        <f t="shared" ca="1" si="20"/>
        <v/>
      </c>
      <c r="CD46" t="str">
        <f t="shared" ca="1" si="21"/>
        <v/>
      </c>
      <c r="CE46" t="str">
        <f t="shared" ca="1" si="22"/>
        <v/>
      </c>
      <c r="CF46" t="str">
        <f t="shared" ca="1" si="23"/>
        <v/>
      </c>
      <c r="CG46" t="str">
        <f t="shared" ca="1" si="24"/>
        <v/>
      </c>
      <c r="CH46" t="str">
        <f t="shared" ca="1" si="25"/>
        <v/>
      </c>
      <c r="CI46" t="str">
        <f t="shared" ca="1" si="26"/>
        <v/>
      </c>
      <c r="CJ46" t="str">
        <f t="shared" ca="1" si="27"/>
        <v/>
      </c>
      <c r="CK46" t="str">
        <f t="shared" ca="1" si="28"/>
        <v/>
      </c>
      <c r="CL46" t="str">
        <f t="shared" ca="1" si="29"/>
        <v/>
      </c>
      <c r="CM46" t="str">
        <f ca="1">IF($CA46="","",IF(OR(CH46='Datos fijos'!$AB$3,CH46='Datos fijos'!$AB$4),0,SUM(CI46:CL46)))</f>
        <v/>
      </c>
      <c r="CN46" t="str">
        <f t="shared" ca="1" si="41"/>
        <v/>
      </c>
      <c r="DZ46">
        <f ca="1">IF(OR(COUNTIF('Datos fijos'!$AJ:$AJ,$B46)=0,C46=0,D46=0,E46=0,G46=0),0,VLOOKUP($B46,'Datos fijos'!$AJ:$AO,COLUMN('Datos fijos'!$AO$1)-COLUMN('Datos fijos'!$AJ$2)+1,0))</f>
        <v>0</v>
      </c>
      <c r="EA46">
        <f t="shared" ca="1" si="42"/>
        <v>0</v>
      </c>
      <c r="EB46" t="str">
        <f t="shared" ca="1" si="56"/>
        <v/>
      </c>
      <c r="EC46" t="str">
        <f t="shared" ca="1" si="44"/>
        <v/>
      </c>
      <c r="EE46" t="str">
        <f t="shared" ca="1" si="45"/>
        <v/>
      </c>
      <c r="EF46" t="str">
        <f t="shared" ca="1" si="46"/>
        <v/>
      </c>
      <c r="EG46" t="str">
        <f t="shared" ca="1" si="47"/>
        <v/>
      </c>
      <c r="EH46" t="str">
        <f t="shared" ca="1" si="48"/>
        <v/>
      </c>
      <c r="EI46" t="str">
        <f t="shared" ca="1" si="49"/>
        <v/>
      </c>
      <c r="EJ46" t="str">
        <f t="shared" ca="1" si="50"/>
        <v/>
      </c>
      <c r="EM46" t="str">
        <f t="shared" ca="1" si="51"/>
        <v/>
      </c>
      <c r="EN46" t="str">
        <f t="shared" ca="1" si="52"/>
        <v/>
      </c>
      <c r="EO46" t="str">
        <f t="shared" ca="1" si="53"/>
        <v/>
      </c>
      <c r="EP46" t="str">
        <f t="shared" ca="1" si="54"/>
        <v/>
      </c>
      <c r="EQ46" t="str">
        <f ca="1">IF(EC46="","",IF(OR(EJ46='Datos fijos'!$AB$4),0,SUM(EM46:EP46)))</f>
        <v/>
      </c>
      <c r="ER46" t="str">
        <f t="shared" ca="1" si="55"/>
        <v/>
      </c>
      <c r="EV46" s="53" t="str">
        <f ca="1">IF(OR(COUNTIF('Datos fijos'!$AJ:$AJ,Cálculos!$B46)=0,F46=0,D46=0,B46=0),"",VLOOKUP($B46,'Datos fijos'!$AJ:$AP,COLUMN('Datos fijos'!$AP$1)-COLUMN('Datos fijos'!$AJ$2)+1,0))</f>
        <v/>
      </c>
      <c r="EW46" t="str">
        <f t="shared" ca="1" si="30"/>
        <v/>
      </c>
    </row>
    <row r="47" spans="2:156" x14ac:dyDescent="0.25">
      <c r="B47">
        <f ca="1">OFFSET('Equipos, Mater, Serv'!C$5,ROW($A47)-ROW($A$3),0)</f>
        <v>0</v>
      </c>
      <c r="C47">
        <f ca="1">OFFSET('Equipos, Mater, Serv'!D$5,ROW($A47)-ROW($A$3),0)</f>
        <v>0</v>
      </c>
      <c r="D47">
        <f ca="1">OFFSET('Equipos, Mater, Serv'!F$5,ROW($A47)-ROW($A$3),0)</f>
        <v>0</v>
      </c>
      <c r="E47">
        <f ca="1">OFFSET('Equipos, Mater, Serv'!G$5,ROW($A47)-ROW($A$3),0)</f>
        <v>0</v>
      </c>
      <c r="F47">
        <f ca="1">OFFSET('Equipos, Mater, Serv'!H$5,ROW($A47)-ROW($A$3),0)</f>
        <v>0</v>
      </c>
      <c r="G47">
        <f ca="1">OFFSET('Equipos, Mater, Serv'!L$5,ROW($A47)-ROW($A$3),0)</f>
        <v>0</v>
      </c>
      <c r="I47">
        <f ca="1">OFFSET('Equipos, Mater, Serv'!O$5,ROW($A47)-ROW($A$3),0)</f>
        <v>0</v>
      </c>
      <c r="J47">
        <f ca="1">OFFSET('Equipos, Mater, Serv'!P$5,ROW($A47)-ROW($A$3),0)</f>
        <v>0</v>
      </c>
      <c r="K47">
        <f ca="1">OFFSET('Equipos, Mater, Serv'!T$5,ROW($A47)-ROW($A$3),0)</f>
        <v>0</v>
      </c>
      <c r="L47">
        <f ca="1">OFFSET('Equipos, Mater, Serv'!U$5,ROW($A47)-ROW($A$3),0)</f>
        <v>0</v>
      </c>
      <c r="N47">
        <f ca="1">OFFSET('Equipos, Mater, Serv'!Z$5,ROW($A47)-ROW($A$3),0)</f>
        <v>0</v>
      </c>
      <c r="O47">
        <f ca="1">OFFSET('Equipos, Mater, Serv'!AA$5,ROW($A47)-ROW($A$3),0)</f>
        <v>0</v>
      </c>
      <c r="P47">
        <f ca="1">OFFSET('Equipos, Mater, Serv'!AB$5,ROW($A47)-ROW($A$3),0)</f>
        <v>0</v>
      </c>
      <c r="Q47">
        <f ca="1">OFFSET('Equipos, Mater, Serv'!AC$5,ROW($A47)-ROW($A$3),0)</f>
        <v>0</v>
      </c>
      <c r="R47">
        <f ca="1">OFFSET('Equipos, Mater, Serv'!AD$5,ROW($A47)-ROW($A$3),0)</f>
        <v>0</v>
      </c>
      <c r="S47">
        <f ca="1">OFFSET('Equipos, Mater, Serv'!AE$5,ROW($A47)-ROW($A$3),0)</f>
        <v>0</v>
      </c>
      <c r="T47">
        <f ca="1">OFFSET('Equipos, Mater, Serv'!AF$5,ROW($A47)-ROW($A$3),0)</f>
        <v>0</v>
      </c>
      <c r="V47" s="241">
        <f ca="1">IF(OR($B47=0,D47=0,F47=0,J47&lt;&gt;'Datos fijos'!$H$3),0,1)</f>
        <v>0</v>
      </c>
      <c r="W47">
        <f t="shared" ca="1" si="31"/>
        <v>0</v>
      </c>
      <c r="X47" t="str">
        <f t="shared" ca="1" si="32"/>
        <v/>
      </c>
      <c r="Y47" t="str">
        <f t="shared" ca="1" si="33"/>
        <v/>
      </c>
      <c r="AA47" t="str">
        <f t="shared" ca="1" si="0"/>
        <v/>
      </c>
      <c r="AB47" t="str">
        <f t="shared" ca="1" si="1"/>
        <v/>
      </c>
      <c r="AC47" t="str">
        <f t="shared" ca="1" si="2"/>
        <v/>
      </c>
      <c r="AD47" t="str">
        <f t="shared" ca="1" si="3"/>
        <v/>
      </c>
      <c r="AE47" t="str">
        <f t="shared" ca="1" si="4"/>
        <v/>
      </c>
      <c r="AF47" t="str">
        <f t="shared" ca="1" si="5"/>
        <v/>
      </c>
      <c r="AG47" t="str">
        <f t="shared" ca="1" si="34"/>
        <v/>
      </c>
      <c r="AH47" t="str">
        <f t="shared" ca="1" si="35"/>
        <v/>
      </c>
      <c r="AI47" t="str">
        <f t="shared" ca="1" si="36"/>
        <v/>
      </c>
      <c r="AL47" t="str">
        <f ca="1">IF(Y47="","",IF(OR(AG47='Datos fijos'!$AB$3,AG47='Datos fijos'!$AB$4),0,SUM(AH47:AK47)))</f>
        <v/>
      </c>
      <c r="BE47" s="4">
        <f ca="1">IF(OR(COUNTIF('Datos fijos'!$AJ:$AJ,$B47)=0,$B47=0,D47=0,F47=0,$H$4&lt;&gt;'Datos fijos'!$H$3),0,VLOOKUP($B47,'Datos fijos'!$AJ:$AO,COLUMN('Datos fijos'!$AK$2)-COLUMN('Datos fijos'!$AJ$2)+1,0))</f>
        <v>0</v>
      </c>
      <c r="BF47">
        <f t="shared" ca="1" si="38"/>
        <v>0</v>
      </c>
      <c r="BG47" t="str">
        <f t="shared" ca="1" si="6"/>
        <v/>
      </c>
      <c r="BH47" t="str">
        <f t="shared" ca="1" si="7"/>
        <v/>
      </c>
      <c r="BJ47" t="str">
        <f t="shared" ca="1" si="8"/>
        <v/>
      </c>
      <c r="BK47" t="str">
        <f t="shared" ca="1" si="9"/>
        <v/>
      </c>
      <c r="BL47" t="str">
        <f t="shared" ca="1" si="10"/>
        <v/>
      </c>
      <c r="BM47" t="str">
        <f t="shared" ca="1" si="11"/>
        <v/>
      </c>
      <c r="BN47" s="4" t="str">
        <f t="shared" ca="1" si="12"/>
        <v/>
      </c>
      <c r="BO47" t="str">
        <f t="shared" ca="1" si="13"/>
        <v/>
      </c>
      <c r="BP47" t="str">
        <f t="shared" ca="1" si="14"/>
        <v/>
      </c>
      <c r="BQ47" t="str">
        <f t="shared" ca="1" si="15"/>
        <v/>
      </c>
      <c r="BR47" t="str">
        <f t="shared" ca="1" si="16"/>
        <v/>
      </c>
      <c r="BS47" t="str">
        <f t="shared" ca="1" si="17"/>
        <v/>
      </c>
      <c r="BT47" t="str">
        <f ca="1">IF($BH47="","",IF(OR(BO47='Datos fijos'!$AB$3,BO47='Datos fijos'!$AB$4),0,SUM(BP47:BS47)))</f>
        <v/>
      </c>
      <c r="BU47" t="str">
        <f t="shared" ca="1" si="39"/>
        <v/>
      </c>
      <c r="BX47">
        <f ca="1">IF(OR(COUNTIF('Datos fijos'!$AJ:$AJ,$B47)=0,$B47=0,D47=0,F47=0,G47=0,$H$4&lt;&gt;'Datos fijos'!$H$3),0,VLOOKUP($B47,'Datos fijos'!$AJ:$AO,COLUMN('Datos fijos'!$AL$1)-COLUMN('Datos fijos'!$AJ$2)+1,0))</f>
        <v>0</v>
      </c>
      <c r="BY47">
        <f t="shared" ca="1" si="40"/>
        <v>0</v>
      </c>
      <c r="BZ47" t="str">
        <f t="shared" ca="1" si="18"/>
        <v/>
      </c>
      <c r="CA47" t="str">
        <f t="shared" ca="1" si="19"/>
        <v/>
      </c>
      <c r="CC47" t="str">
        <f t="shared" ca="1" si="20"/>
        <v/>
      </c>
      <c r="CD47" t="str">
        <f t="shared" ca="1" si="21"/>
        <v/>
      </c>
      <c r="CE47" t="str">
        <f t="shared" ca="1" si="22"/>
        <v/>
      </c>
      <c r="CF47" t="str">
        <f t="shared" ca="1" si="23"/>
        <v/>
      </c>
      <c r="CG47" t="str">
        <f t="shared" ca="1" si="24"/>
        <v/>
      </c>
      <c r="CH47" t="str">
        <f t="shared" ca="1" si="25"/>
        <v/>
      </c>
      <c r="CI47" t="str">
        <f t="shared" ca="1" si="26"/>
        <v/>
      </c>
      <c r="CJ47" t="str">
        <f t="shared" ca="1" si="27"/>
        <v/>
      </c>
      <c r="CK47" t="str">
        <f t="shared" ca="1" si="28"/>
        <v/>
      </c>
      <c r="CL47" t="str">
        <f t="shared" ca="1" si="29"/>
        <v/>
      </c>
      <c r="CM47" t="str">
        <f ca="1">IF($CA47="","",IF(OR(CH47='Datos fijos'!$AB$3,CH47='Datos fijos'!$AB$4),0,SUM(CI47:CL47)))</f>
        <v/>
      </c>
      <c r="CN47" t="str">
        <f t="shared" ca="1" si="41"/>
        <v/>
      </c>
      <c r="DZ47">
        <f ca="1">IF(OR(COUNTIF('Datos fijos'!$AJ:$AJ,$B47)=0,C47=0,D47=0,E47=0,G47=0),0,VLOOKUP($B47,'Datos fijos'!$AJ:$AO,COLUMN('Datos fijos'!$AO$1)-COLUMN('Datos fijos'!$AJ$2)+1,0))</f>
        <v>0</v>
      </c>
      <c r="EA47">
        <f t="shared" ca="1" si="42"/>
        <v>0</v>
      </c>
      <c r="EB47" t="str">
        <f t="shared" ca="1" si="56"/>
        <v/>
      </c>
      <c r="EC47" t="str">
        <f t="shared" ca="1" si="44"/>
        <v/>
      </c>
      <c r="EE47" t="str">
        <f t="shared" ca="1" si="45"/>
        <v/>
      </c>
      <c r="EF47" t="str">
        <f t="shared" ca="1" si="46"/>
        <v/>
      </c>
      <c r="EG47" t="str">
        <f t="shared" ca="1" si="47"/>
        <v/>
      </c>
      <c r="EH47" t="str">
        <f t="shared" ca="1" si="48"/>
        <v/>
      </c>
      <c r="EI47" t="str">
        <f t="shared" ca="1" si="49"/>
        <v/>
      </c>
      <c r="EJ47" t="str">
        <f t="shared" ca="1" si="50"/>
        <v/>
      </c>
      <c r="EM47" t="str">
        <f t="shared" ca="1" si="51"/>
        <v/>
      </c>
      <c r="EN47" t="str">
        <f t="shared" ca="1" si="52"/>
        <v/>
      </c>
      <c r="EO47" t="str">
        <f t="shared" ca="1" si="53"/>
        <v/>
      </c>
      <c r="EP47" t="str">
        <f t="shared" ca="1" si="54"/>
        <v/>
      </c>
      <c r="EQ47" t="str">
        <f ca="1">IF(EC47="","",IF(OR(EJ47='Datos fijos'!$AB$4),0,SUM(EM47:EP47)))</f>
        <v/>
      </c>
      <c r="ER47" t="str">
        <f t="shared" ca="1" si="55"/>
        <v/>
      </c>
      <c r="EV47" s="53" t="str">
        <f ca="1">IF(OR(COUNTIF('Datos fijos'!$AJ:$AJ,Cálculos!$B47)=0,F47=0,D47=0,B47=0),"",VLOOKUP($B47,'Datos fijos'!$AJ:$AP,COLUMN('Datos fijos'!$AP$1)-COLUMN('Datos fijos'!$AJ$2)+1,0))</f>
        <v/>
      </c>
      <c r="EW47" t="str">
        <f t="shared" ca="1" si="30"/>
        <v/>
      </c>
    </row>
    <row r="48" spans="2:156" x14ac:dyDescent="0.25">
      <c r="B48">
        <f ca="1">OFFSET('Equipos, Mater, Serv'!C$5,ROW($A48)-ROW($A$3),0)</f>
        <v>0</v>
      </c>
      <c r="C48">
        <f ca="1">OFFSET('Equipos, Mater, Serv'!D$5,ROW($A48)-ROW($A$3),0)</f>
        <v>0</v>
      </c>
      <c r="D48">
        <f ca="1">OFFSET('Equipos, Mater, Serv'!F$5,ROW($A48)-ROW($A$3),0)</f>
        <v>0</v>
      </c>
      <c r="E48">
        <f ca="1">OFFSET('Equipos, Mater, Serv'!G$5,ROW($A48)-ROW($A$3),0)</f>
        <v>0</v>
      </c>
      <c r="F48">
        <f ca="1">OFFSET('Equipos, Mater, Serv'!H$5,ROW($A48)-ROW($A$3),0)</f>
        <v>0</v>
      </c>
      <c r="G48">
        <f ca="1">OFFSET('Equipos, Mater, Serv'!L$5,ROW($A48)-ROW($A$3),0)</f>
        <v>0</v>
      </c>
      <c r="I48">
        <f ca="1">OFFSET('Equipos, Mater, Serv'!O$5,ROW($A48)-ROW($A$3),0)</f>
        <v>0</v>
      </c>
      <c r="J48">
        <f ca="1">OFFSET('Equipos, Mater, Serv'!P$5,ROW($A48)-ROW($A$3),0)</f>
        <v>0</v>
      </c>
      <c r="K48">
        <f ca="1">OFFSET('Equipos, Mater, Serv'!T$5,ROW($A48)-ROW($A$3),0)</f>
        <v>0</v>
      </c>
      <c r="L48">
        <f ca="1">OFFSET('Equipos, Mater, Serv'!U$5,ROW($A48)-ROW($A$3),0)</f>
        <v>0</v>
      </c>
      <c r="N48">
        <f ca="1">OFFSET('Equipos, Mater, Serv'!Z$5,ROW($A48)-ROW($A$3),0)</f>
        <v>0</v>
      </c>
      <c r="O48">
        <f ca="1">OFFSET('Equipos, Mater, Serv'!AA$5,ROW($A48)-ROW($A$3),0)</f>
        <v>0</v>
      </c>
      <c r="P48">
        <f ca="1">OFFSET('Equipos, Mater, Serv'!AB$5,ROW($A48)-ROW($A$3),0)</f>
        <v>0</v>
      </c>
      <c r="Q48">
        <f ca="1">OFFSET('Equipos, Mater, Serv'!AC$5,ROW($A48)-ROW($A$3),0)</f>
        <v>0</v>
      </c>
      <c r="R48">
        <f ca="1">OFFSET('Equipos, Mater, Serv'!AD$5,ROW($A48)-ROW($A$3),0)</f>
        <v>0</v>
      </c>
      <c r="S48">
        <f ca="1">OFFSET('Equipos, Mater, Serv'!AE$5,ROW($A48)-ROW($A$3),0)</f>
        <v>0</v>
      </c>
      <c r="T48">
        <f ca="1">OFFSET('Equipos, Mater, Serv'!AF$5,ROW($A48)-ROW($A$3),0)</f>
        <v>0</v>
      </c>
      <c r="V48" s="241">
        <f ca="1">IF(OR($B48=0,D48=0,F48=0,J48&lt;&gt;'Datos fijos'!$H$3),0,1)</f>
        <v>0</v>
      </c>
      <c r="W48">
        <f t="shared" ca="1" si="31"/>
        <v>0</v>
      </c>
      <c r="X48" t="str">
        <f t="shared" ca="1" si="32"/>
        <v/>
      </c>
      <c r="Y48" t="str">
        <f t="shared" ca="1" si="33"/>
        <v/>
      </c>
      <c r="AA48" t="str">
        <f t="shared" ca="1" si="0"/>
        <v/>
      </c>
      <c r="AB48" t="str">
        <f t="shared" ca="1" si="1"/>
        <v/>
      </c>
      <c r="AC48" t="str">
        <f t="shared" ca="1" si="2"/>
        <v/>
      </c>
      <c r="AD48" t="str">
        <f t="shared" ca="1" si="3"/>
        <v/>
      </c>
      <c r="AE48" t="str">
        <f t="shared" ca="1" si="4"/>
        <v/>
      </c>
      <c r="AF48" t="str">
        <f t="shared" ca="1" si="5"/>
        <v/>
      </c>
      <c r="AG48" t="str">
        <f t="shared" ca="1" si="34"/>
        <v/>
      </c>
      <c r="AH48" t="str">
        <f t="shared" ca="1" si="35"/>
        <v/>
      </c>
      <c r="AI48" t="str">
        <f t="shared" ca="1" si="36"/>
        <v/>
      </c>
      <c r="AL48" t="str">
        <f ca="1">IF(Y48="","",IF(OR(AG48='Datos fijos'!$AB$3,AG48='Datos fijos'!$AB$4),0,SUM(AH48:AK48)))</f>
        <v/>
      </c>
      <c r="BE48" s="4">
        <f ca="1">IF(OR(COUNTIF('Datos fijos'!$AJ:$AJ,$B48)=0,$B48=0,D48=0,F48=0,$H$4&lt;&gt;'Datos fijos'!$H$3),0,VLOOKUP($B48,'Datos fijos'!$AJ:$AO,COLUMN('Datos fijos'!$AK$2)-COLUMN('Datos fijos'!$AJ$2)+1,0))</f>
        <v>0</v>
      </c>
      <c r="BF48">
        <f t="shared" ca="1" si="38"/>
        <v>0</v>
      </c>
      <c r="BG48" t="str">
        <f t="shared" ca="1" si="6"/>
        <v/>
      </c>
      <c r="BH48" t="str">
        <f t="shared" ca="1" si="7"/>
        <v/>
      </c>
      <c r="BJ48" t="str">
        <f t="shared" ca="1" si="8"/>
        <v/>
      </c>
      <c r="BK48" t="str">
        <f t="shared" ca="1" si="9"/>
        <v/>
      </c>
      <c r="BL48" t="str">
        <f t="shared" ca="1" si="10"/>
        <v/>
      </c>
      <c r="BM48" t="str">
        <f t="shared" ca="1" si="11"/>
        <v/>
      </c>
      <c r="BN48" s="4" t="str">
        <f t="shared" ca="1" si="12"/>
        <v/>
      </c>
      <c r="BO48" t="str">
        <f t="shared" ca="1" si="13"/>
        <v/>
      </c>
      <c r="BP48" t="str">
        <f t="shared" ca="1" si="14"/>
        <v/>
      </c>
      <c r="BQ48" t="str">
        <f t="shared" ca="1" si="15"/>
        <v/>
      </c>
      <c r="BR48" t="str">
        <f t="shared" ca="1" si="16"/>
        <v/>
      </c>
      <c r="BS48" t="str">
        <f t="shared" ca="1" si="17"/>
        <v/>
      </c>
      <c r="BT48" t="str">
        <f ca="1">IF($BH48="","",IF(OR(BO48='Datos fijos'!$AB$3,BO48='Datos fijos'!$AB$4),0,SUM(BP48:BS48)))</f>
        <v/>
      </c>
      <c r="BU48" t="str">
        <f t="shared" ca="1" si="39"/>
        <v/>
      </c>
      <c r="BX48">
        <f ca="1">IF(OR(COUNTIF('Datos fijos'!$AJ:$AJ,$B48)=0,$B48=0,D48=0,F48=0,G48=0,$H$4&lt;&gt;'Datos fijos'!$H$3),0,VLOOKUP($B48,'Datos fijos'!$AJ:$AO,COLUMN('Datos fijos'!$AL$1)-COLUMN('Datos fijos'!$AJ$2)+1,0))</f>
        <v>0</v>
      </c>
      <c r="BY48">
        <f t="shared" ca="1" si="40"/>
        <v>0</v>
      </c>
      <c r="BZ48" t="str">
        <f t="shared" ca="1" si="18"/>
        <v/>
      </c>
      <c r="CA48" t="str">
        <f t="shared" ca="1" si="19"/>
        <v/>
      </c>
      <c r="CC48" t="str">
        <f t="shared" ca="1" si="20"/>
        <v/>
      </c>
      <c r="CD48" t="str">
        <f t="shared" ca="1" si="21"/>
        <v/>
      </c>
      <c r="CE48" t="str">
        <f t="shared" ca="1" si="22"/>
        <v/>
      </c>
      <c r="CF48" t="str">
        <f t="shared" ca="1" si="23"/>
        <v/>
      </c>
      <c r="CG48" t="str">
        <f t="shared" ca="1" si="24"/>
        <v/>
      </c>
      <c r="CH48" t="str">
        <f t="shared" ca="1" si="25"/>
        <v/>
      </c>
      <c r="CI48" t="str">
        <f t="shared" ca="1" si="26"/>
        <v/>
      </c>
      <c r="CJ48" t="str">
        <f t="shared" ca="1" si="27"/>
        <v/>
      </c>
      <c r="CK48" t="str">
        <f t="shared" ca="1" si="28"/>
        <v/>
      </c>
      <c r="CL48" t="str">
        <f t="shared" ca="1" si="29"/>
        <v/>
      </c>
      <c r="CM48" t="str">
        <f ca="1">IF($CA48="","",IF(OR(CH48='Datos fijos'!$AB$3,CH48='Datos fijos'!$AB$4),0,SUM(CI48:CL48)))</f>
        <v/>
      </c>
      <c r="CN48" t="str">
        <f t="shared" ca="1" si="41"/>
        <v/>
      </c>
      <c r="DZ48">
        <f ca="1">IF(OR(COUNTIF('Datos fijos'!$AJ:$AJ,$B48)=0,C48=0,D48=0,E48=0,G48=0),0,VLOOKUP($B48,'Datos fijos'!$AJ:$AO,COLUMN('Datos fijos'!$AO$1)-COLUMN('Datos fijos'!$AJ$2)+1,0))</f>
        <v>0</v>
      </c>
      <c r="EA48">
        <f t="shared" ca="1" si="42"/>
        <v>0</v>
      </c>
      <c r="EB48" t="str">
        <f t="shared" ca="1" si="56"/>
        <v/>
      </c>
      <c r="EC48" t="str">
        <f t="shared" ca="1" si="44"/>
        <v/>
      </c>
      <c r="EE48" t="str">
        <f t="shared" ca="1" si="45"/>
        <v/>
      </c>
      <c r="EF48" t="str">
        <f t="shared" ca="1" si="46"/>
        <v/>
      </c>
      <c r="EG48" t="str">
        <f t="shared" ca="1" si="47"/>
        <v/>
      </c>
      <c r="EH48" t="str">
        <f t="shared" ca="1" si="48"/>
        <v/>
      </c>
      <c r="EI48" t="str">
        <f t="shared" ca="1" si="49"/>
        <v/>
      </c>
      <c r="EJ48" t="str">
        <f t="shared" ca="1" si="50"/>
        <v/>
      </c>
      <c r="EM48" t="str">
        <f t="shared" ca="1" si="51"/>
        <v/>
      </c>
      <c r="EN48" t="str">
        <f t="shared" ca="1" si="52"/>
        <v/>
      </c>
      <c r="EO48" t="str">
        <f t="shared" ca="1" si="53"/>
        <v/>
      </c>
      <c r="EP48" t="str">
        <f t="shared" ca="1" si="54"/>
        <v/>
      </c>
      <c r="EQ48" t="str">
        <f ca="1">IF(EC48="","",IF(OR(EJ48='Datos fijos'!$AB$4),0,SUM(EM48:EP48)))</f>
        <v/>
      </c>
      <c r="ER48" t="str">
        <f t="shared" ca="1" si="55"/>
        <v/>
      </c>
      <c r="EV48" s="53" t="str">
        <f ca="1">IF(OR(COUNTIF('Datos fijos'!$AJ:$AJ,Cálculos!$B48)=0,F48=0,D48=0,B48=0),"",VLOOKUP($B48,'Datos fijos'!$AJ:$AP,COLUMN('Datos fijos'!$AP$1)-COLUMN('Datos fijos'!$AJ$2)+1,0))</f>
        <v/>
      </c>
      <c r="EW48" t="str">
        <f t="shared" ca="1" si="30"/>
        <v/>
      </c>
    </row>
    <row r="49" spans="2:153" x14ac:dyDescent="0.25">
      <c r="B49">
        <f ca="1">OFFSET('Equipos, Mater, Serv'!C$5,ROW($A49)-ROW($A$3),0)</f>
        <v>0</v>
      </c>
      <c r="C49">
        <f ca="1">OFFSET('Equipos, Mater, Serv'!D$5,ROW($A49)-ROW($A$3),0)</f>
        <v>0</v>
      </c>
      <c r="D49">
        <f ca="1">OFFSET('Equipos, Mater, Serv'!F$5,ROW($A49)-ROW($A$3),0)</f>
        <v>0</v>
      </c>
      <c r="E49">
        <f ca="1">OFFSET('Equipos, Mater, Serv'!G$5,ROW($A49)-ROW($A$3),0)</f>
        <v>0</v>
      </c>
      <c r="F49">
        <f ca="1">OFFSET('Equipos, Mater, Serv'!H$5,ROW($A49)-ROW($A$3),0)</f>
        <v>0</v>
      </c>
      <c r="G49">
        <f ca="1">OFFSET('Equipos, Mater, Serv'!L$5,ROW($A49)-ROW($A$3),0)</f>
        <v>0</v>
      </c>
      <c r="I49">
        <f ca="1">OFFSET('Equipos, Mater, Serv'!O$5,ROW($A49)-ROW($A$3),0)</f>
        <v>0</v>
      </c>
      <c r="J49">
        <f ca="1">OFFSET('Equipos, Mater, Serv'!P$5,ROW($A49)-ROW($A$3),0)</f>
        <v>0</v>
      </c>
      <c r="K49">
        <f ca="1">OFFSET('Equipos, Mater, Serv'!T$5,ROW($A49)-ROW($A$3),0)</f>
        <v>0</v>
      </c>
      <c r="L49">
        <f ca="1">OFFSET('Equipos, Mater, Serv'!U$5,ROW($A49)-ROW($A$3),0)</f>
        <v>0</v>
      </c>
      <c r="N49">
        <f ca="1">OFFSET('Equipos, Mater, Serv'!Z$5,ROW($A49)-ROW($A$3),0)</f>
        <v>0</v>
      </c>
      <c r="O49">
        <f ca="1">OFFSET('Equipos, Mater, Serv'!AA$5,ROW($A49)-ROW($A$3),0)</f>
        <v>0</v>
      </c>
      <c r="P49">
        <f ca="1">OFFSET('Equipos, Mater, Serv'!AB$5,ROW($A49)-ROW($A$3),0)</f>
        <v>0</v>
      </c>
      <c r="Q49">
        <f ca="1">OFFSET('Equipos, Mater, Serv'!AC$5,ROW($A49)-ROW($A$3),0)</f>
        <v>0</v>
      </c>
      <c r="R49">
        <f ca="1">OFFSET('Equipos, Mater, Serv'!AD$5,ROW($A49)-ROW($A$3),0)</f>
        <v>0</v>
      </c>
      <c r="S49">
        <f ca="1">OFFSET('Equipos, Mater, Serv'!AE$5,ROW($A49)-ROW($A$3),0)</f>
        <v>0</v>
      </c>
      <c r="T49">
        <f ca="1">OFFSET('Equipos, Mater, Serv'!AF$5,ROW($A49)-ROW($A$3),0)</f>
        <v>0</v>
      </c>
      <c r="V49" s="241">
        <f ca="1">IF(OR($B49=0,D49=0,F49=0,J49&lt;&gt;'Datos fijos'!$H$3),0,1)</f>
        <v>0</v>
      </c>
      <c r="W49">
        <f t="shared" ca="1" si="31"/>
        <v>0</v>
      </c>
      <c r="X49" t="str">
        <f t="shared" ca="1" si="32"/>
        <v/>
      </c>
      <c r="Y49" t="str">
        <f t="shared" ca="1" si="33"/>
        <v/>
      </c>
      <c r="AA49" t="str">
        <f t="shared" ca="1" si="0"/>
        <v/>
      </c>
      <c r="AB49" t="str">
        <f t="shared" ca="1" si="1"/>
        <v/>
      </c>
      <c r="AC49" t="str">
        <f t="shared" ca="1" si="2"/>
        <v/>
      </c>
      <c r="AD49" t="str">
        <f t="shared" ca="1" si="3"/>
        <v/>
      </c>
      <c r="AE49" t="str">
        <f t="shared" ca="1" si="4"/>
        <v/>
      </c>
      <c r="AF49" t="str">
        <f t="shared" ca="1" si="5"/>
        <v/>
      </c>
      <c r="AG49" t="str">
        <f t="shared" ca="1" si="34"/>
        <v/>
      </c>
      <c r="AH49" t="str">
        <f t="shared" ca="1" si="35"/>
        <v/>
      </c>
      <c r="AI49" t="str">
        <f t="shared" ca="1" si="36"/>
        <v/>
      </c>
      <c r="AL49" t="str">
        <f ca="1">IF(Y49="","",IF(OR(AG49='Datos fijos'!$AB$3,AG49='Datos fijos'!$AB$4),0,SUM(AH49:AK49)))</f>
        <v/>
      </c>
      <c r="BE49" s="4">
        <f ca="1">IF(OR(COUNTIF('Datos fijos'!$AJ:$AJ,$B49)=0,$B49=0,D49=0,F49=0,$H$4&lt;&gt;'Datos fijos'!$H$3),0,VLOOKUP($B49,'Datos fijos'!$AJ:$AO,COLUMN('Datos fijos'!$AK$2)-COLUMN('Datos fijos'!$AJ$2)+1,0))</f>
        <v>0</v>
      </c>
      <c r="BF49">
        <f t="shared" ca="1" si="38"/>
        <v>0</v>
      </c>
      <c r="BG49" t="str">
        <f t="shared" ca="1" si="6"/>
        <v/>
      </c>
      <c r="BH49" t="str">
        <f t="shared" ca="1" si="7"/>
        <v/>
      </c>
      <c r="BJ49" t="str">
        <f t="shared" ca="1" si="8"/>
        <v/>
      </c>
      <c r="BK49" t="str">
        <f t="shared" ca="1" si="9"/>
        <v/>
      </c>
      <c r="BL49" t="str">
        <f t="shared" ca="1" si="10"/>
        <v/>
      </c>
      <c r="BM49" t="str">
        <f t="shared" ca="1" si="11"/>
        <v/>
      </c>
      <c r="BN49" s="4" t="str">
        <f t="shared" ca="1" si="12"/>
        <v/>
      </c>
      <c r="BO49" t="str">
        <f t="shared" ca="1" si="13"/>
        <v/>
      </c>
      <c r="BP49" t="str">
        <f t="shared" ca="1" si="14"/>
        <v/>
      </c>
      <c r="BQ49" t="str">
        <f t="shared" ca="1" si="15"/>
        <v/>
      </c>
      <c r="BR49" t="str">
        <f t="shared" ca="1" si="16"/>
        <v/>
      </c>
      <c r="BS49" t="str">
        <f t="shared" ca="1" si="17"/>
        <v/>
      </c>
      <c r="BT49" t="str">
        <f ca="1">IF($BH49="","",IF(OR(BO49='Datos fijos'!$AB$3,BO49='Datos fijos'!$AB$4),0,SUM(BP49:BS49)))</f>
        <v/>
      </c>
      <c r="BU49" t="str">
        <f t="shared" ca="1" si="39"/>
        <v/>
      </c>
      <c r="BX49">
        <f ca="1">IF(OR(COUNTIF('Datos fijos'!$AJ:$AJ,$B49)=0,$B49=0,D49=0,F49=0,G49=0,$H$4&lt;&gt;'Datos fijos'!$H$3),0,VLOOKUP($B49,'Datos fijos'!$AJ:$AO,COLUMN('Datos fijos'!$AL$1)-COLUMN('Datos fijos'!$AJ$2)+1,0))</f>
        <v>0</v>
      </c>
      <c r="BY49">
        <f t="shared" ca="1" si="40"/>
        <v>0</v>
      </c>
      <c r="BZ49" t="str">
        <f t="shared" ca="1" si="18"/>
        <v/>
      </c>
      <c r="CA49" t="str">
        <f t="shared" ca="1" si="19"/>
        <v/>
      </c>
      <c r="CC49" t="str">
        <f t="shared" ca="1" si="20"/>
        <v/>
      </c>
      <c r="CD49" t="str">
        <f t="shared" ca="1" si="21"/>
        <v/>
      </c>
      <c r="CE49" t="str">
        <f t="shared" ca="1" si="22"/>
        <v/>
      </c>
      <c r="CF49" t="str">
        <f t="shared" ca="1" si="23"/>
        <v/>
      </c>
      <c r="CG49" t="str">
        <f t="shared" ca="1" si="24"/>
        <v/>
      </c>
      <c r="CH49" t="str">
        <f t="shared" ca="1" si="25"/>
        <v/>
      </c>
      <c r="CI49" t="str">
        <f t="shared" ca="1" si="26"/>
        <v/>
      </c>
      <c r="CJ49" t="str">
        <f t="shared" ca="1" si="27"/>
        <v/>
      </c>
      <c r="CK49" t="str">
        <f t="shared" ca="1" si="28"/>
        <v/>
      </c>
      <c r="CL49" t="str">
        <f t="shared" ca="1" si="29"/>
        <v/>
      </c>
      <c r="CM49" t="str">
        <f ca="1">IF($CA49="","",IF(OR(CH49='Datos fijos'!$AB$3,CH49='Datos fijos'!$AB$4),0,SUM(CI49:CL49)))</f>
        <v/>
      </c>
      <c r="CN49" t="str">
        <f t="shared" ca="1" si="41"/>
        <v/>
      </c>
      <c r="DZ49">
        <f ca="1">IF(OR(COUNTIF('Datos fijos'!$AJ:$AJ,$B49)=0,C49=0,D49=0,E49=0,G49=0),0,VLOOKUP($B49,'Datos fijos'!$AJ:$AO,COLUMN('Datos fijos'!$AO$1)-COLUMN('Datos fijos'!$AJ$2)+1,0))</f>
        <v>0</v>
      </c>
      <c r="EA49">
        <f t="shared" ca="1" si="42"/>
        <v>0</v>
      </c>
      <c r="EB49" t="str">
        <f t="shared" ca="1" si="56"/>
        <v/>
      </c>
      <c r="EC49" t="str">
        <f t="shared" ca="1" si="44"/>
        <v/>
      </c>
      <c r="EE49" t="str">
        <f t="shared" ca="1" si="45"/>
        <v/>
      </c>
      <c r="EF49" t="str">
        <f t="shared" ca="1" si="46"/>
        <v/>
      </c>
      <c r="EG49" t="str">
        <f t="shared" ca="1" si="47"/>
        <v/>
      </c>
      <c r="EH49" t="str">
        <f t="shared" ca="1" si="48"/>
        <v/>
      </c>
      <c r="EI49" t="str">
        <f t="shared" ca="1" si="49"/>
        <v/>
      </c>
      <c r="EJ49" t="str">
        <f t="shared" ca="1" si="50"/>
        <v/>
      </c>
      <c r="EM49" t="str">
        <f t="shared" ca="1" si="51"/>
        <v/>
      </c>
      <c r="EN49" t="str">
        <f t="shared" ca="1" si="52"/>
        <v/>
      </c>
      <c r="EO49" t="str">
        <f t="shared" ca="1" si="53"/>
        <v/>
      </c>
      <c r="EP49" t="str">
        <f t="shared" ca="1" si="54"/>
        <v/>
      </c>
      <c r="EQ49" t="str">
        <f ca="1">IF(EC49="","",IF(OR(EJ49='Datos fijos'!$AB$4),0,SUM(EM49:EP49)))</f>
        <v/>
      </c>
      <c r="ER49" t="str">
        <f t="shared" ca="1" si="55"/>
        <v/>
      </c>
      <c r="EV49" s="53" t="str">
        <f ca="1">IF(OR(COUNTIF('Datos fijos'!$AJ:$AJ,Cálculos!$B49)=0,F49=0,D49=0,B49=0),"",VLOOKUP($B49,'Datos fijos'!$AJ:$AP,COLUMN('Datos fijos'!$AP$1)-COLUMN('Datos fijos'!$AJ$2)+1,0))</f>
        <v/>
      </c>
      <c r="EW49" t="str">
        <f t="shared" ca="1" si="30"/>
        <v/>
      </c>
    </row>
    <row r="50" spans="2:153" x14ac:dyDescent="0.25">
      <c r="B50">
        <f ca="1">OFFSET('Equipos, Mater, Serv'!C$5,ROW($A50)-ROW($A$3),0)</f>
        <v>0</v>
      </c>
      <c r="C50">
        <f ca="1">OFFSET('Equipos, Mater, Serv'!D$5,ROW($A50)-ROW($A$3),0)</f>
        <v>0</v>
      </c>
      <c r="D50">
        <f ca="1">OFFSET('Equipos, Mater, Serv'!F$5,ROW($A50)-ROW($A$3),0)</f>
        <v>0</v>
      </c>
      <c r="E50">
        <f ca="1">OFFSET('Equipos, Mater, Serv'!G$5,ROW($A50)-ROW($A$3),0)</f>
        <v>0</v>
      </c>
      <c r="F50">
        <f ca="1">OFFSET('Equipos, Mater, Serv'!H$5,ROW($A50)-ROW($A$3),0)</f>
        <v>0</v>
      </c>
      <c r="G50">
        <f ca="1">OFFSET('Equipos, Mater, Serv'!L$5,ROW($A50)-ROW($A$3),0)</f>
        <v>0</v>
      </c>
      <c r="I50">
        <f ca="1">OFFSET('Equipos, Mater, Serv'!O$5,ROW($A50)-ROW($A$3),0)</f>
        <v>0</v>
      </c>
      <c r="J50">
        <f ca="1">OFFSET('Equipos, Mater, Serv'!P$5,ROW($A50)-ROW($A$3),0)</f>
        <v>0</v>
      </c>
      <c r="K50">
        <f ca="1">OFFSET('Equipos, Mater, Serv'!T$5,ROW($A50)-ROW($A$3),0)</f>
        <v>0</v>
      </c>
      <c r="L50">
        <f ca="1">OFFSET('Equipos, Mater, Serv'!U$5,ROW($A50)-ROW($A$3),0)</f>
        <v>0</v>
      </c>
      <c r="N50">
        <f ca="1">OFFSET('Equipos, Mater, Serv'!Z$5,ROW($A50)-ROW($A$3),0)</f>
        <v>0</v>
      </c>
      <c r="O50">
        <f ca="1">OFFSET('Equipos, Mater, Serv'!AA$5,ROW($A50)-ROW($A$3),0)</f>
        <v>0</v>
      </c>
      <c r="P50">
        <f ca="1">OFFSET('Equipos, Mater, Serv'!AB$5,ROW($A50)-ROW($A$3),0)</f>
        <v>0</v>
      </c>
      <c r="Q50">
        <f ca="1">OFFSET('Equipos, Mater, Serv'!AC$5,ROW($A50)-ROW($A$3),0)</f>
        <v>0</v>
      </c>
      <c r="R50">
        <f ca="1">OFFSET('Equipos, Mater, Serv'!AD$5,ROW($A50)-ROW($A$3),0)</f>
        <v>0</v>
      </c>
      <c r="S50">
        <f ca="1">OFFSET('Equipos, Mater, Serv'!AE$5,ROW($A50)-ROW($A$3),0)</f>
        <v>0</v>
      </c>
      <c r="T50">
        <f ca="1">OFFSET('Equipos, Mater, Serv'!AF$5,ROW($A50)-ROW($A$3),0)</f>
        <v>0</v>
      </c>
      <c r="V50" s="241">
        <f ca="1">IF(OR($B50=0,D50=0,F50=0,J50&lt;&gt;'Datos fijos'!$H$3),0,1)</f>
        <v>0</v>
      </c>
      <c r="W50">
        <f t="shared" ca="1" si="31"/>
        <v>0</v>
      </c>
      <c r="X50" t="str">
        <f t="shared" ca="1" si="32"/>
        <v/>
      </c>
      <c r="Y50" t="str">
        <f t="shared" ca="1" si="33"/>
        <v/>
      </c>
      <c r="AA50" t="str">
        <f t="shared" ca="1" si="0"/>
        <v/>
      </c>
      <c r="AB50" t="str">
        <f t="shared" ca="1" si="1"/>
        <v/>
      </c>
      <c r="AC50" t="str">
        <f t="shared" ca="1" si="2"/>
        <v/>
      </c>
      <c r="AD50" t="str">
        <f t="shared" ca="1" si="3"/>
        <v/>
      </c>
      <c r="AE50" t="str">
        <f t="shared" ca="1" si="4"/>
        <v/>
      </c>
      <c r="AF50" t="str">
        <f t="shared" ca="1" si="5"/>
        <v/>
      </c>
      <c r="AG50" t="str">
        <f t="shared" ca="1" si="34"/>
        <v/>
      </c>
      <c r="AH50" t="str">
        <f t="shared" ca="1" si="35"/>
        <v/>
      </c>
      <c r="AI50" t="str">
        <f t="shared" ca="1" si="36"/>
        <v/>
      </c>
      <c r="AL50" t="str">
        <f ca="1">IF(Y50="","",IF(OR(AG50='Datos fijos'!$AB$3,AG50='Datos fijos'!$AB$4),0,SUM(AH50:AK50)))</f>
        <v/>
      </c>
      <c r="BE50" s="4">
        <f ca="1">IF(OR(COUNTIF('Datos fijos'!$AJ:$AJ,$B50)=0,$B50=0,D50=0,F50=0,$H$4&lt;&gt;'Datos fijos'!$H$3),0,VLOOKUP($B50,'Datos fijos'!$AJ:$AO,COLUMN('Datos fijos'!$AK$2)-COLUMN('Datos fijos'!$AJ$2)+1,0))</f>
        <v>0</v>
      </c>
      <c r="BF50">
        <f t="shared" ca="1" si="38"/>
        <v>0</v>
      </c>
      <c r="BG50" t="str">
        <f t="shared" ca="1" si="6"/>
        <v/>
      </c>
      <c r="BH50" t="str">
        <f t="shared" ca="1" si="7"/>
        <v/>
      </c>
      <c r="BJ50" t="str">
        <f t="shared" ca="1" si="8"/>
        <v/>
      </c>
      <c r="BK50" t="str">
        <f t="shared" ca="1" si="9"/>
        <v/>
      </c>
      <c r="BL50" t="str">
        <f t="shared" ca="1" si="10"/>
        <v/>
      </c>
      <c r="BM50" t="str">
        <f t="shared" ca="1" si="11"/>
        <v/>
      </c>
      <c r="BN50" s="4" t="str">
        <f t="shared" ca="1" si="12"/>
        <v/>
      </c>
      <c r="BO50" t="str">
        <f t="shared" ca="1" si="13"/>
        <v/>
      </c>
      <c r="BP50" t="str">
        <f t="shared" ca="1" si="14"/>
        <v/>
      </c>
      <c r="BQ50" t="str">
        <f t="shared" ca="1" si="15"/>
        <v/>
      </c>
      <c r="BR50" t="str">
        <f t="shared" ca="1" si="16"/>
        <v/>
      </c>
      <c r="BS50" t="str">
        <f t="shared" ca="1" si="17"/>
        <v/>
      </c>
      <c r="BT50" t="str">
        <f ca="1">IF($BH50="","",IF(OR(BO50='Datos fijos'!$AB$3,BO50='Datos fijos'!$AB$4),0,SUM(BP50:BS50)))</f>
        <v/>
      </c>
      <c r="BU50" t="str">
        <f t="shared" ca="1" si="39"/>
        <v/>
      </c>
      <c r="BX50">
        <f ca="1">IF(OR(COUNTIF('Datos fijos'!$AJ:$AJ,$B50)=0,$B50=0,D50=0,F50=0,G50=0,$H$4&lt;&gt;'Datos fijos'!$H$3),0,VLOOKUP($B50,'Datos fijos'!$AJ:$AO,COLUMN('Datos fijos'!$AL$1)-COLUMN('Datos fijos'!$AJ$2)+1,0))</f>
        <v>0</v>
      </c>
      <c r="BY50">
        <f t="shared" ca="1" si="40"/>
        <v>0</v>
      </c>
      <c r="BZ50" t="str">
        <f t="shared" ca="1" si="18"/>
        <v/>
      </c>
      <c r="CA50" t="str">
        <f t="shared" ca="1" si="19"/>
        <v/>
      </c>
      <c r="CC50" t="str">
        <f t="shared" ca="1" si="20"/>
        <v/>
      </c>
      <c r="CD50" t="str">
        <f t="shared" ca="1" si="21"/>
        <v/>
      </c>
      <c r="CE50" t="str">
        <f t="shared" ca="1" si="22"/>
        <v/>
      </c>
      <c r="CF50" t="str">
        <f t="shared" ca="1" si="23"/>
        <v/>
      </c>
      <c r="CG50" t="str">
        <f t="shared" ca="1" si="24"/>
        <v/>
      </c>
      <c r="CH50" t="str">
        <f t="shared" ca="1" si="25"/>
        <v/>
      </c>
      <c r="CI50" t="str">
        <f t="shared" ca="1" si="26"/>
        <v/>
      </c>
      <c r="CJ50" t="str">
        <f t="shared" ca="1" si="27"/>
        <v/>
      </c>
      <c r="CK50" t="str">
        <f t="shared" ca="1" si="28"/>
        <v/>
      </c>
      <c r="CL50" t="str">
        <f t="shared" ca="1" si="29"/>
        <v/>
      </c>
      <c r="CM50" t="str">
        <f ca="1">IF($CA50="","",IF(OR(CH50='Datos fijos'!$AB$3,CH50='Datos fijos'!$AB$4),0,SUM(CI50:CL50)))</f>
        <v/>
      </c>
      <c r="CN50" t="str">
        <f t="shared" ca="1" si="41"/>
        <v/>
      </c>
      <c r="DZ50">
        <f ca="1">IF(OR(COUNTIF('Datos fijos'!$AJ:$AJ,$B50)=0,C50=0,D50=0,E50=0,G50=0),0,VLOOKUP($B50,'Datos fijos'!$AJ:$AO,COLUMN('Datos fijos'!$AO$1)-COLUMN('Datos fijos'!$AJ$2)+1,0))</f>
        <v>0</v>
      </c>
      <c r="EA50">
        <f t="shared" ca="1" si="42"/>
        <v>0</v>
      </c>
      <c r="EB50" t="str">
        <f t="shared" ca="1" si="56"/>
        <v/>
      </c>
      <c r="EC50" t="str">
        <f t="shared" ca="1" si="44"/>
        <v/>
      </c>
      <c r="EE50" t="str">
        <f t="shared" ca="1" si="45"/>
        <v/>
      </c>
      <c r="EF50" t="str">
        <f t="shared" ca="1" si="46"/>
        <v/>
      </c>
      <c r="EG50" t="str">
        <f t="shared" ca="1" si="47"/>
        <v/>
      </c>
      <c r="EH50" t="str">
        <f t="shared" ca="1" si="48"/>
        <v/>
      </c>
      <c r="EI50" t="str">
        <f t="shared" ca="1" si="49"/>
        <v/>
      </c>
      <c r="EJ50" t="str">
        <f t="shared" ca="1" si="50"/>
        <v/>
      </c>
      <c r="EM50" t="str">
        <f t="shared" ca="1" si="51"/>
        <v/>
      </c>
      <c r="EN50" t="str">
        <f t="shared" ca="1" si="52"/>
        <v/>
      </c>
      <c r="EO50" t="str">
        <f t="shared" ca="1" si="53"/>
        <v/>
      </c>
      <c r="EP50" t="str">
        <f t="shared" ca="1" si="54"/>
        <v/>
      </c>
      <c r="EQ50" t="str">
        <f ca="1">IF(EC50="","",IF(OR(EJ50='Datos fijos'!$AB$4),0,SUM(EM50:EP50)))</f>
        <v/>
      </c>
      <c r="ER50" t="str">
        <f t="shared" ca="1" si="55"/>
        <v/>
      </c>
      <c r="EV50" s="53" t="str">
        <f ca="1">IF(OR(COUNTIF('Datos fijos'!$AJ:$AJ,Cálculos!$B50)=0,F50=0,D50=0,B50=0),"",VLOOKUP($B50,'Datos fijos'!$AJ:$AP,COLUMN('Datos fijos'!$AP$1)-COLUMN('Datos fijos'!$AJ$2)+1,0))</f>
        <v/>
      </c>
      <c r="EW50" t="str">
        <f t="shared" ca="1" si="30"/>
        <v/>
      </c>
    </row>
    <row r="51" spans="2:153" x14ac:dyDescent="0.25">
      <c r="B51">
        <f ca="1">OFFSET('Equipos, Mater, Serv'!C$5,ROW($A51)-ROW($A$3),0)</f>
        <v>0</v>
      </c>
      <c r="C51">
        <f ca="1">OFFSET('Equipos, Mater, Serv'!D$5,ROW($A51)-ROW($A$3),0)</f>
        <v>0</v>
      </c>
      <c r="D51">
        <f ca="1">OFFSET('Equipos, Mater, Serv'!F$5,ROW($A51)-ROW($A$3),0)</f>
        <v>0</v>
      </c>
      <c r="E51">
        <f ca="1">OFFSET('Equipos, Mater, Serv'!G$5,ROW($A51)-ROW($A$3),0)</f>
        <v>0</v>
      </c>
      <c r="F51">
        <f ca="1">OFFSET('Equipos, Mater, Serv'!H$5,ROW($A51)-ROW($A$3),0)</f>
        <v>0</v>
      </c>
      <c r="G51">
        <f ca="1">OFFSET('Equipos, Mater, Serv'!L$5,ROW($A51)-ROW($A$3),0)</f>
        <v>0</v>
      </c>
      <c r="I51">
        <f ca="1">OFFSET('Equipos, Mater, Serv'!O$5,ROW($A51)-ROW($A$3),0)</f>
        <v>0</v>
      </c>
      <c r="J51">
        <f ca="1">OFFSET('Equipos, Mater, Serv'!P$5,ROW($A51)-ROW($A$3),0)</f>
        <v>0</v>
      </c>
      <c r="K51">
        <f ca="1">OFFSET('Equipos, Mater, Serv'!T$5,ROW($A51)-ROW($A$3),0)</f>
        <v>0</v>
      </c>
      <c r="L51">
        <f ca="1">OFFSET('Equipos, Mater, Serv'!U$5,ROW($A51)-ROW($A$3),0)</f>
        <v>0</v>
      </c>
      <c r="N51">
        <f ca="1">OFFSET('Equipos, Mater, Serv'!Z$5,ROW($A51)-ROW($A$3),0)</f>
        <v>0</v>
      </c>
      <c r="O51">
        <f ca="1">OFFSET('Equipos, Mater, Serv'!AA$5,ROW($A51)-ROW($A$3),0)</f>
        <v>0</v>
      </c>
      <c r="P51">
        <f ca="1">OFFSET('Equipos, Mater, Serv'!AB$5,ROW($A51)-ROW($A$3),0)</f>
        <v>0</v>
      </c>
      <c r="Q51">
        <f ca="1">OFFSET('Equipos, Mater, Serv'!AC$5,ROW($A51)-ROW($A$3),0)</f>
        <v>0</v>
      </c>
      <c r="R51">
        <f ca="1">OFFSET('Equipos, Mater, Serv'!AD$5,ROW($A51)-ROW($A$3),0)</f>
        <v>0</v>
      </c>
      <c r="S51">
        <f ca="1">OFFSET('Equipos, Mater, Serv'!AE$5,ROW($A51)-ROW($A$3),0)</f>
        <v>0</v>
      </c>
      <c r="T51">
        <f ca="1">OFFSET('Equipos, Mater, Serv'!AF$5,ROW($A51)-ROW($A$3),0)</f>
        <v>0</v>
      </c>
      <c r="V51" s="241">
        <f ca="1">IF(OR($B51=0,D51=0,F51=0,J51&lt;&gt;'Datos fijos'!$H$3),0,1)</f>
        <v>0</v>
      </c>
      <c r="W51">
        <f t="shared" ca="1" si="31"/>
        <v>0</v>
      </c>
      <c r="X51" t="str">
        <f t="shared" ca="1" si="32"/>
        <v/>
      </c>
      <c r="Y51" t="str">
        <f t="shared" ca="1" si="33"/>
        <v/>
      </c>
      <c r="AA51" t="str">
        <f t="shared" ca="1" si="0"/>
        <v/>
      </c>
      <c r="AB51" t="str">
        <f t="shared" ca="1" si="1"/>
        <v/>
      </c>
      <c r="AC51" t="str">
        <f t="shared" ca="1" si="2"/>
        <v/>
      </c>
      <c r="AD51" t="str">
        <f t="shared" ca="1" si="3"/>
        <v/>
      </c>
      <c r="AE51" t="str">
        <f t="shared" ca="1" si="4"/>
        <v/>
      </c>
      <c r="AF51" t="str">
        <f t="shared" ca="1" si="5"/>
        <v/>
      </c>
      <c r="AG51" t="str">
        <f t="shared" ca="1" si="34"/>
        <v/>
      </c>
      <c r="AH51" t="str">
        <f t="shared" ca="1" si="35"/>
        <v/>
      </c>
      <c r="AI51" t="str">
        <f t="shared" ca="1" si="36"/>
        <v/>
      </c>
      <c r="AL51" t="str">
        <f ca="1">IF(Y51="","",IF(OR(AG51='Datos fijos'!$AB$3,AG51='Datos fijos'!$AB$4),0,SUM(AH51:AK51)))</f>
        <v/>
      </c>
      <c r="BE51" s="4">
        <f ca="1">IF(OR(COUNTIF('Datos fijos'!$AJ:$AJ,$B51)=0,$B51=0,D51=0,F51=0,$H$4&lt;&gt;'Datos fijos'!$H$3),0,VLOOKUP($B51,'Datos fijos'!$AJ:$AO,COLUMN('Datos fijos'!$AK$2)-COLUMN('Datos fijos'!$AJ$2)+1,0))</f>
        <v>0</v>
      </c>
      <c r="BF51">
        <f t="shared" ca="1" si="38"/>
        <v>0</v>
      </c>
      <c r="BG51" t="str">
        <f t="shared" ca="1" si="6"/>
        <v/>
      </c>
      <c r="BH51" t="str">
        <f t="shared" ca="1" si="7"/>
        <v/>
      </c>
      <c r="BJ51" t="str">
        <f t="shared" ca="1" si="8"/>
        <v/>
      </c>
      <c r="BK51" t="str">
        <f t="shared" ca="1" si="9"/>
        <v/>
      </c>
      <c r="BL51" t="str">
        <f t="shared" ca="1" si="10"/>
        <v/>
      </c>
      <c r="BM51" t="str">
        <f t="shared" ca="1" si="11"/>
        <v/>
      </c>
      <c r="BN51" s="4" t="str">
        <f t="shared" ca="1" si="12"/>
        <v/>
      </c>
      <c r="BO51" t="str">
        <f t="shared" ca="1" si="13"/>
        <v/>
      </c>
      <c r="BP51" t="str">
        <f t="shared" ca="1" si="14"/>
        <v/>
      </c>
      <c r="BQ51" t="str">
        <f t="shared" ca="1" si="15"/>
        <v/>
      </c>
      <c r="BR51" t="str">
        <f t="shared" ca="1" si="16"/>
        <v/>
      </c>
      <c r="BS51" t="str">
        <f t="shared" ca="1" si="17"/>
        <v/>
      </c>
      <c r="BT51" t="str">
        <f ca="1">IF($BH51="","",IF(OR(BO51='Datos fijos'!$AB$3,BO51='Datos fijos'!$AB$4),0,SUM(BP51:BS51)))</f>
        <v/>
      </c>
      <c r="BU51" t="str">
        <f t="shared" ca="1" si="39"/>
        <v/>
      </c>
      <c r="BX51">
        <f ca="1">IF(OR(COUNTIF('Datos fijos'!$AJ:$AJ,$B51)=0,$B51=0,D51=0,F51=0,G51=0,$H$4&lt;&gt;'Datos fijos'!$H$3),0,VLOOKUP($B51,'Datos fijos'!$AJ:$AO,COLUMN('Datos fijos'!$AL$1)-COLUMN('Datos fijos'!$AJ$2)+1,0))</f>
        <v>0</v>
      </c>
      <c r="BY51">
        <f t="shared" ca="1" si="40"/>
        <v>0</v>
      </c>
      <c r="BZ51" t="str">
        <f t="shared" ca="1" si="18"/>
        <v/>
      </c>
      <c r="CA51" t="str">
        <f t="shared" ca="1" si="19"/>
        <v/>
      </c>
      <c r="CC51" t="str">
        <f t="shared" ca="1" si="20"/>
        <v/>
      </c>
      <c r="CD51" t="str">
        <f t="shared" ca="1" si="21"/>
        <v/>
      </c>
      <c r="CE51" t="str">
        <f t="shared" ca="1" si="22"/>
        <v/>
      </c>
      <c r="CF51" t="str">
        <f t="shared" ca="1" si="23"/>
        <v/>
      </c>
      <c r="CG51" t="str">
        <f t="shared" ca="1" si="24"/>
        <v/>
      </c>
      <c r="CH51" t="str">
        <f t="shared" ca="1" si="25"/>
        <v/>
      </c>
      <c r="CI51" t="str">
        <f t="shared" ca="1" si="26"/>
        <v/>
      </c>
      <c r="CJ51" t="str">
        <f t="shared" ca="1" si="27"/>
        <v/>
      </c>
      <c r="CK51" t="str">
        <f t="shared" ca="1" si="28"/>
        <v/>
      </c>
      <c r="CL51" t="str">
        <f t="shared" ca="1" si="29"/>
        <v/>
      </c>
      <c r="CM51" t="str">
        <f ca="1">IF($CA51="","",IF(OR(CH51='Datos fijos'!$AB$3,CH51='Datos fijos'!$AB$4),0,SUM(CI51:CL51)))</f>
        <v/>
      </c>
      <c r="CN51" t="str">
        <f t="shared" ca="1" si="41"/>
        <v/>
      </c>
      <c r="DZ51">
        <f ca="1">IF(OR(COUNTIF('Datos fijos'!$AJ:$AJ,$B51)=0,C51=0,D51=0,E51=0,G51=0),0,VLOOKUP($B51,'Datos fijos'!$AJ:$AO,COLUMN('Datos fijos'!$AO$1)-COLUMN('Datos fijos'!$AJ$2)+1,0))</f>
        <v>0</v>
      </c>
      <c r="EA51">
        <f t="shared" ca="1" si="42"/>
        <v>0</v>
      </c>
      <c r="EB51" t="str">
        <f t="shared" ca="1" si="56"/>
        <v/>
      </c>
      <c r="EC51" t="str">
        <f t="shared" ca="1" si="44"/>
        <v/>
      </c>
      <c r="EE51" t="str">
        <f t="shared" ca="1" si="45"/>
        <v/>
      </c>
      <c r="EF51" t="str">
        <f t="shared" ca="1" si="46"/>
        <v/>
      </c>
      <c r="EG51" t="str">
        <f t="shared" ca="1" si="47"/>
        <v/>
      </c>
      <c r="EH51" t="str">
        <f t="shared" ca="1" si="48"/>
        <v/>
      </c>
      <c r="EI51" t="str">
        <f t="shared" ca="1" si="49"/>
        <v/>
      </c>
      <c r="EJ51" t="str">
        <f t="shared" ca="1" si="50"/>
        <v/>
      </c>
      <c r="EM51" t="str">
        <f t="shared" ca="1" si="51"/>
        <v/>
      </c>
      <c r="EN51" t="str">
        <f t="shared" ca="1" si="52"/>
        <v/>
      </c>
      <c r="EO51" t="str">
        <f t="shared" ca="1" si="53"/>
        <v/>
      </c>
      <c r="EP51" t="str">
        <f t="shared" ca="1" si="54"/>
        <v/>
      </c>
      <c r="EQ51" t="str">
        <f ca="1">IF(EC51="","",IF(OR(EJ51='Datos fijos'!$AB$4),0,SUM(EM51:EP51)))</f>
        <v/>
      </c>
      <c r="ER51" t="str">
        <f t="shared" ca="1" si="55"/>
        <v/>
      </c>
      <c r="EV51" s="53" t="str">
        <f ca="1">IF(OR(COUNTIF('Datos fijos'!$AJ:$AJ,Cálculos!$B51)=0,F51=0,D51=0,B51=0),"",VLOOKUP($B51,'Datos fijos'!$AJ:$AP,COLUMN('Datos fijos'!$AP$1)-COLUMN('Datos fijos'!$AJ$2)+1,0))</f>
        <v/>
      </c>
      <c r="EW51" t="str">
        <f t="shared" ca="1" si="30"/>
        <v/>
      </c>
    </row>
    <row r="52" spans="2:153" x14ac:dyDescent="0.25">
      <c r="B52">
        <f ca="1">OFFSET('Equipos, Mater, Serv'!C$5,ROW($A52)-ROW($A$3),0)</f>
        <v>0</v>
      </c>
      <c r="C52">
        <f ca="1">OFFSET('Equipos, Mater, Serv'!D$5,ROW($A52)-ROW($A$3),0)</f>
        <v>0</v>
      </c>
      <c r="D52">
        <f ca="1">OFFSET('Equipos, Mater, Serv'!F$5,ROW($A52)-ROW($A$3),0)</f>
        <v>0</v>
      </c>
      <c r="E52">
        <f ca="1">OFFSET('Equipos, Mater, Serv'!G$5,ROW($A52)-ROW($A$3),0)</f>
        <v>0</v>
      </c>
      <c r="F52">
        <f ca="1">OFFSET('Equipos, Mater, Serv'!H$5,ROW($A52)-ROW($A$3),0)</f>
        <v>0</v>
      </c>
      <c r="G52">
        <f ca="1">OFFSET('Equipos, Mater, Serv'!L$5,ROW($A52)-ROW($A$3),0)</f>
        <v>0</v>
      </c>
      <c r="I52">
        <f ca="1">OFFSET('Equipos, Mater, Serv'!O$5,ROW($A52)-ROW($A$3),0)</f>
        <v>0</v>
      </c>
      <c r="J52">
        <f ca="1">OFFSET('Equipos, Mater, Serv'!P$5,ROW($A52)-ROW($A$3),0)</f>
        <v>0</v>
      </c>
      <c r="K52">
        <f ca="1">OFFSET('Equipos, Mater, Serv'!T$5,ROW($A52)-ROW($A$3),0)</f>
        <v>0</v>
      </c>
      <c r="L52">
        <f ca="1">OFFSET('Equipos, Mater, Serv'!U$5,ROW($A52)-ROW($A$3),0)</f>
        <v>0</v>
      </c>
      <c r="N52">
        <f ca="1">OFFSET('Equipos, Mater, Serv'!Z$5,ROW($A52)-ROW($A$3),0)</f>
        <v>0</v>
      </c>
      <c r="O52">
        <f ca="1">OFFSET('Equipos, Mater, Serv'!AA$5,ROW($A52)-ROW($A$3),0)</f>
        <v>0</v>
      </c>
      <c r="P52">
        <f ca="1">OFFSET('Equipos, Mater, Serv'!AB$5,ROW($A52)-ROW($A$3),0)</f>
        <v>0</v>
      </c>
      <c r="Q52">
        <f ca="1">OFFSET('Equipos, Mater, Serv'!AC$5,ROW($A52)-ROW($A$3),0)</f>
        <v>0</v>
      </c>
      <c r="R52">
        <f ca="1">OFFSET('Equipos, Mater, Serv'!AD$5,ROW($A52)-ROW($A$3),0)</f>
        <v>0</v>
      </c>
      <c r="S52">
        <f ca="1">OFFSET('Equipos, Mater, Serv'!AE$5,ROW($A52)-ROW($A$3),0)</f>
        <v>0</v>
      </c>
      <c r="T52">
        <f ca="1">OFFSET('Equipos, Mater, Serv'!AF$5,ROW($A52)-ROW($A$3),0)</f>
        <v>0</v>
      </c>
      <c r="V52" s="241">
        <f ca="1">IF(OR($B52=0,D52=0,F52=0,J52&lt;&gt;'Datos fijos'!$H$3),0,1)</f>
        <v>0</v>
      </c>
      <c r="W52">
        <f t="shared" ca="1" si="31"/>
        <v>0</v>
      </c>
      <c r="X52" t="str">
        <f t="shared" ca="1" si="32"/>
        <v/>
      </c>
      <c r="Y52" t="str">
        <f t="shared" ca="1" si="33"/>
        <v/>
      </c>
      <c r="AA52" t="str">
        <f t="shared" ca="1" si="0"/>
        <v/>
      </c>
      <c r="AB52" t="str">
        <f t="shared" ca="1" si="1"/>
        <v/>
      </c>
      <c r="AC52" t="str">
        <f t="shared" ca="1" si="2"/>
        <v/>
      </c>
      <c r="AD52" t="str">
        <f t="shared" ca="1" si="3"/>
        <v/>
      </c>
      <c r="AE52" t="str">
        <f t="shared" ca="1" si="4"/>
        <v/>
      </c>
      <c r="AF52" t="str">
        <f t="shared" ca="1" si="5"/>
        <v/>
      </c>
      <c r="AG52" t="str">
        <f t="shared" ca="1" si="34"/>
        <v/>
      </c>
      <c r="AH52" t="str">
        <f t="shared" ca="1" si="35"/>
        <v/>
      </c>
      <c r="AI52" t="str">
        <f t="shared" ca="1" si="36"/>
        <v/>
      </c>
      <c r="AL52" t="str">
        <f ca="1">IF(Y52="","",IF(OR(AG52='Datos fijos'!$AB$3,AG52='Datos fijos'!$AB$4),0,SUM(AH52:AK52)))</f>
        <v/>
      </c>
      <c r="BE52" s="4">
        <f ca="1">IF(OR(COUNTIF('Datos fijos'!$AJ:$AJ,$B52)=0,$B52=0,D52=0,F52=0,$H$4&lt;&gt;'Datos fijos'!$H$3),0,VLOOKUP($B52,'Datos fijos'!$AJ:$AO,COLUMN('Datos fijos'!$AK$2)-COLUMN('Datos fijos'!$AJ$2)+1,0))</f>
        <v>0</v>
      </c>
      <c r="BF52">
        <f t="shared" ca="1" si="38"/>
        <v>0</v>
      </c>
      <c r="BG52" t="str">
        <f t="shared" ca="1" si="6"/>
        <v/>
      </c>
      <c r="BH52" t="str">
        <f t="shared" ca="1" si="7"/>
        <v/>
      </c>
      <c r="BJ52" t="str">
        <f t="shared" ca="1" si="8"/>
        <v/>
      </c>
      <c r="BK52" t="str">
        <f t="shared" ca="1" si="9"/>
        <v/>
      </c>
      <c r="BL52" t="str">
        <f t="shared" ca="1" si="10"/>
        <v/>
      </c>
      <c r="BM52" t="str">
        <f t="shared" ca="1" si="11"/>
        <v/>
      </c>
      <c r="BN52" s="4" t="str">
        <f t="shared" ca="1" si="12"/>
        <v/>
      </c>
      <c r="BO52" t="str">
        <f t="shared" ca="1" si="13"/>
        <v/>
      </c>
      <c r="BP52" t="str">
        <f t="shared" ca="1" si="14"/>
        <v/>
      </c>
      <c r="BQ52" t="str">
        <f t="shared" ca="1" si="15"/>
        <v/>
      </c>
      <c r="BR52" t="str">
        <f t="shared" ca="1" si="16"/>
        <v/>
      </c>
      <c r="BS52" t="str">
        <f t="shared" ca="1" si="17"/>
        <v/>
      </c>
      <c r="BT52" t="str">
        <f ca="1">IF($BH52="","",IF(OR(BO52='Datos fijos'!$AB$3,BO52='Datos fijos'!$AB$4),0,SUM(BP52:BS52)))</f>
        <v/>
      </c>
      <c r="BU52" t="str">
        <f t="shared" ca="1" si="39"/>
        <v/>
      </c>
      <c r="BX52">
        <f ca="1">IF(OR(COUNTIF('Datos fijos'!$AJ:$AJ,$B52)=0,$B52=0,D52=0,F52=0,G52=0,$H$4&lt;&gt;'Datos fijos'!$H$3),0,VLOOKUP($B52,'Datos fijos'!$AJ:$AO,COLUMN('Datos fijos'!$AL$1)-COLUMN('Datos fijos'!$AJ$2)+1,0))</f>
        <v>0</v>
      </c>
      <c r="BY52">
        <f t="shared" ca="1" si="40"/>
        <v>0</v>
      </c>
      <c r="BZ52" t="str">
        <f t="shared" ca="1" si="18"/>
        <v/>
      </c>
      <c r="CA52" t="str">
        <f t="shared" ca="1" si="19"/>
        <v/>
      </c>
      <c r="CC52" t="str">
        <f t="shared" ca="1" si="20"/>
        <v/>
      </c>
      <c r="CD52" t="str">
        <f t="shared" ca="1" si="21"/>
        <v/>
      </c>
      <c r="CE52" t="str">
        <f t="shared" ca="1" si="22"/>
        <v/>
      </c>
      <c r="CF52" t="str">
        <f t="shared" ca="1" si="23"/>
        <v/>
      </c>
      <c r="CG52" t="str">
        <f t="shared" ca="1" si="24"/>
        <v/>
      </c>
      <c r="CH52" t="str">
        <f t="shared" ca="1" si="25"/>
        <v/>
      </c>
      <c r="CI52" t="str">
        <f t="shared" ca="1" si="26"/>
        <v/>
      </c>
      <c r="CJ52" t="str">
        <f t="shared" ca="1" si="27"/>
        <v/>
      </c>
      <c r="CK52" t="str">
        <f t="shared" ca="1" si="28"/>
        <v/>
      </c>
      <c r="CL52" t="str">
        <f t="shared" ca="1" si="29"/>
        <v/>
      </c>
      <c r="CM52" t="str">
        <f ca="1">IF($CA52="","",IF(OR(CH52='Datos fijos'!$AB$3,CH52='Datos fijos'!$AB$4),0,SUM(CI52:CL52)))</f>
        <v/>
      </c>
      <c r="CN52" t="str">
        <f t="shared" ca="1" si="41"/>
        <v/>
      </c>
      <c r="DZ52">
        <f ca="1">IF(OR(COUNTIF('Datos fijos'!$AJ:$AJ,$B52)=0,C52=0,D52=0,E52=0,G52=0),0,VLOOKUP($B52,'Datos fijos'!$AJ:$AO,COLUMN('Datos fijos'!$AO$1)-COLUMN('Datos fijos'!$AJ$2)+1,0))</f>
        <v>0</v>
      </c>
      <c r="EA52">
        <f t="shared" ca="1" si="42"/>
        <v>0</v>
      </c>
      <c r="EB52" t="str">
        <f t="shared" ca="1" si="56"/>
        <v/>
      </c>
      <c r="EC52" t="str">
        <f t="shared" ca="1" si="44"/>
        <v/>
      </c>
      <c r="EE52" t="str">
        <f t="shared" ca="1" si="45"/>
        <v/>
      </c>
      <c r="EF52" t="str">
        <f t="shared" ca="1" si="46"/>
        <v/>
      </c>
      <c r="EG52" t="str">
        <f t="shared" ca="1" si="47"/>
        <v/>
      </c>
      <c r="EH52" t="str">
        <f t="shared" ca="1" si="48"/>
        <v/>
      </c>
      <c r="EI52" t="str">
        <f t="shared" ca="1" si="49"/>
        <v/>
      </c>
      <c r="EJ52" t="str">
        <f t="shared" ca="1" si="50"/>
        <v/>
      </c>
      <c r="EM52" t="str">
        <f t="shared" ca="1" si="51"/>
        <v/>
      </c>
      <c r="EN52" t="str">
        <f t="shared" ca="1" si="52"/>
        <v/>
      </c>
      <c r="EO52" t="str">
        <f t="shared" ca="1" si="53"/>
        <v/>
      </c>
      <c r="EP52" t="str">
        <f t="shared" ca="1" si="54"/>
        <v/>
      </c>
      <c r="EQ52" t="str">
        <f ca="1">IF(EC52="","",IF(OR(EJ52='Datos fijos'!$AB$4),0,SUM(EM52:EP52)))</f>
        <v/>
      </c>
      <c r="ER52" t="str">
        <f t="shared" ca="1" si="55"/>
        <v/>
      </c>
      <c r="EV52" s="53" t="str">
        <f ca="1">IF(OR(COUNTIF('Datos fijos'!$AJ:$AJ,Cálculos!$B52)=0,F52=0,D52=0,B52=0),"",VLOOKUP($B52,'Datos fijos'!$AJ:$AP,COLUMN('Datos fijos'!$AP$1)-COLUMN('Datos fijos'!$AJ$2)+1,0))</f>
        <v/>
      </c>
      <c r="EW52" t="str">
        <f t="shared" ca="1" si="30"/>
        <v/>
      </c>
    </row>
    <row r="53" spans="2:153" x14ac:dyDescent="0.25">
      <c r="B53">
        <f ca="1">OFFSET('Equipos, Mater, Serv'!C$5,ROW($A53)-ROW($A$3),0)</f>
        <v>0</v>
      </c>
      <c r="C53">
        <f ca="1">OFFSET('Equipos, Mater, Serv'!D$5,ROW($A53)-ROW($A$3),0)</f>
        <v>0</v>
      </c>
      <c r="D53">
        <f ca="1">OFFSET('Equipos, Mater, Serv'!F$5,ROW($A53)-ROW($A$3),0)</f>
        <v>0</v>
      </c>
      <c r="E53">
        <f ca="1">OFFSET('Equipos, Mater, Serv'!G$5,ROW($A53)-ROW($A$3),0)</f>
        <v>0</v>
      </c>
      <c r="F53">
        <f ca="1">OFFSET('Equipos, Mater, Serv'!H$5,ROW($A53)-ROW($A$3),0)</f>
        <v>0</v>
      </c>
      <c r="G53">
        <f ca="1">OFFSET('Equipos, Mater, Serv'!L$5,ROW($A53)-ROW($A$3),0)</f>
        <v>0</v>
      </c>
      <c r="I53">
        <f ca="1">OFFSET('Equipos, Mater, Serv'!O$5,ROW($A53)-ROW($A$3),0)</f>
        <v>0</v>
      </c>
      <c r="J53">
        <f ca="1">OFFSET('Equipos, Mater, Serv'!P$5,ROW($A53)-ROW($A$3),0)</f>
        <v>0</v>
      </c>
      <c r="K53">
        <f ca="1">OFFSET('Equipos, Mater, Serv'!T$5,ROW($A53)-ROW($A$3),0)</f>
        <v>0</v>
      </c>
      <c r="L53">
        <f ca="1">OFFSET('Equipos, Mater, Serv'!U$5,ROW($A53)-ROW($A$3),0)</f>
        <v>0</v>
      </c>
      <c r="N53">
        <f ca="1">OFFSET('Equipos, Mater, Serv'!Z$5,ROW($A53)-ROW($A$3),0)</f>
        <v>0</v>
      </c>
      <c r="O53">
        <f ca="1">OFFSET('Equipos, Mater, Serv'!AA$5,ROW($A53)-ROW($A$3),0)</f>
        <v>0</v>
      </c>
      <c r="P53">
        <f ca="1">OFFSET('Equipos, Mater, Serv'!AB$5,ROW($A53)-ROW($A$3),0)</f>
        <v>0</v>
      </c>
      <c r="Q53">
        <f ca="1">OFFSET('Equipos, Mater, Serv'!AC$5,ROW($A53)-ROW($A$3),0)</f>
        <v>0</v>
      </c>
      <c r="R53">
        <f ca="1">OFFSET('Equipos, Mater, Serv'!AD$5,ROW($A53)-ROW($A$3),0)</f>
        <v>0</v>
      </c>
      <c r="S53">
        <f ca="1">OFFSET('Equipos, Mater, Serv'!AE$5,ROW($A53)-ROW($A$3),0)</f>
        <v>0</v>
      </c>
      <c r="T53">
        <f ca="1">OFFSET('Equipos, Mater, Serv'!AF$5,ROW($A53)-ROW($A$3),0)</f>
        <v>0</v>
      </c>
      <c r="V53" s="241">
        <f ca="1">IF(OR($B53=0,D53=0,F53=0,J53&lt;&gt;'Datos fijos'!$H$3),0,1)</f>
        <v>0</v>
      </c>
      <c r="W53">
        <f t="shared" ca="1" si="31"/>
        <v>0</v>
      </c>
      <c r="X53" t="str">
        <f t="shared" ca="1" si="32"/>
        <v/>
      </c>
      <c r="Y53" t="str">
        <f t="shared" ca="1" si="33"/>
        <v/>
      </c>
      <c r="AA53" t="str">
        <f t="shared" ca="1" si="0"/>
        <v/>
      </c>
      <c r="AB53" t="str">
        <f t="shared" ca="1" si="1"/>
        <v/>
      </c>
      <c r="AC53" t="str">
        <f t="shared" ca="1" si="2"/>
        <v/>
      </c>
      <c r="AD53" t="str">
        <f t="shared" ca="1" si="3"/>
        <v/>
      </c>
      <c r="AE53" t="str">
        <f t="shared" ca="1" si="4"/>
        <v/>
      </c>
      <c r="AF53" t="str">
        <f t="shared" ca="1" si="5"/>
        <v/>
      </c>
      <c r="AG53" t="str">
        <f t="shared" ca="1" si="34"/>
        <v/>
      </c>
      <c r="AH53" t="str">
        <f t="shared" ca="1" si="35"/>
        <v/>
      </c>
      <c r="AI53" t="str">
        <f t="shared" ca="1" si="36"/>
        <v/>
      </c>
      <c r="AL53" t="str">
        <f ca="1">IF(Y53="","",IF(OR(AG53='Datos fijos'!$AB$3,AG53='Datos fijos'!$AB$4),0,SUM(AH53:AK53)))</f>
        <v/>
      </c>
      <c r="BE53" s="4">
        <f ca="1">IF(OR(COUNTIF('Datos fijos'!$AJ:$AJ,$B53)=0,$B53=0,D53=0,F53=0,$H$4&lt;&gt;'Datos fijos'!$H$3),0,VLOOKUP($B53,'Datos fijos'!$AJ:$AO,COLUMN('Datos fijos'!$AK$2)-COLUMN('Datos fijos'!$AJ$2)+1,0))</f>
        <v>0</v>
      </c>
      <c r="BF53">
        <f t="shared" ca="1" si="38"/>
        <v>0</v>
      </c>
      <c r="BG53" t="str">
        <f t="shared" ca="1" si="6"/>
        <v/>
      </c>
      <c r="BH53" t="str">
        <f t="shared" ca="1" si="7"/>
        <v/>
      </c>
      <c r="BJ53" t="str">
        <f t="shared" ca="1" si="8"/>
        <v/>
      </c>
      <c r="BK53" t="str">
        <f t="shared" ca="1" si="9"/>
        <v/>
      </c>
      <c r="BL53" t="str">
        <f t="shared" ca="1" si="10"/>
        <v/>
      </c>
      <c r="BM53" t="str">
        <f t="shared" ca="1" si="11"/>
        <v/>
      </c>
      <c r="BN53" s="4" t="str">
        <f t="shared" ca="1" si="12"/>
        <v/>
      </c>
      <c r="BO53" t="str">
        <f t="shared" ca="1" si="13"/>
        <v/>
      </c>
      <c r="BP53" t="str">
        <f t="shared" ca="1" si="14"/>
        <v/>
      </c>
      <c r="BQ53" t="str">
        <f t="shared" ca="1" si="15"/>
        <v/>
      </c>
      <c r="BR53" t="str">
        <f t="shared" ca="1" si="16"/>
        <v/>
      </c>
      <c r="BS53" t="str">
        <f t="shared" ca="1" si="17"/>
        <v/>
      </c>
      <c r="BT53" t="str">
        <f ca="1">IF($BH53="","",IF(OR(BO53='Datos fijos'!$AB$3,BO53='Datos fijos'!$AB$4),0,SUM(BP53:BS53)))</f>
        <v/>
      </c>
      <c r="BU53" t="str">
        <f t="shared" ca="1" si="39"/>
        <v/>
      </c>
      <c r="BX53">
        <f ca="1">IF(OR(COUNTIF('Datos fijos'!$AJ:$AJ,$B53)=0,$B53=0,D53=0,F53=0,G53=0,$H$4&lt;&gt;'Datos fijos'!$H$3),0,VLOOKUP($B53,'Datos fijos'!$AJ:$AO,COLUMN('Datos fijos'!$AL$1)-COLUMN('Datos fijos'!$AJ$2)+1,0))</f>
        <v>0</v>
      </c>
      <c r="BY53">
        <f t="shared" ca="1" si="40"/>
        <v>0</v>
      </c>
      <c r="BZ53" t="str">
        <f t="shared" ca="1" si="18"/>
        <v/>
      </c>
      <c r="CA53" t="str">
        <f t="shared" ca="1" si="19"/>
        <v/>
      </c>
      <c r="CC53" t="str">
        <f t="shared" ca="1" si="20"/>
        <v/>
      </c>
      <c r="CD53" t="str">
        <f t="shared" ca="1" si="21"/>
        <v/>
      </c>
      <c r="CE53" t="str">
        <f t="shared" ca="1" si="22"/>
        <v/>
      </c>
      <c r="CF53" t="str">
        <f t="shared" ca="1" si="23"/>
        <v/>
      </c>
      <c r="CG53" t="str">
        <f t="shared" ca="1" si="24"/>
        <v/>
      </c>
      <c r="CH53" t="str">
        <f t="shared" ca="1" si="25"/>
        <v/>
      </c>
      <c r="CI53" t="str">
        <f t="shared" ca="1" si="26"/>
        <v/>
      </c>
      <c r="CJ53" t="str">
        <f t="shared" ca="1" si="27"/>
        <v/>
      </c>
      <c r="CK53" t="str">
        <f t="shared" ca="1" si="28"/>
        <v/>
      </c>
      <c r="CL53" t="str">
        <f t="shared" ca="1" si="29"/>
        <v/>
      </c>
      <c r="CM53" t="str">
        <f ca="1">IF($CA53="","",IF(OR(CH53='Datos fijos'!$AB$3,CH53='Datos fijos'!$AB$4),0,SUM(CI53:CL53)))</f>
        <v/>
      </c>
      <c r="CN53" t="str">
        <f t="shared" ca="1" si="41"/>
        <v/>
      </c>
      <c r="DZ53">
        <f ca="1">IF(OR(COUNTIF('Datos fijos'!$AJ:$AJ,$B53)=0,C53=0,D53=0,E53=0,G53=0),0,VLOOKUP($B53,'Datos fijos'!$AJ:$AO,COLUMN('Datos fijos'!$AO$1)-COLUMN('Datos fijos'!$AJ$2)+1,0))</f>
        <v>0</v>
      </c>
      <c r="EA53">
        <f t="shared" ca="1" si="42"/>
        <v>0</v>
      </c>
      <c r="EB53" t="str">
        <f t="shared" ca="1" si="56"/>
        <v/>
      </c>
      <c r="EC53" t="str">
        <f t="shared" ca="1" si="44"/>
        <v/>
      </c>
      <c r="EE53" t="str">
        <f t="shared" ca="1" si="45"/>
        <v/>
      </c>
      <c r="EF53" t="str">
        <f t="shared" ca="1" si="46"/>
        <v/>
      </c>
      <c r="EG53" t="str">
        <f t="shared" ca="1" si="47"/>
        <v/>
      </c>
      <c r="EH53" t="str">
        <f t="shared" ca="1" si="48"/>
        <v/>
      </c>
      <c r="EI53" t="str">
        <f t="shared" ca="1" si="49"/>
        <v/>
      </c>
      <c r="EJ53" t="str">
        <f t="shared" ca="1" si="50"/>
        <v/>
      </c>
      <c r="EM53" t="str">
        <f t="shared" ca="1" si="51"/>
        <v/>
      </c>
      <c r="EN53" t="str">
        <f t="shared" ca="1" si="52"/>
        <v/>
      </c>
      <c r="EO53" t="str">
        <f t="shared" ca="1" si="53"/>
        <v/>
      </c>
      <c r="EP53" t="str">
        <f t="shared" ca="1" si="54"/>
        <v/>
      </c>
      <c r="EQ53" t="str">
        <f ca="1">IF(EC53="","",IF(OR(EJ53='Datos fijos'!$AB$4),0,SUM(EM53:EP53)))</f>
        <v/>
      </c>
      <c r="ER53" t="str">
        <f t="shared" ca="1" si="55"/>
        <v/>
      </c>
      <c r="EV53" s="53" t="str">
        <f ca="1">IF(OR(COUNTIF('Datos fijos'!$AJ:$AJ,Cálculos!$B53)=0,F53=0,D53=0,B53=0),"",VLOOKUP($B53,'Datos fijos'!$AJ:$AP,COLUMN('Datos fijos'!$AP$1)-COLUMN('Datos fijos'!$AJ$2)+1,0))</f>
        <v/>
      </c>
      <c r="EW53" t="str">
        <f t="shared" ca="1" si="30"/>
        <v/>
      </c>
    </row>
    <row r="54" spans="2:153" x14ac:dyDescent="0.25">
      <c r="B54">
        <f ca="1">OFFSET('Equipos, Mater, Serv'!C$5,ROW($A54)-ROW($A$3),0)</f>
        <v>0</v>
      </c>
      <c r="C54">
        <f ca="1">OFFSET('Equipos, Mater, Serv'!D$5,ROW($A54)-ROW($A$3),0)</f>
        <v>0</v>
      </c>
      <c r="D54">
        <f ca="1">OFFSET('Equipos, Mater, Serv'!F$5,ROW($A54)-ROW($A$3),0)</f>
        <v>0</v>
      </c>
      <c r="E54">
        <f ca="1">OFFSET('Equipos, Mater, Serv'!G$5,ROW($A54)-ROW($A$3),0)</f>
        <v>0</v>
      </c>
      <c r="F54">
        <f ca="1">OFFSET('Equipos, Mater, Serv'!H$5,ROW($A54)-ROW($A$3),0)</f>
        <v>0</v>
      </c>
      <c r="G54">
        <f ca="1">OFFSET('Equipos, Mater, Serv'!L$5,ROW($A54)-ROW($A$3),0)</f>
        <v>0</v>
      </c>
      <c r="I54">
        <f ca="1">OFFSET('Equipos, Mater, Serv'!O$5,ROW($A54)-ROW($A$3),0)</f>
        <v>0</v>
      </c>
      <c r="J54">
        <f ca="1">OFFSET('Equipos, Mater, Serv'!P$5,ROW($A54)-ROW($A$3),0)</f>
        <v>0</v>
      </c>
      <c r="K54">
        <f ca="1">OFFSET('Equipos, Mater, Serv'!T$5,ROW($A54)-ROW($A$3),0)</f>
        <v>0</v>
      </c>
      <c r="L54">
        <f ca="1">OFFSET('Equipos, Mater, Serv'!U$5,ROW($A54)-ROW($A$3),0)</f>
        <v>0</v>
      </c>
      <c r="N54">
        <f ca="1">OFFSET('Equipos, Mater, Serv'!Z$5,ROW($A54)-ROW($A$3),0)</f>
        <v>0</v>
      </c>
      <c r="O54">
        <f ca="1">OFFSET('Equipos, Mater, Serv'!AA$5,ROW($A54)-ROW($A$3),0)</f>
        <v>0</v>
      </c>
      <c r="P54">
        <f ca="1">OFFSET('Equipos, Mater, Serv'!AB$5,ROW($A54)-ROW($A$3),0)</f>
        <v>0</v>
      </c>
      <c r="Q54">
        <f ca="1">OFFSET('Equipos, Mater, Serv'!AC$5,ROW($A54)-ROW($A$3),0)</f>
        <v>0</v>
      </c>
      <c r="R54">
        <f ca="1">OFFSET('Equipos, Mater, Serv'!AD$5,ROW($A54)-ROW($A$3),0)</f>
        <v>0</v>
      </c>
      <c r="S54">
        <f ca="1">OFFSET('Equipos, Mater, Serv'!AE$5,ROW($A54)-ROW($A$3),0)</f>
        <v>0</v>
      </c>
      <c r="T54">
        <f ca="1">OFFSET('Equipos, Mater, Serv'!AF$5,ROW($A54)-ROW($A$3),0)</f>
        <v>0</v>
      </c>
      <c r="V54" s="241">
        <f ca="1">IF(OR($B54=0,D54=0,F54=0,J54&lt;&gt;'Datos fijos'!$H$3),0,1)</f>
        <v>0</v>
      </c>
      <c r="W54">
        <f t="shared" ca="1" si="31"/>
        <v>0</v>
      </c>
      <c r="X54" t="str">
        <f t="shared" ca="1" si="32"/>
        <v/>
      </c>
      <c r="Y54" t="str">
        <f t="shared" ca="1" si="33"/>
        <v/>
      </c>
      <c r="AA54" t="str">
        <f t="shared" ca="1" si="0"/>
        <v/>
      </c>
      <c r="AB54" t="str">
        <f t="shared" ca="1" si="1"/>
        <v/>
      </c>
      <c r="AC54" t="str">
        <f t="shared" ca="1" si="2"/>
        <v/>
      </c>
      <c r="AD54" t="str">
        <f t="shared" ca="1" si="3"/>
        <v/>
      </c>
      <c r="AE54" t="str">
        <f t="shared" ca="1" si="4"/>
        <v/>
      </c>
      <c r="AF54" t="str">
        <f t="shared" ca="1" si="5"/>
        <v/>
      </c>
      <c r="AG54" t="str">
        <f t="shared" ca="1" si="34"/>
        <v/>
      </c>
      <c r="AH54" t="str">
        <f t="shared" ca="1" si="35"/>
        <v/>
      </c>
      <c r="AI54" t="str">
        <f t="shared" ca="1" si="36"/>
        <v/>
      </c>
      <c r="AL54" t="str">
        <f ca="1">IF(Y54="","",IF(OR(AG54='Datos fijos'!$AB$3,AG54='Datos fijos'!$AB$4),0,SUM(AH54:AK54)))</f>
        <v/>
      </c>
      <c r="BE54" s="4">
        <f ca="1">IF(OR(COUNTIF('Datos fijos'!$AJ:$AJ,$B54)=0,$B54=0,D54=0,F54=0,$H$4&lt;&gt;'Datos fijos'!$H$3),0,VLOOKUP($B54,'Datos fijos'!$AJ:$AO,COLUMN('Datos fijos'!$AK$2)-COLUMN('Datos fijos'!$AJ$2)+1,0))</f>
        <v>0</v>
      </c>
      <c r="BF54">
        <f t="shared" ca="1" si="38"/>
        <v>0</v>
      </c>
      <c r="BG54" t="str">
        <f t="shared" ca="1" si="6"/>
        <v/>
      </c>
      <c r="BH54" t="str">
        <f t="shared" ca="1" si="7"/>
        <v/>
      </c>
      <c r="BJ54" t="str">
        <f t="shared" ca="1" si="8"/>
        <v/>
      </c>
      <c r="BK54" t="str">
        <f t="shared" ca="1" si="9"/>
        <v/>
      </c>
      <c r="BL54" t="str">
        <f t="shared" ca="1" si="10"/>
        <v/>
      </c>
      <c r="BM54" t="str">
        <f t="shared" ca="1" si="11"/>
        <v/>
      </c>
      <c r="BN54" s="4" t="str">
        <f t="shared" ca="1" si="12"/>
        <v/>
      </c>
      <c r="BO54" t="str">
        <f t="shared" ca="1" si="13"/>
        <v/>
      </c>
      <c r="BP54" t="str">
        <f t="shared" ca="1" si="14"/>
        <v/>
      </c>
      <c r="BQ54" t="str">
        <f t="shared" ca="1" si="15"/>
        <v/>
      </c>
      <c r="BR54" t="str">
        <f t="shared" ca="1" si="16"/>
        <v/>
      </c>
      <c r="BS54" t="str">
        <f t="shared" ca="1" si="17"/>
        <v/>
      </c>
      <c r="BT54" t="str">
        <f ca="1">IF($BH54="","",IF(OR(BO54='Datos fijos'!$AB$3,BO54='Datos fijos'!$AB$4),0,SUM(BP54:BS54)))</f>
        <v/>
      </c>
      <c r="BU54" t="str">
        <f t="shared" ca="1" si="39"/>
        <v/>
      </c>
      <c r="BX54">
        <f ca="1">IF(OR(COUNTIF('Datos fijos'!$AJ:$AJ,$B54)=0,$B54=0,D54=0,F54=0,G54=0,$H$4&lt;&gt;'Datos fijos'!$H$3),0,VLOOKUP($B54,'Datos fijos'!$AJ:$AO,COLUMN('Datos fijos'!$AL$1)-COLUMN('Datos fijos'!$AJ$2)+1,0))</f>
        <v>0</v>
      </c>
      <c r="BY54">
        <f t="shared" ca="1" si="40"/>
        <v>0</v>
      </c>
      <c r="BZ54" t="str">
        <f t="shared" ca="1" si="18"/>
        <v/>
      </c>
      <c r="CA54" t="str">
        <f t="shared" ca="1" si="19"/>
        <v/>
      </c>
      <c r="CC54" t="str">
        <f t="shared" ca="1" si="20"/>
        <v/>
      </c>
      <c r="CD54" t="str">
        <f t="shared" ca="1" si="21"/>
        <v/>
      </c>
      <c r="CE54" t="str">
        <f t="shared" ca="1" si="22"/>
        <v/>
      </c>
      <c r="CF54" t="str">
        <f t="shared" ca="1" si="23"/>
        <v/>
      </c>
      <c r="CG54" t="str">
        <f t="shared" ca="1" si="24"/>
        <v/>
      </c>
      <c r="CH54" t="str">
        <f t="shared" ca="1" si="25"/>
        <v/>
      </c>
      <c r="CI54" t="str">
        <f t="shared" ca="1" si="26"/>
        <v/>
      </c>
      <c r="CJ54" t="str">
        <f t="shared" ca="1" si="27"/>
        <v/>
      </c>
      <c r="CK54" t="str">
        <f t="shared" ca="1" si="28"/>
        <v/>
      </c>
      <c r="CL54" t="str">
        <f t="shared" ca="1" si="29"/>
        <v/>
      </c>
      <c r="CM54" t="str">
        <f ca="1">IF($CA54="","",IF(OR(CH54='Datos fijos'!$AB$3,CH54='Datos fijos'!$AB$4),0,SUM(CI54:CL54)))</f>
        <v/>
      </c>
      <c r="CN54" t="str">
        <f t="shared" ca="1" si="41"/>
        <v/>
      </c>
      <c r="DZ54">
        <f ca="1">IF(OR(COUNTIF('Datos fijos'!$AJ:$AJ,$B54)=0,C54=0,D54=0,E54=0,G54=0),0,VLOOKUP($B54,'Datos fijos'!$AJ:$AO,COLUMN('Datos fijos'!$AO$1)-COLUMN('Datos fijos'!$AJ$2)+1,0))</f>
        <v>0</v>
      </c>
      <c r="EA54">
        <f t="shared" ca="1" si="42"/>
        <v>0</v>
      </c>
      <c r="EB54" t="str">
        <f t="shared" ca="1" si="56"/>
        <v/>
      </c>
      <c r="EC54" t="str">
        <f t="shared" ca="1" si="44"/>
        <v/>
      </c>
      <c r="EE54" t="str">
        <f t="shared" ca="1" si="45"/>
        <v/>
      </c>
      <c r="EF54" t="str">
        <f t="shared" ca="1" si="46"/>
        <v/>
      </c>
      <c r="EG54" t="str">
        <f t="shared" ca="1" si="47"/>
        <v/>
      </c>
      <c r="EH54" t="str">
        <f t="shared" ca="1" si="48"/>
        <v/>
      </c>
      <c r="EI54" t="str">
        <f t="shared" ca="1" si="49"/>
        <v/>
      </c>
      <c r="EJ54" t="str">
        <f t="shared" ca="1" si="50"/>
        <v/>
      </c>
      <c r="EM54" t="str">
        <f t="shared" ca="1" si="51"/>
        <v/>
      </c>
      <c r="EN54" t="str">
        <f t="shared" ca="1" si="52"/>
        <v/>
      </c>
      <c r="EO54" t="str">
        <f t="shared" ca="1" si="53"/>
        <v/>
      </c>
      <c r="EP54" t="str">
        <f t="shared" ca="1" si="54"/>
        <v/>
      </c>
      <c r="EQ54" t="str">
        <f ca="1">IF(EC54="","",IF(OR(EJ54='Datos fijos'!$AB$4),0,SUM(EM54:EP54)))</f>
        <v/>
      </c>
      <c r="ER54" t="str">
        <f t="shared" ca="1" si="55"/>
        <v/>
      </c>
      <c r="EV54" s="53" t="str">
        <f ca="1">IF(OR(COUNTIF('Datos fijos'!$AJ:$AJ,Cálculos!$B54)=0,F54=0,D54=0,B54=0),"",VLOOKUP($B54,'Datos fijos'!$AJ:$AP,COLUMN('Datos fijos'!$AP$1)-COLUMN('Datos fijos'!$AJ$2)+1,0))</f>
        <v/>
      </c>
      <c r="EW54" t="str">
        <f t="shared" ca="1" si="30"/>
        <v/>
      </c>
    </row>
    <row r="55" spans="2:153" x14ac:dyDescent="0.25">
      <c r="B55">
        <f ca="1">OFFSET('Equipos, Mater, Serv'!C$5,ROW($A55)-ROW($A$3),0)</f>
        <v>0</v>
      </c>
      <c r="C55">
        <f ca="1">OFFSET('Equipos, Mater, Serv'!D$5,ROW($A55)-ROW($A$3),0)</f>
        <v>0</v>
      </c>
      <c r="D55">
        <f ca="1">OFFSET('Equipos, Mater, Serv'!F$5,ROW($A55)-ROW($A$3),0)</f>
        <v>0</v>
      </c>
      <c r="E55">
        <f ca="1">OFFSET('Equipos, Mater, Serv'!G$5,ROW($A55)-ROW($A$3),0)</f>
        <v>0</v>
      </c>
      <c r="F55">
        <f ca="1">OFFSET('Equipos, Mater, Serv'!H$5,ROW($A55)-ROW($A$3),0)</f>
        <v>0</v>
      </c>
      <c r="G55">
        <f ca="1">OFFSET('Equipos, Mater, Serv'!L$5,ROW($A55)-ROW($A$3),0)</f>
        <v>0</v>
      </c>
      <c r="I55">
        <f ca="1">OFFSET('Equipos, Mater, Serv'!O$5,ROW($A55)-ROW($A$3),0)</f>
        <v>0</v>
      </c>
      <c r="J55">
        <f ca="1">OFFSET('Equipos, Mater, Serv'!P$5,ROW($A55)-ROW($A$3),0)</f>
        <v>0</v>
      </c>
      <c r="K55">
        <f ca="1">OFFSET('Equipos, Mater, Serv'!T$5,ROW($A55)-ROW($A$3),0)</f>
        <v>0</v>
      </c>
      <c r="L55">
        <f ca="1">OFFSET('Equipos, Mater, Serv'!U$5,ROW($A55)-ROW($A$3),0)</f>
        <v>0</v>
      </c>
      <c r="N55">
        <f ca="1">OFFSET('Equipos, Mater, Serv'!Z$5,ROW($A55)-ROW($A$3),0)</f>
        <v>0</v>
      </c>
      <c r="O55">
        <f ca="1">OFFSET('Equipos, Mater, Serv'!AA$5,ROW($A55)-ROW($A$3),0)</f>
        <v>0</v>
      </c>
      <c r="P55">
        <f ca="1">OFFSET('Equipos, Mater, Serv'!AB$5,ROW($A55)-ROW($A$3),0)</f>
        <v>0</v>
      </c>
      <c r="Q55">
        <f ca="1">OFFSET('Equipos, Mater, Serv'!AC$5,ROW($A55)-ROW($A$3),0)</f>
        <v>0</v>
      </c>
      <c r="R55">
        <f ca="1">OFFSET('Equipos, Mater, Serv'!AD$5,ROW($A55)-ROW($A$3),0)</f>
        <v>0</v>
      </c>
      <c r="S55">
        <f ca="1">OFFSET('Equipos, Mater, Serv'!AE$5,ROW($A55)-ROW($A$3),0)</f>
        <v>0</v>
      </c>
      <c r="T55">
        <f ca="1">OFFSET('Equipos, Mater, Serv'!AF$5,ROW($A55)-ROW($A$3),0)</f>
        <v>0</v>
      </c>
      <c r="V55" s="241">
        <f ca="1">IF(OR($B55=0,D55=0,F55=0,J55&lt;&gt;'Datos fijos'!$H$3),0,1)</f>
        <v>0</v>
      </c>
      <c r="W55">
        <f t="shared" ca="1" si="31"/>
        <v>0</v>
      </c>
      <c r="X55" t="str">
        <f t="shared" ca="1" si="32"/>
        <v/>
      </c>
      <c r="Y55" t="str">
        <f t="shared" ca="1" si="33"/>
        <v/>
      </c>
      <c r="AA55" t="str">
        <f t="shared" ca="1" si="0"/>
        <v/>
      </c>
      <c r="AB55" t="str">
        <f t="shared" ca="1" si="1"/>
        <v/>
      </c>
      <c r="AC55" t="str">
        <f t="shared" ca="1" si="2"/>
        <v/>
      </c>
      <c r="AD55" t="str">
        <f t="shared" ca="1" si="3"/>
        <v/>
      </c>
      <c r="AE55" t="str">
        <f t="shared" ca="1" si="4"/>
        <v/>
      </c>
      <c r="AF55" t="str">
        <f t="shared" ca="1" si="5"/>
        <v/>
      </c>
      <c r="AG55" t="str">
        <f t="shared" ca="1" si="34"/>
        <v/>
      </c>
      <c r="AH55" t="str">
        <f t="shared" ca="1" si="35"/>
        <v/>
      </c>
      <c r="AI55" t="str">
        <f t="shared" ca="1" si="36"/>
        <v/>
      </c>
      <c r="AL55" t="str">
        <f ca="1">IF(Y55="","",IF(OR(AG55='Datos fijos'!$AB$3,AG55='Datos fijos'!$AB$4),0,SUM(AH55:AK55)))</f>
        <v/>
      </c>
      <c r="BE55" s="4">
        <f ca="1">IF(OR(COUNTIF('Datos fijos'!$AJ:$AJ,$B55)=0,$B55=0,D55=0,F55=0,$H$4&lt;&gt;'Datos fijos'!$H$3),0,VLOOKUP($B55,'Datos fijos'!$AJ:$AO,COLUMN('Datos fijos'!$AK$2)-COLUMN('Datos fijos'!$AJ$2)+1,0))</f>
        <v>0</v>
      </c>
      <c r="BF55">
        <f t="shared" ca="1" si="38"/>
        <v>0</v>
      </c>
      <c r="BG55" t="str">
        <f t="shared" ca="1" si="6"/>
        <v/>
      </c>
      <c r="BH55" t="str">
        <f t="shared" ca="1" si="7"/>
        <v/>
      </c>
      <c r="BJ55" t="str">
        <f t="shared" ca="1" si="8"/>
        <v/>
      </c>
      <c r="BK55" t="str">
        <f t="shared" ca="1" si="9"/>
        <v/>
      </c>
      <c r="BL55" t="str">
        <f t="shared" ca="1" si="10"/>
        <v/>
      </c>
      <c r="BM55" t="str">
        <f t="shared" ca="1" si="11"/>
        <v/>
      </c>
      <c r="BN55" s="4" t="str">
        <f t="shared" ca="1" si="12"/>
        <v/>
      </c>
      <c r="BO55" t="str">
        <f t="shared" ca="1" si="13"/>
        <v/>
      </c>
      <c r="BP55" t="str">
        <f t="shared" ca="1" si="14"/>
        <v/>
      </c>
      <c r="BQ55" t="str">
        <f t="shared" ca="1" si="15"/>
        <v/>
      </c>
      <c r="BR55" t="str">
        <f t="shared" ca="1" si="16"/>
        <v/>
      </c>
      <c r="BS55" t="str">
        <f t="shared" ca="1" si="17"/>
        <v/>
      </c>
      <c r="BT55" t="str">
        <f ca="1">IF($BH55="","",IF(OR(BO55='Datos fijos'!$AB$3,BO55='Datos fijos'!$AB$4),0,SUM(BP55:BS55)))</f>
        <v/>
      </c>
      <c r="BU55" t="str">
        <f t="shared" ca="1" si="39"/>
        <v/>
      </c>
      <c r="BX55">
        <f ca="1">IF(OR(COUNTIF('Datos fijos'!$AJ:$AJ,$B55)=0,$B55=0,D55=0,F55=0,G55=0,$H$4&lt;&gt;'Datos fijos'!$H$3),0,VLOOKUP($B55,'Datos fijos'!$AJ:$AO,COLUMN('Datos fijos'!$AL$1)-COLUMN('Datos fijos'!$AJ$2)+1,0))</f>
        <v>0</v>
      </c>
      <c r="BY55">
        <f t="shared" ca="1" si="40"/>
        <v>0</v>
      </c>
      <c r="BZ55" t="str">
        <f t="shared" ca="1" si="18"/>
        <v/>
      </c>
      <c r="CA55" t="str">
        <f t="shared" ca="1" si="19"/>
        <v/>
      </c>
      <c r="CC55" t="str">
        <f t="shared" ca="1" si="20"/>
        <v/>
      </c>
      <c r="CD55" t="str">
        <f t="shared" ca="1" si="21"/>
        <v/>
      </c>
      <c r="CE55" t="str">
        <f t="shared" ca="1" si="22"/>
        <v/>
      </c>
      <c r="CF55" t="str">
        <f t="shared" ca="1" si="23"/>
        <v/>
      </c>
      <c r="CG55" t="str">
        <f t="shared" ca="1" si="24"/>
        <v/>
      </c>
      <c r="CH55" t="str">
        <f t="shared" ca="1" si="25"/>
        <v/>
      </c>
      <c r="CI55" t="str">
        <f t="shared" ca="1" si="26"/>
        <v/>
      </c>
      <c r="CJ55" t="str">
        <f t="shared" ca="1" si="27"/>
        <v/>
      </c>
      <c r="CK55" t="str">
        <f t="shared" ca="1" si="28"/>
        <v/>
      </c>
      <c r="CL55" t="str">
        <f t="shared" ca="1" si="29"/>
        <v/>
      </c>
      <c r="CM55" t="str">
        <f ca="1">IF($CA55="","",IF(OR(CH55='Datos fijos'!$AB$3,CH55='Datos fijos'!$AB$4),0,SUM(CI55:CL55)))</f>
        <v/>
      </c>
      <c r="CN55" t="str">
        <f t="shared" ca="1" si="41"/>
        <v/>
      </c>
      <c r="DZ55">
        <f ca="1">IF(OR(COUNTIF('Datos fijos'!$AJ:$AJ,$B55)=0,C55=0,D55=0,E55=0,G55=0),0,VLOOKUP($B55,'Datos fijos'!$AJ:$AO,COLUMN('Datos fijos'!$AO$1)-COLUMN('Datos fijos'!$AJ$2)+1,0))</f>
        <v>0</v>
      </c>
      <c r="EA55">
        <f t="shared" ca="1" si="42"/>
        <v>0</v>
      </c>
      <c r="EB55" t="str">
        <f t="shared" ca="1" si="56"/>
        <v/>
      </c>
      <c r="EC55" t="str">
        <f t="shared" ca="1" si="44"/>
        <v/>
      </c>
      <c r="EE55" t="str">
        <f t="shared" ca="1" si="45"/>
        <v/>
      </c>
      <c r="EF55" t="str">
        <f t="shared" ca="1" si="46"/>
        <v/>
      </c>
      <c r="EG55" t="str">
        <f t="shared" ca="1" si="47"/>
        <v/>
      </c>
      <c r="EH55" t="str">
        <f t="shared" ca="1" si="48"/>
        <v/>
      </c>
      <c r="EI55" t="str">
        <f t="shared" ca="1" si="49"/>
        <v/>
      </c>
      <c r="EJ55" t="str">
        <f t="shared" ca="1" si="50"/>
        <v/>
      </c>
      <c r="EM55" t="str">
        <f t="shared" ca="1" si="51"/>
        <v/>
      </c>
      <c r="EN55" t="str">
        <f t="shared" ca="1" si="52"/>
        <v/>
      </c>
      <c r="EO55" t="str">
        <f t="shared" ca="1" si="53"/>
        <v/>
      </c>
      <c r="EP55" t="str">
        <f t="shared" ca="1" si="54"/>
        <v/>
      </c>
      <c r="EQ55" t="str">
        <f ca="1">IF(EC55="","",IF(OR(EJ55='Datos fijos'!$AB$4),0,SUM(EM55:EP55)))</f>
        <v/>
      </c>
      <c r="ER55" t="str">
        <f t="shared" ca="1" si="55"/>
        <v/>
      </c>
      <c r="EV55" s="53" t="str">
        <f ca="1">IF(OR(COUNTIF('Datos fijos'!$AJ:$AJ,Cálculos!$B55)=0,F55=0,D55=0,B55=0),"",VLOOKUP($B55,'Datos fijos'!$AJ:$AP,COLUMN('Datos fijos'!$AP$1)-COLUMN('Datos fijos'!$AJ$2)+1,0))</f>
        <v/>
      </c>
      <c r="EW55" t="str">
        <f t="shared" ca="1" si="30"/>
        <v/>
      </c>
    </row>
    <row r="56" spans="2:153" x14ac:dyDescent="0.25">
      <c r="B56">
        <f ca="1">OFFSET('Equipos, Mater, Serv'!C$5,ROW($A56)-ROW($A$3),0)</f>
        <v>0</v>
      </c>
      <c r="C56">
        <f ca="1">OFFSET('Equipos, Mater, Serv'!D$5,ROW($A56)-ROW($A$3),0)</f>
        <v>0</v>
      </c>
      <c r="D56">
        <f ca="1">OFFSET('Equipos, Mater, Serv'!F$5,ROW($A56)-ROW($A$3),0)</f>
        <v>0</v>
      </c>
      <c r="E56">
        <f ca="1">OFFSET('Equipos, Mater, Serv'!G$5,ROW($A56)-ROW($A$3),0)</f>
        <v>0</v>
      </c>
      <c r="F56">
        <f ca="1">OFFSET('Equipos, Mater, Serv'!H$5,ROW($A56)-ROW($A$3),0)</f>
        <v>0</v>
      </c>
      <c r="G56">
        <f ca="1">OFFSET('Equipos, Mater, Serv'!L$5,ROW($A56)-ROW($A$3),0)</f>
        <v>0</v>
      </c>
      <c r="I56">
        <f ca="1">OFFSET('Equipos, Mater, Serv'!O$5,ROW($A56)-ROW($A$3),0)</f>
        <v>0</v>
      </c>
      <c r="J56">
        <f ca="1">OFFSET('Equipos, Mater, Serv'!P$5,ROW($A56)-ROW($A$3),0)</f>
        <v>0</v>
      </c>
      <c r="K56">
        <f ca="1">OFFSET('Equipos, Mater, Serv'!T$5,ROW($A56)-ROW($A$3),0)</f>
        <v>0</v>
      </c>
      <c r="L56">
        <f ca="1">OFFSET('Equipos, Mater, Serv'!U$5,ROW($A56)-ROW($A$3),0)</f>
        <v>0</v>
      </c>
      <c r="N56">
        <f ca="1">OFFSET('Equipos, Mater, Serv'!Z$5,ROW($A56)-ROW($A$3),0)</f>
        <v>0</v>
      </c>
      <c r="O56">
        <f ca="1">OFFSET('Equipos, Mater, Serv'!AA$5,ROW($A56)-ROW($A$3),0)</f>
        <v>0</v>
      </c>
      <c r="P56">
        <f ca="1">OFFSET('Equipos, Mater, Serv'!AB$5,ROW($A56)-ROW($A$3),0)</f>
        <v>0</v>
      </c>
      <c r="Q56">
        <f ca="1">OFFSET('Equipos, Mater, Serv'!AC$5,ROW($A56)-ROW($A$3),0)</f>
        <v>0</v>
      </c>
      <c r="R56">
        <f ca="1">OFFSET('Equipos, Mater, Serv'!AD$5,ROW($A56)-ROW($A$3),0)</f>
        <v>0</v>
      </c>
      <c r="S56">
        <f ca="1">OFFSET('Equipos, Mater, Serv'!AE$5,ROW($A56)-ROW($A$3),0)</f>
        <v>0</v>
      </c>
      <c r="T56">
        <f ca="1">OFFSET('Equipos, Mater, Serv'!AF$5,ROW($A56)-ROW($A$3),0)</f>
        <v>0</v>
      </c>
      <c r="V56" s="241">
        <f ca="1">IF(OR($B56=0,D56=0,F56=0,J56&lt;&gt;'Datos fijos'!$H$3),0,1)</f>
        <v>0</v>
      </c>
      <c r="W56">
        <f t="shared" ca="1" si="31"/>
        <v>0</v>
      </c>
      <c r="X56" t="str">
        <f t="shared" ca="1" si="32"/>
        <v/>
      </c>
      <c r="Y56" t="str">
        <f t="shared" ca="1" si="33"/>
        <v/>
      </c>
      <c r="AA56" t="str">
        <f t="shared" ca="1" si="0"/>
        <v/>
      </c>
      <c r="AB56" t="str">
        <f t="shared" ca="1" si="1"/>
        <v/>
      </c>
      <c r="AC56" t="str">
        <f t="shared" ca="1" si="2"/>
        <v/>
      </c>
      <c r="AD56" t="str">
        <f t="shared" ca="1" si="3"/>
        <v/>
      </c>
      <c r="AE56" t="str">
        <f t="shared" ca="1" si="4"/>
        <v/>
      </c>
      <c r="AF56" t="str">
        <f t="shared" ca="1" si="5"/>
        <v/>
      </c>
      <c r="AG56" t="str">
        <f t="shared" ca="1" si="34"/>
        <v/>
      </c>
      <c r="AH56" t="str">
        <f t="shared" ca="1" si="35"/>
        <v/>
      </c>
      <c r="AI56" t="str">
        <f t="shared" ca="1" si="36"/>
        <v/>
      </c>
      <c r="AL56" t="str">
        <f ca="1">IF(Y56="","",IF(OR(AG56='Datos fijos'!$AB$3,AG56='Datos fijos'!$AB$4),0,SUM(AH56:AK56)))</f>
        <v/>
      </c>
      <c r="BE56" s="4">
        <f ca="1">IF(OR(COUNTIF('Datos fijos'!$AJ:$AJ,$B56)=0,$B56=0,D56=0,F56=0,$H$4&lt;&gt;'Datos fijos'!$H$3),0,VLOOKUP($B56,'Datos fijos'!$AJ:$AO,COLUMN('Datos fijos'!$AK$2)-COLUMN('Datos fijos'!$AJ$2)+1,0))</f>
        <v>0</v>
      </c>
      <c r="BF56">
        <f t="shared" ca="1" si="38"/>
        <v>0</v>
      </c>
      <c r="BG56" t="str">
        <f t="shared" ca="1" si="6"/>
        <v/>
      </c>
      <c r="BH56" t="str">
        <f t="shared" ca="1" si="7"/>
        <v/>
      </c>
      <c r="BJ56" t="str">
        <f t="shared" ca="1" si="8"/>
        <v/>
      </c>
      <c r="BK56" t="str">
        <f t="shared" ca="1" si="9"/>
        <v/>
      </c>
      <c r="BL56" t="str">
        <f t="shared" ca="1" si="10"/>
        <v/>
      </c>
      <c r="BM56" t="str">
        <f t="shared" ca="1" si="11"/>
        <v/>
      </c>
      <c r="BN56" s="4" t="str">
        <f t="shared" ca="1" si="12"/>
        <v/>
      </c>
      <c r="BO56" t="str">
        <f t="shared" ca="1" si="13"/>
        <v/>
      </c>
      <c r="BP56" t="str">
        <f t="shared" ca="1" si="14"/>
        <v/>
      </c>
      <c r="BQ56" t="str">
        <f t="shared" ca="1" si="15"/>
        <v/>
      </c>
      <c r="BR56" t="str">
        <f t="shared" ca="1" si="16"/>
        <v/>
      </c>
      <c r="BS56" t="str">
        <f t="shared" ca="1" si="17"/>
        <v/>
      </c>
      <c r="BT56" t="str">
        <f ca="1">IF($BH56="","",IF(OR(BO56='Datos fijos'!$AB$3,BO56='Datos fijos'!$AB$4),0,SUM(BP56:BS56)))</f>
        <v/>
      </c>
      <c r="BU56" t="str">
        <f t="shared" ca="1" si="39"/>
        <v/>
      </c>
      <c r="BX56">
        <f ca="1">IF(OR(COUNTIF('Datos fijos'!$AJ:$AJ,$B56)=0,$B56=0,D56=0,F56=0,G56=0,$H$4&lt;&gt;'Datos fijos'!$H$3),0,VLOOKUP($B56,'Datos fijos'!$AJ:$AO,COLUMN('Datos fijos'!$AL$1)-COLUMN('Datos fijos'!$AJ$2)+1,0))</f>
        <v>0</v>
      </c>
      <c r="BY56">
        <f t="shared" ca="1" si="40"/>
        <v>0</v>
      </c>
      <c r="BZ56" t="str">
        <f t="shared" ca="1" si="18"/>
        <v/>
      </c>
      <c r="CA56" t="str">
        <f t="shared" ca="1" si="19"/>
        <v/>
      </c>
      <c r="CC56" t="str">
        <f t="shared" ca="1" si="20"/>
        <v/>
      </c>
      <c r="CD56" t="str">
        <f t="shared" ca="1" si="21"/>
        <v/>
      </c>
      <c r="CE56" t="str">
        <f t="shared" ca="1" si="22"/>
        <v/>
      </c>
      <c r="CF56" t="str">
        <f t="shared" ca="1" si="23"/>
        <v/>
      </c>
      <c r="CG56" t="str">
        <f t="shared" ca="1" si="24"/>
        <v/>
      </c>
      <c r="CH56" t="str">
        <f t="shared" ca="1" si="25"/>
        <v/>
      </c>
      <c r="CI56" t="str">
        <f t="shared" ca="1" si="26"/>
        <v/>
      </c>
      <c r="CJ56" t="str">
        <f t="shared" ca="1" si="27"/>
        <v/>
      </c>
      <c r="CK56" t="str">
        <f t="shared" ca="1" si="28"/>
        <v/>
      </c>
      <c r="CL56" t="str">
        <f t="shared" ca="1" si="29"/>
        <v/>
      </c>
      <c r="CM56" t="str">
        <f ca="1">IF($CA56="","",IF(OR(CH56='Datos fijos'!$AB$3,CH56='Datos fijos'!$AB$4),0,SUM(CI56:CL56)))</f>
        <v/>
      </c>
      <c r="CN56" t="str">
        <f t="shared" ca="1" si="41"/>
        <v/>
      </c>
      <c r="DZ56">
        <f ca="1">IF(OR(COUNTIF('Datos fijos'!$AJ:$AJ,$B56)=0,C56=0,D56=0,E56=0,G56=0),0,VLOOKUP($B56,'Datos fijos'!$AJ:$AO,COLUMN('Datos fijos'!$AO$1)-COLUMN('Datos fijos'!$AJ$2)+1,0))</f>
        <v>0</v>
      </c>
      <c r="EA56">
        <f t="shared" ca="1" si="42"/>
        <v>0</v>
      </c>
      <c r="EB56" t="str">
        <f t="shared" ca="1" si="56"/>
        <v/>
      </c>
      <c r="EC56" t="str">
        <f t="shared" ca="1" si="44"/>
        <v/>
      </c>
      <c r="EE56" t="str">
        <f t="shared" ca="1" si="45"/>
        <v/>
      </c>
      <c r="EF56" t="str">
        <f t="shared" ca="1" si="46"/>
        <v/>
      </c>
      <c r="EG56" t="str">
        <f t="shared" ca="1" si="47"/>
        <v/>
      </c>
      <c r="EH56" t="str">
        <f t="shared" ca="1" si="48"/>
        <v/>
      </c>
      <c r="EI56" t="str">
        <f t="shared" ca="1" si="49"/>
        <v/>
      </c>
      <c r="EJ56" t="str">
        <f t="shared" ca="1" si="50"/>
        <v/>
      </c>
      <c r="EM56" t="str">
        <f t="shared" ca="1" si="51"/>
        <v/>
      </c>
      <c r="EN56" t="str">
        <f t="shared" ca="1" si="52"/>
        <v/>
      </c>
      <c r="EO56" t="str">
        <f t="shared" ca="1" si="53"/>
        <v/>
      </c>
      <c r="EP56" t="str">
        <f t="shared" ca="1" si="54"/>
        <v/>
      </c>
      <c r="EQ56" t="str">
        <f ca="1">IF(EC56="","",IF(OR(EJ56='Datos fijos'!$AB$4),0,SUM(EM56:EP56)))</f>
        <v/>
      </c>
      <c r="ER56" t="str">
        <f t="shared" ca="1" si="55"/>
        <v/>
      </c>
      <c r="EV56" s="53" t="str">
        <f ca="1">IF(OR(COUNTIF('Datos fijos'!$AJ:$AJ,Cálculos!$B56)=0,F56=0,D56=0,B56=0),"",VLOOKUP($B56,'Datos fijos'!$AJ:$AP,COLUMN('Datos fijos'!$AP$1)-COLUMN('Datos fijos'!$AJ$2)+1,0))</f>
        <v/>
      </c>
      <c r="EW56" t="str">
        <f t="shared" ca="1" si="30"/>
        <v/>
      </c>
    </row>
    <row r="57" spans="2:153" x14ac:dyDescent="0.25">
      <c r="B57">
        <f ca="1">OFFSET('Equipos, Mater, Serv'!C$5,ROW($A57)-ROW($A$3),0)</f>
        <v>0</v>
      </c>
      <c r="C57">
        <f ca="1">OFFSET('Equipos, Mater, Serv'!D$5,ROW($A57)-ROW($A$3),0)</f>
        <v>0</v>
      </c>
      <c r="D57">
        <f ca="1">OFFSET('Equipos, Mater, Serv'!F$5,ROW($A57)-ROW($A$3),0)</f>
        <v>0</v>
      </c>
      <c r="E57">
        <f ca="1">OFFSET('Equipos, Mater, Serv'!G$5,ROW($A57)-ROW($A$3),0)</f>
        <v>0</v>
      </c>
      <c r="F57">
        <f ca="1">OFFSET('Equipos, Mater, Serv'!H$5,ROW($A57)-ROW($A$3),0)</f>
        <v>0</v>
      </c>
      <c r="G57">
        <f ca="1">OFFSET('Equipos, Mater, Serv'!L$5,ROW($A57)-ROW($A$3),0)</f>
        <v>0</v>
      </c>
      <c r="I57">
        <f ca="1">OFFSET('Equipos, Mater, Serv'!O$5,ROW($A57)-ROW($A$3),0)</f>
        <v>0</v>
      </c>
      <c r="J57">
        <f ca="1">OFFSET('Equipos, Mater, Serv'!P$5,ROW($A57)-ROW($A$3),0)</f>
        <v>0</v>
      </c>
      <c r="K57">
        <f ca="1">OFFSET('Equipos, Mater, Serv'!T$5,ROW($A57)-ROW($A$3),0)</f>
        <v>0</v>
      </c>
      <c r="L57">
        <f ca="1">OFFSET('Equipos, Mater, Serv'!U$5,ROW($A57)-ROW($A$3),0)</f>
        <v>0</v>
      </c>
      <c r="N57">
        <f ca="1">OFFSET('Equipos, Mater, Serv'!Z$5,ROW($A57)-ROW($A$3),0)</f>
        <v>0</v>
      </c>
      <c r="O57">
        <f ca="1">OFFSET('Equipos, Mater, Serv'!AA$5,ROW($A57)-ROW($A$3),0)</f>
        <v>0</v>
      </c>
      <c r="P57">
        <f ca="1">OFFSET('Equipos, Mater, Serv'!AB$5,ROW($A57)-ROW($A$3),0)</f>
        <v>0</v>
      </c>
      <c r="Q57">
        <f ca="1">OFFSET('Equipos, Mater, Serv'!AC$5,ROW($A57)-ROW($A$3),0)</f>
        <v>0</v>
      </c>
      <c r="R57">
        <f ca="1">OFFSET('Equipos, Mater, Serv'!AD$5,ROW($A57)-ROW($A$3),0)</f>
        <v>0</v>
      </c>
      <c r="S57">
        <f ca="1">OFFSET('Equipos, Mater, Serv'!AE$5,ROW($A57)-ROW($A$3),0)</f>
        <v>0</v>
      </c>
      <c r="T57">
        <f ca="1">OFFSET('Equipos, Mater, Serv'!AF$5,ROW($A57)-ROW($A$3),0)</f>
        <v>0</v>
      </c>
      <c r="V57" s="241">
        <f ca="1">IF(OR($B57=0,D57=0,F57=0,J57&lt;&gt;'Datos fijos'!$H$3),0,1)</f>
        <v>0</v>
      </c>
      <c r="W57">
        <f t="shared" ca="1" si="31"/>
        <v>0</v>
      </c>
      <c r="X57" t="str">
        <f t="shared" ca="1" si="32"/>
        <v/>
      </c>
      <c r="Y57" t="str">
        <f t="shared" ca="1" si="33"/>
        <v/>
      </c>
      <c r="AA57" t="str">
        <f t="shared" ca="1" si="0"/>
        <v/>
      </c>
      <c r="AB57" t="str">
        <f t="shared" ca="1" si="1"/>
        <v/>
      </c>
      <c r="AC57" t="str">
        <f t="shared" ca="1" si="2"/>
        <v/>
      </c>
      <c r="AD57" t="str">
        <f t="shared" ca="1" si="3"/>
        <v/>
      </c>
      <c r="AE57" t="str">
        <f t="shared" ca="1" si="4"/>
        <v/>
      </c>
      <c r="AF57" t="str">
        <f t="shared" ca="1" si="5"/>
        <v/>
      </c>
      <c r="AG57" t="str">
        <f t="shared" ca="1" si="34"/>
        <v/>
      </c>
      <c r="AH57" t="str">
        <f t="shared" ca="1" si="35"/>
        <v/>
      </c>
      <c r="AI57" t="str">
        <f t="shared" ca="1" si="36"/>
        <v/>
      </c>
      <c r="AL57" t="str">
        <f ca="1">IF(Y57="","",IF(OR(AG57='Datos fijos'!$AB$3,AG57='Datos fijos'!$AB$4),0,SUM(AH57:AK57)))</f>
        <v/>
      </c>
      <c r="BE57" s="4">
        <f ca="1">IF(OR(COUNTIF('Datos fijos'!$AJ:$AJ,$B57)=0,$B57=0,D57=0,F57=0,$H$4&lt;&gt;'Datos fijos'!$H$3),0,VLOOKUP($B57,'Datos fijos'!$AJ:$AO,COLUMN('Datos fijos'!$AK$2)-COLUMN('Datos fijos'!$AJ$2)+1,0))</f>
        <v>0</v>
      </c>
      <c r="BF57">
        <f t="shared" ca="1" si="38"/>
        <v>0</v>
      </c>
      <c r="BG57" t="str">
        <f t="shared" ca="1" si="6"/>
        <v/>
      </c>
      <c r="BH57" t="str">
        <f t="shared" ca="1" si="7"/>
        <v/>
      </c>
      <c r="BJ57" t="str">
        <f t="shared" ca="1" si="8"/>
        <v/>
      </c>
      <c r="BK57" t="str">
        <f t="shared" ca="1" si="9"/>
        <v/>
      </c>
      <c r="BL57" t="str">
        <f t="shared" ca="1" si="10"/>
        <v/>
      </c>
      <c r="BM57" t="str">
        <f t="shared" ca="1" si="11"/>
        <v/>
      </c>
      <c r="BN57" s="4" t="str">
        <f t="shared" ca="1" si="12"/>
        <v/>
      </c>
      <c r="BO57" t="str">
        <f t="shared" ca="1" si="13"/>
        <v/>
      </c>
      <c r="BP57" t="str">
        <f t="shared" ca="1" si="14"/>
        <v/>
      </c>
      <c r="BQ57" t="str">
        <f t="shared" ca="1" si="15"/>
        <v/>
      </c>
      <c r="BR57" t="str">
        <f t="shared" ca="1" si="16"/>
        <v/>
      </c>
      <c r="BS57" t="str">
        <f t="shared" ca="1" si="17"/>
        <v/>
      </c>
      <c r="BT57" t="str">
        <f ca="1">IF($BH57="","",IF(OR(BO57='Datos fijos'!$AB$3,BO57='Datos fijos'!$AB$4),0,SUM(BP57:BS57)))</f>
        <v/>
      </c>
      <c r="BU57" t="str">
        <f t="shared" ca="1" si="39"/>
        <v/>
      </c>
      <c r="BX57">
        <f ca="1">IF(OR(COUNTIF('Datos fijos'!$AJ:$AJ,$B57)=0,$B57=0,D57=0,F57=0,G57=0,$H$4&lt;&gt;'Datos fijos'!$H$3),0,VLOOKUP($B57,'Datos fijos'!$AJ:$AO,COLUMN('Datos fijos'!$AL$1)-COLUMN('Datos fijos'!$AJ$2)+1,0))</f>
        <v>0</v>
      </c>
      <c r="BY57">
        <f t="shared" ca="1" si="40"/>
        <v>0</v>
      </c>
      <c r="BZ57" t="str">
        <f t="shared" ca="1" si="18"/>
        <v/>
      </c>
      <c r="CA57" t="str">
        <f t="shared" ca="1" si="19"/>
        <v/>
      </c>
      <c r="CC57" t="str">
        <f t="shared" ca="1" si="20"/>
        <v/>
      </c>
      <c r="CD57" t="str">
        <f t="shared" ca="1" si="21"/>
        <v/>
      </c>
      <c r="CE57" t="str">
        <f t="shared" ca="1" si="22"/>
        <v/>
      </c>
      <c r="CF57" t="str">
        <f t="shared" ca="1" si="23"/>
        <v/>
      </c>
      <c r="CG57" t="str">
        <f t="shared" ca="1" si="24"/>
        <v/>
      </c>
      <c r="CH57" t="str">
        <f t="shared" ca="1" si="25"/>
        <v/>
      </c>
      <c r="CI57" t="str">
        <f t="shared" ca="1" si="26"/>
        <v/>
      </c>
      <c r="CJ57" t="str">
        <f t="shared" ca="1" si="27"/>
        <v/>
      </c>
      <c r="CK57" t="str">
        <f t="shared" ca="1" si="28"/>
        <v/>
      </c>
      <c r="CL57" t="str">
        <f t="shared" ca="1" si="29"/>
        <v/>
      </c>
      <c r="CM57" t="str">
        <f ca="1">IF($CA57="","",IF(OR(CH57='Datos fijos'!$AB$3,CH57='Datos fijos'!$AB$4),0,SUM(CI57:CL57)))</f>
        <v/>
      </c>
      <c r="CN57" t="str">
        <f t="shared" ca="1" si="41"/>
        <v/>
      </c>
      <c r="DZ57">
        <f ca="1">IF(OR(COUNTIF('Datos fijos'!$AJ:$AJ,$B57)=0,C57=0,D57=0,E57=0,G57=0),0,VLOOKUP($B57,'Datos fijos'!$AJ:$AO,COLUMN('Datos fijos'!$AO$1)-COLUMN('Datos fijos'!$AJ$2)+1,0))</f>
        <v>0</v>
      </c>
      <c r="EA57">
        <f t="shared" ca="1" si="42"/>
        <v>0</v>
      </c>
      <c r="EB57" t="str">
        <f t="shared" ca="1" si="56"/>
        <v/>
      </c>
      <c r="EC57" t="str">
        <f t="shared" ca="1" si="44"/>
        <v/>
      </c>
      <c r="EE57" t="str">
        <f t="shared" ca="1" si="45"/>
        <v/>
      </c>
      <c r="EF57" t="str">
        <f t="shared" ca="1" si="46"/>
        <v/>
      </c>
      <c r="EG57" t="str">
        <f t="shared" ca="1" si="47"/>
        <v/>
      </c>
      <c r="EH57" t="str">
        <f t="shared" ca="1" si="48"/>
        <v/>
      </c>
      <c r="EI57" t="str">
        <f t="shared" ca="1" si="49"/>
        <v/>
      </c>
      <c r="EJ57" t="str">
        <f t="shared" ca="1" si="50"/>
        <v/>
      </c>
      <c r="EM57" t="str">
        <f t="shared" ca="1" si="51"/>
        <v/>
      </c>
      <c r="EN57" t="str">
        <f t="shared" ca="1" si="52"/>
        <v/>
      </c>
      <c r="EO57" t="str">
        <f t="shared" ca="1" si="53"/>
        <v/>
      </c>
      <c r="EP57" t="str">
        <f t="shared" ca="1" si="54"/>
        <v/>
      </c>
      <c r="EQ57" t="str">
        <f ca="1">IF(EC57="","",IF(OR(EJ57='Datos fijos'!$AB$4),0,SUM(EM57:EP57)))</f>
        <v/>
      </c>
      <c r="ER57" t="str">
        <f t="shared" ca="1" si="55"/>
        <v/>
      </c>
      <c r="EV57" s="53" t="str">
        <f ca="1">IF(OR(COUNTIF('Datos fijos'!$AJ:$AJ,Cálculos!$B57)=0,F57=0,D57=0,B57=0),"",VLOOKUP($B57,'Datos fijos'!$AJ:$AP,COLUMN('Datos fijos'!$AP$1)-COLUMN('Datos fijos'!$AJ$2)+1,0))</f>
        <v/>
      </c>
      <c r="EW57" t="str">
        <f t="shared" ca="1" si="30"/>
        <v/>
      </c>
    </row>
    <row r="58" spans="2:153" x14ac:dyDescent="0.25">
      <c r="B58">
        <f ca="1">OFFSET('Equipos, Mater, Serv'!C$5,ROW($A58)-ROW($A$3),0)</f>
        <v>0</v>
      </c>
      <c r="C58">
        <f ca="1">OFFSET('Equipos, Mater, Serv'!D$5,ROW($A58)-ROW($A$3),0)</f>
        <v>0</v>
      </c>
      <c r="D58">
        <f ca="1">OFFSET('Equipos, Mater, Serv'!F$5,ROW($A58)-ROW($A$3),0)</f>
        <v>0</v>
      </c>
      <c r="E58">
        <f ca="1">OFFSET('Equipos, Mater, Serv'!G$5,ROW($A58)-ROW($A$3),0)</f>
        <v>0</v>
      </c>
      <c r="F58">
        <f ca="1">OFFSET('Equipos, Mater, Serv'!H$5,ROW($A58)-ROW($A$3),0)</f>
        <v>0</v>
      </c>
      <c r="G58">
        <f ca="1">OFFSET('Equipos, Mater, Serv'!L$5,ROW($A58)-ROW($A$3),0)</f>
        <v>0</v>
      </c>
      <c r="I58">
        <f ca="1">OFFSET('Equipos, Mater, Serv'!O$5,ROW($A58)-ROW($A$3),0)</f>
        <v>0</v>
      </c>
      <c r="J58">
        <f ca="1">OFFSET('Equipos, Mater, Serv'!P$5,ROW($A58)-ROW($A$3),0)</f>
        <v>0</v>
      </c>
      <c r="K58">
        <f ca="1">OFFSET('Equipos, Mater, Serv'!T$5,ROW($A58)-ROW($A$3),0)</f>
        <v>0</v>
      </c>
      <c r="L58">
        <f ca="1">OFFSET('Equipos, Mater, Serv'!U$5,ROW($A58)-ROW($A$3),0)</f>
        <v>0</v>
      </c>
      <c r="N58">
        <f ca="1">OFFSET('Equipos, Mater, Serv'!Z$5,ROW($A58)-ROW($A$3),0)</f>
        <v>0</v>
      </c>
      <c r="O58">
        <f ca="1">OFFSET('Equipos, Mater, Serv'!AA$5,ROW($A58)-ROW($A$3),0)</f>
        <v>0</v>
      </c>
      <c r="P58">
        <f ca="1">OFFSET('Equipos, Mater, Serv'!AB$5,ROW($A58)-ROW($A$3),0)</f>
        <v>0</v>
      </c>
      <c r="Q58">
        <f ca="1">OFFSET('Equipos, Mater, Serv'!AC$5,ROW($A58)-ROW($A$3),0)</f>
        <v>0</v>
      </c>
      <c r="R58">
        <f ca="1">OFFSET('Equipos, Mater, Serv'!AD$5,ROW($A58)-ROW($A$3),0)</f>
        <v>0</v>
      </c>
      <c r="S58">
        <f ca="1">OFFSET('Equipos, Mater, Serv'!AE$5,ROW($A58)-ROW($A$3),0)</f>
        <v>0</v>
      </c>
      <c r="T58">
        <f ca="1">OFFSET('Equipos, Mater, Serv'!AF$5,ROW($A58)-ROW($A$3),0)</f>
        <v>0</v>
      </c>
      <c r="V58" s="241">
        <f ca="1">IF(OR($B58=0,D58=0,F58=0,J58&lt;&gt;'Datos fijos'!$H$3),0,1)</f>
        <v>0</v>
      </c>
      <c r="W58">
        <f t="shared" ca="1" si="31"/>
        <v>0</v>
      </c>
      <c r="X58" t="str">
        <f t="shared" ca="1" si="32"/>
        <v/>
      </c>
      <c r="Y58" t="str">
        <f t="shared" ca="1" si="33"/>
        <v/>
      </c>
      <c r="AA58" t="str">
        <f t="shared" ca="1" si="0"/>
        <v/>
      </c>
      <c r="AB58" t="str">
        <f t="shared" ca="1" si="1"/>
        <v/>
      </c>
      <c r="AC58" t="str">
        <f t="shared" ca="1" si="2"/>
        <v/>
      </c>
      <c r="AD58" t="str">
        <f t="shared" ca="1" si="3"/>
        <v/>
      </c>
      <c r="AE58" t="str">
        <f t="shared" ca="1" si="4"/>
        <v/>
      </c>
      <c r="AF58" t="str">
        <f t="shared" ca="1" si="5"/>
        <v/>
      </c>
      <c r="AG58" t="str">
        <f t="shared" ca="1" si="34"/>
        <v/>
      </c>
      <c r="AH58" t="str">
        <f t="shared" ca="1" si="35"/>
        <v/>
      </c>
      <c r="AI58" t="str">
        <f t="shared" ca="1" si="36"/>
        <v/>
      </c>
      <c r="AL58" t="str">
        <f ca="1">IF(Y58="","",IF(OR(AG58='Datos fijos'!$AB$3,AG58='Datos fijos'!$AB$4),0,SUM(AH58:AK58)))</f>
        <v/>
      </c>
      <c r="BE58" s="4">
        <f ca="1">IF(OR(COUNTIF('Datos fijos'!$AJ:$AJ,$B58)=0,$B58=0,D58=0,F58=0,$H$4&lt;&gt;'Datos fijos'!$H$3),0,VLOOKUP($B58,'Datos fijos'!$AJ:$AO,COLUMN('Datos fijos'!$AK$2)-COLUMN('Datos fijos'!$AJ$2)+1,0))</f>
        <v>0</v>
      </c>
      <c r="BF58">
        <f t="shared" ca="1" si="38"/>
        <v>0</v>
      </c>
      <c r="BG58" t="str">
        <f t="shared" ca="1" si="6"/>
        <v/>
      </c>
      <c r="BH58" t="str">
        <f t="shared" ca="1" si="7"/>
        <v/>
      </c>
      <c r="BJ58" t="str">
        <f t="shared" ca="1" si="8"/>
        <v/>
      </c>
      <c r="BK58" t="str">
        <f t="shared" ca="1" si="9"/>
        <v/>
      </c>
      <c r="BL58" t="str">
        <f t="shared" ca="1" si="10"/>
        <v/>
      </c>
      <c r="BM58" t="str">
        <f t="shared" ca="1" si="11"/>
        <v/>
      </c>
      <c r="BN58" s="4" t="str">
        <f t="shared" ca="1" si="12"/>
        <v/>
      </c>
      <c r="BO58" t="str">
        <f t="shared" ca="1" si="13"/>
        <v/>
      </c>
      <c r="BP58" t="str">
        <f t="shared" ca="1" si="14"/>
        <v/>
      </c>
      <c r="BQ58" t="str">
        <f t="shared" ca="1" si="15"/>
        <v/>
      </c>
      <c r="BR58" t="str">
        <f t="shared" ca="1" si="16"/>
        <v/>
      </c>
      <c r="BS58" t="str">
        <f t="shared" ca="1" si="17"/>
        <v/>
      </c>
      <c r="BT58" t="str">
        <f ca="1">IF($BH58="","",IF(OR(BO58='Datos fijos'!$AB$3,BO58='Datos fijos'!$AB$4),0,SUM(BP58:BS58)))</f>
        <v/>
      </c>
      <c r="BU58" t="str">
        <f t="shared" ca="1" si="39"/>
        <v/>
      </c>
      <c r="BX58">
        <f ca="1">IF(OR(COUNTIF('Datos fijos'!$AJ:$AJ,$B58)=0,$B58=0,D58=0,F58=0,G58=0,$H$4&lt;&gt;'Datos fijos'!$H$3),0,VLOOKUP($B58,'Datos fijos'!$AJ:$AO,COLUMN('Datos fijos'!$AL$1)-COLUMN('Datos fijos'!$AJ$2)+1,0))</f>
        <v>0</v>
      </c>
      <c r="BY58">
        <f t="shared" ca="1" si="40"/>
        <v>0</v>
      </c>
      <c r="BZ58" t="str">
        <f t="shared" ca="1" si="18"/>
        <v/>
      </c>
      <c r="CA58" t="str">
        <f t="shared" ca="1" si="19"/>
        <v/>
      </c>
      <c r="CC58" t="str">
        <f t="shared" ca="1" si="20"/>
        <v/>
      </c>
      <c r="CD58" t="str">
        <f t="shared" ca="1" si="21"/>
        <v/>
      </c>
      <c r="CE58" t="str">
        <f t="shared" ca="1" si="22"/>
        <v/>
      </c>
      <c r="CF58" t="str">
        <f t="shared" ca="1" si="23"/>
        <v/>
      </c>
      <c r="CG58" t="str">
        <f t="shared" ca="1" si="24"/>
        <v/>
      </c>
      <c r="CH58" t="str">
        <f t="shared" ca="1" si="25"/>
        <v/>
      </c>
      <c r="CI58" t="str">
        <f t="shared" ca="1" si="26"/>
        <v/>
      </c>
      <c r="CJ58" t="str">
        <f t="shared" ca="1" si="27"/>
        <v/>
      </c>
      <c r="CK58" t="str">
        <f t="shared" ca="1" si="28"/>
        <v/>
      </c>
      <c r="CL58" t="str">
        <f t="shared" ca="1" si="29"/>
        <v/>
      </c>
      <c r="CM58" t="str">
        <f ca="1">IF($CA58="","",IF(OR(CH58='Datos fijos'!$AB$3,CH58='Datos fijos'!$AB$4),0,SUM(CI58:CL58)))</f>
        <v/>
      </c>
      <c r="CN58" t="str">
        <f t="shared" ca="1" si="41"/>
        <v/>
      </c>
      <c r="DZ58">
        <f ca="1">IF(OR(COUNTIF('Datos fijos'!$AJ:$AJ,$B58)=0,C58=0,D58=0,E58=0,G58=0),0,VLOOKUP($B58,'Datos fijos'!$AJ:$AO,COLUMN('Datos fijos'!$AO$1)-COLUMN('Datos fijos'!$AJ$2)+1,0))</f>
        <v>0</v>
      </c>
      <c r="EA58">
        <f t="shared" ca="1" si="42"/>
        <v>0</v>
      </c>
      <c r="EB58" t="str">
        <f t="shared" ca="1" si="56"/>
        <v/>
      </c>
      <c r="EC58" t="str">
        <f t="shared" ca="1" si="44"/>
        <v/>
      </c>
      <c r="EE58" t="str">
        <f t="shared" ca="1" si="45"/>
        <v/>
      </c>
      <c r="EF58" t="str">
        <f t="shared" ca="1" si="46"/>
        <v/>
      </c>
      <c r="EG58" t="str">
        <f t="shared" ca="1" si="47"/>
        <v/>
      </c>
      <c r="EH58" t="str">
        <f t="shared" ca="1" si="48"/>
        <v/>
      </c>
      <c r="EI58" t="str">
        <f t="shared" ca="1" si="49"/>
        <v/>
      </c>
      <c r="EJ58" t="str">
        <f t="shared" ca="1" si="50"/>
        <v/>
      </c>
      <c r="EM58" t="str">
        <f t="shared" ca="1" si="51"/>
        <v/>
      </c>
      <c r="EN58" t="str">
        <f t="shared" ca="1" si="52"/>
        <v/>
      </c>
      <c r="EO58" t="str">
        <f t="shared" ca="1" si="53"/>
        <v/>
      </c>
      <c r="EP58" t="str">
        <f t="shared" ca="1" si="54"/>
        <v/>
      </c>
      <c r="EQ58" t="str">
        <f ca="1">IF(EC58="","",IF(OR(EJ58='Datos fijos'!$AB$4),0,SUM(EM58:EP58)))</f>
        <v/>
      </c>
      <c r="ER58" t="str">
        <f t="shared" ca="1" si="55"/>
        <v/>
      </c>
      <c r="EV58" s="53" t="str">
        <f ca="1">IF(OR(COUNTIF('Datos fijos'!$AJ:$AJ,Cálculos!$B58)=0,F58=0,D58=0,B58=0),"",VLOOKUP($B58,'Datos fijos'!$AJ:$AP,COLUMN('Datos fijos'!$AP$1)-COLUMN('Datos fijos'!$AJ$2)+1,0))</f>
        <v/>
      </c>
      <c r="EW58" t="str">
        <f t="shared" ca="1" si="30"/>
        <v/>
      </c>
    </row>
    <row r="59" spans="2:153" x14ac:dyDescent="0.25">
      <c r="B59">
        <f ca="1">OFFSET('Equipos, Mater, Serv'!C$5,ROW($A59)-ROW($A$3),0)</f>
        <v>0</v>
      </c>
      <c r="C59">
        <f ca="1">OFFSET('Equipos, Mater, Serv'!D$5,ROW($A59)-ROW($A$3),0)</f>
        <v>0</v>
      </c>
      <c r="D59">
        <f ca="1">OFFSET('Equipos, Mater, Serv'!F$5,ROW($A59)-ROW($A$3),0)</f>
        <v>0</v>
      </c>
      <c r="E59">
        <f ca="1">OFFSET('Equipos, Mater, Serv'!G$5,ROW($A59)-ROW($A$3),0)</f>
        <v>0</v>
      </c>
      <c r="F59">
        <f ca="1">OFFSET('Equipos, Mater, Serv'!H$5,ROW($A59)-ROW($A$3),0)</f>
        <v>0</v>
      </c>
      <c r="G59">
        <f ca="1">OFFSET('Equipos, Mater, Serv'!L$5,ROW($A59)-ROW($A$3),0)</f>
        <v>0</v>
      </c>
      <c r="I59">
        <f ca="1">OFFSET('Equipos, Mater, Serv'!O$5,ROW($A59)-ROW($A$3),0)</f>
        <v>0</v>
      </c>
      <c r="J59">
        <f ca="1">OFFSET('Equipos, Mater, Serv'!P$5,ROW($A59)-ROW($A$3),0)</f>
        <v>0</v>
      </c>
      <c r="K59">
        <f ca="1">OFFSET('Equipos, Mater, Serv'!T$5,ROW($A59)-ROW($A$3),0)</f>
        <v>0</v>
      </c>
      <c r="L59">
        <f ca="1">OFFSET('Equipos, Mater, Serv'!U$5,ROW($A59)-ROW($A$3),0)</f>
        <v>0</v>
      </c>
      <c r="N59">
        <f ca="1">OFFSET('Equipos, Mater, Serv'!Z$5,ROW($A59)-ROW($A$3),0)</f>
        <v>0</v>
      </c>
      <c r="O59">
        <f ca="1">OFFSET('Equipos, Mater, Serv'!AA$5,ROW($A59)-ROW($A$3),0)</f>
        <v>0</v>
      </c>
      <c r="P59">
        <f ca="1">OFFSET('Equipos, Mater, Serv'!AB$5,ROW($A59)-ROW($A$3),0)</f>
        <v>0</v>
      </c>
      <c r="Q59">
        <f ca="1">OFFSET('Equipos, Mater, Serv'!AC$5,ROW($A59)-ROW($A$3),0)</f>
        <v>0</v>
      </c>
      <c r="R59">
        <f ca="1">OFFSET('Equipos, Mater, Serv'!AD$5,ROW($A59)-ROW($A$3),0)</f>
        <v>0</v>
      </c>
      <c r="S59">
        <f ca="1">OFFSET('Equipos, Mater, Serv'!AE$5,ROW($A59)-ROW($A$3),0)</f>
        <v>0</v>
      </c>
      <c r="T59">
        <f ca="1">OFFSET('Equipos, Mater, Serv'!AF$5,ROW($A59)-ROW($A$3),0)</f>
        <v>0</v>
      </c>
      <c r="V59" s="241">
        <f ca="1">IF(OR($B59=0,D59=0,F59=0,J59&lt;&gt;'Datos fijos'!$H$3),0,1)</f>
        <v>0</v>
      </c>
      <c r="W59">
        <f t="shared" ca="1" si="31"/>
        <v>0</v>
      </c>
      <c r="X59" t="str">
        <f t="shared" ca="1" si="32"/>
        <v/>
      </c>
      <c r="Y59" t="str">
        <f t="shared" ca="1" si="33"/>
        <v/>
      </c>
      <c r="AA59" t="str">
        <f t="shared" ca="1" si="0"/>
        <v/>
      </c>
      <c r="AB59" t="str">
        <f t="shared" ca="1" si="1"/>
        <v/>
      </c>
      <c r="AC59" t="str">
        <f t="shared" ca="1" si="2"/>
        <v/>
      </c>
      <c r="AD59" t="str">
        <f t="shared" ca="1" si="3"/>
        <v/>
      </c>
      <c r="AE59" t="str">
        <f t="shared" ca="1" si="4"/>
        <v/>
      </c>
      <c r="AF59" t="str">
        <f t="shared" ca="1" si="5"/>
        <v/>
      </c>
      <c r="AG59" t="str">
        <f t="shared" ca="1" si="34"/>
        <v/>
      </c>
      <c r="AH59" t="str">
        <f t="shared" ca="1" si="35"/>
        <v/>
      </c>
      <c r="AI59" t="str">
        <f t="shared" ca="1" si="36"/>
        <v/>
      </c>
      <c r="AL59" t="str">
        <f ca="1">IF(Y59="","",IF(OR(AG59='Datos fijos'!$AB$3,AG59='Datos fijos'!$AB$4),0,SUM(AH59:AK59)))</f>
        <v/>
      </c>
      <c r="BE59" s="4">
        <f ca="1">IF(OR(COUNTIF('Datos fijos'!$AJ:$AJ,$B59)=0,$B59=0,D59=0,F59=0,$H$4&lt;&gt;'Datos fijos'!$H$3),0,VLOOKUP($B59,'Datos fijos'!$AJ:$AO,COLUMN('Datos fijos'!$AK$2)-COLUMN('Datos fijos'!$AJ$2)+1,0))</f>
        <v>0</v>
      </c>
      <c r="BF59">
        <f t="shared" ca="1" si="38"/>
        <v>0</v>
      </c>
      <c r="BG59" t="str">
        <f t="shared" ca="1" si="6"/>
        <v/>
      </c>
      <c r="BH59" t="str">
        <f t="shared" ca="1" si="7"/>
        <v/>
      </c>
      <c r="BJ59" t="str">
        <f t="shared" ca="1" si="8"/>
        <v/>
      </c>
      <c r="BK59" t="str">
        <f t="shared" ca="1" si="9"/>
        <v/>
      </c>
      <c r="BL59" t="str">
        <f t="shared" ca="1" si="10"/>
        <v/>
      </c>
      <c r="BM59" t="str">
        <f t="shared" ca="1" si="11"/>
        <v/>
      </c>
      <c r="BN59" s="4" t="str">
        <f t="shared" ca="1" si="12"/>
        <v/>
      </c>
      <c r="BO59" t="str">
        <f t="shared" ca="1" si="13"/>
        <v/>
      </c>
      <c r="BP59" t="str">
        <f t="shared" ca="1" si="14"/>
        <v/>
      </c>
      <c r="BQ59" t="str">
        <f t="shared" ca="1" si="15"/>
        <v/>
      </c>
      <c r="BR59" t="str">
        <f t="shared" ca="1" si="16"/>
        <v/>
      </c>
      <c r="BS59" t="str">
        <f t="shared" ca="1" si="17"/>
        <v/>
      </c>
      <c r="BT59" t="str">
        <f ca="1">IF($BH59="","",IF(OR(BO59='Datos fijos'!$AB$3,BO59='Datos fijos'!$AB$4),0,SUM(BP59:BS59)))</f>
        <v/>
      </c>
      <c r="BU59" t="str">
        <f t="shared" ca="1" si="39"/>
        <v/>
      </c>
      <c r="BX59">
        <f ca="1">IF(OR(COUNTIF('Datos fijos'!$AJ:$AJ,$B59)=0,$B59=0,D59=0,F59=0,G59=0,$H$4&lt;&gt;'Datos fijos'!$H$3),0,VLOOKUP($B59,'Datos fijos'!$AJ:$AO,COLUMN('Datos fijos'!$AL$1)-COLUMN('Datos fijos'!$AJ$2)+1,0))</f>
        <v>0</v>
      </c>
      <c r="BY59">
        <f t="shared" ca="1" si="40"/>
        <v>0</v>
      </c>
      <c r="BZ59" t="str">
        <f t="shared" ca="1" si="18"/>
        <v/>
      </c>
      <c r="CA59" t="str">
        <f t="shared" ca="1" si="19"/>
        <v/>
      </c>
      <c r="CC59" t="str">
        <f t="shared" ca="1" si="20"/>
        <v/>
      </c>
      <c r="CD59" t="str">
        <f t="shared" ca="1" si="21"/>
        <v/>
      </c>
      <c r="CE59" t="str">
        <f t="shared" ca="1" si="22"/>
        <v/>
      </c>
      <c r="CF59" t="str">
        <f t="shared" ca="1" si="23"/>
        <v/>
      </c>
      <c r="CG59" t="str">
        <f t="shared" ca="1" si="24"/>
        <v/>
      </c>
      <c r="CH59" t="str">
        <f t="shared" ca="1" si="25"/>
        <v/>
      </c>
      <c r="CI59" t="str">
        <f t="shared" ca="1" si="26"/>
        <v/>
      </c>
      <c r="CJ59" t="str">
        <f t="shared" ca="1" si="27"/>
        <v/>
      </c>
      <c r="CK59" t="str">
        <f t="shared" ca="1" si="28"/>
        <v/>
      </c>
      <c r="CL59" t="str">
        <f t="shared" ca="1" si="29"/>
        <v/>
      </c>
      <c r="CM59" t="str">
        <f ca="1">IF($CA59="","",IF(OR(CH59='Datos fijos'!$AB$3,CH59='Datos fijos'!$AB$4),0,SUM(CI59:CL59)))</f>
        <v/>
      </c>
      <c r="CN59" t="str">
        <f t="shared" ca="1" si="41"/>
        <v/>
      </c>
      <c r="DZ59">
        <f ca="1">IF(OR(COUNTIF('Datos fijos'!$AJ:$AJ,$B59)=0,C59=0,D59=0,E59=0,G59=0),0,VLOOKUP($B59,'Datos fijos'!$AJ:$AO,COLUMN('Datos fijos'!$AO$1)-COLUMN('Datos fijos'!$AJ$2)+1,0))</f>
        <v>0</v>
      </c>
      <c r="EA59">
        <f t="shared" ca="1" si="42"/>
        <v>0</v>
      </c>
      <c r="EB59" t="str">
        <f t="shared" ca="1" si="56"/>
        <v/>
      </c>
      <c r="EC59" t="str">
        <f t="shared" ca="1" si="44"/>
        <v/>
      </c>
      <c r="EE59" t="str">
        <f t="shared" ca="1" si="45"/>
        <v/>
      </c>
      <c r="EF59" t="str">
        <f t="shared" ca="1" si="46"/>
        <v/>
      </c>
      <c r="EG59" t="str">
        <f t="shared" ca="1" si="47"/>
        <v/>
      </c>
      <c r="EH59" t="str">
        <f t="shared" ca="1" si="48"/>
        <v/>
      </c>
      <c r="EI59" t="str">
        <f t="shared" ca="1" si="49"/>
        <v/>
      </c>
      <c r="EJ59" t="str">
        <f t="shared" ca="1" si="50"/>
        <v/>
      </c>
      <c r="EM59" t="str">
        <f t="shared" ca="1" si="51"/>
        <v/>
      </c>
      <c r="EN59" t="str">
        <f t="shared" ca="1" si="52"/>
        <v/>
      </c>
      <c r="EO59" t="str">
        <f t="shared" ca="1" si="53"/>
        <v/>
      </c>
      <c r="EP59" t="str">
        <f t="shared" ca="1" si="54"/>
        <v/>
      </c>
      <c r="EQ59" t="str">
        <f ca="1">IF(EC59="","",IF(OR(EJ59='Datos fijos'!$AB$4),0,SUM(EM59:EP59)))</f>
        <v/>
      </c>
      <c r="ER59" t="str">
        <f t="shared" ca="1" si="55"/>
        <v/>
      </c>
      <c r="EV59" s="53" t="str">
        <f ca="1">IF(OR(COUNTIF('Datos fijos'!$AJ:$AJ,Cálculos!$B59)=0,F59=0,D59=0,B59=0),"",VLOOKUP($B59,'Datos fijos'!$AJ:$AP,COLUMN('Datos fijos'!$AP$1)-COLUMN('Datos fijos'!$AJ$2)+1,0))</f>
        <v/>
      </c>
      <c r="EW59" t="str">
        <f t="shared" ca="1" si="30"/>
        <v/>
      </c>
    </row>
    <row r="60" spans="2:153" x14ac:dyDescent="0.25">
      <c r="B60">
        <f ca="1">OFFSET('Equipos, Mater, Serv'!C$5,ROW($A60)-ROW($A$3),0)</f>
        <v>0</v>
      </c>
      <c r="C60">
        <f ca="1">OFFSET('Equipos, Mater, Serv'!D$5,ROW($A60)-ROW($A$3),0)</f>
        <v>0</v>
      </c>
      <c r="D60">
        <f ca="1">OFFSET('Equipos, Mater, Serv'!F$5,ROW($A60)-ROW($A$3),0)</f>
        <v>0</v>
      </c>
      <c r="E60">
        <f ca="1">OFFSET('Equipos, Mater, Serv'!G$5,ROW($A60)-ROW($A$3),0)</f>
        <v>0</v>
      </c>
      <c r="F60">
        <f ca="1">OFFSET('Equipos, Mater, Serv'!H$5,ROW($A60)-ROW($A$3),0)</f>
        <v>0</v>
      </c>
      <c r="G60">
        <f ca="1">OFFSET('Equipos, Mater, Serv'!L$5,ROW($A60)-ROW($A$3),0)</f>
        <v>0</v>
      </c>
      <c r="I60">
        <f ca="1">OFFSET('Equipos, Mater, Serv'!O$5,ROW($A60)-ROW($A$3),0)</f>
        <v>0</v>
      </c>
      <c r="J60">
        <f ca="1">OFFSET('Equipos, Mater, Serv'!P$5,ROW($A60)-ROW($A$3),0)</f>
        <v>0</v>
      </c>
      <c r="K60">
        <f ca="1">OFFSET('Equipos, Mater, Serv'!T$5,ROW($A60)-ROW($A$3),0)</f>
        <v>0</v>
      </c>
      <c r="L60">
        <f ca="1">OFFSET('Equipos, Mater, Serv'!U$5,ROW($A60)-ROW($A$3),0)</f>
        <v>0</v>
      </c>
      <c r="N60">
        <f ca="1">OFFSET('Equipos, Mater, Serv'!Z$5,ROW($A60)-ROW($A$3),0)</f>
        <v>0</v>
      </c>
      <c r="O60">
        <f ca="1">OFFSET('Equipos, Mater, Serv'!AA$5,ROW($A60)-ROW($A$3),0)</f>
        <v>0</v>
      </c>
      <c r="P60">
        <f ca="1">OFFSET('Equipos, Mater, Serv'!AB$5,ROW($A60)-ROW($A$3),0)</f>
        <v>0</v>
      </c>
      <c r="Q60">
        <f ca="1">OFFSET('Equipos, Mater, Serv'!AC$5,ROW($A60)-ROW($A$3),0)</f>
        <v>0</v>
      </c>
      <c r="R60">
        <f ca="1">OFFSET('Equipos, Mater, Serv'!AD$5,ROW($A60)-ROW($A$3),0)</f>
        <v>0</v>
      </c>
      <c r="S60">
        <f ca="1">OFFSET('Equipos, Mater, Serv'!AE$5,ROW($A60)-ROW($A$3),0)</f>
        <v>0</v>
      </c>
      <c r="T60">
        <f ca="1">OFFSET('Equipos, Mater, Serv'!AF$5,ROW($A60)-ROW($A$3),0)</f>
        <v>0</v>
      </c>
      <c r="V60" s="241">
        <f ca="1">IF(OR($B60=0,D60=0,F60=0,J60&lt;&gt;'Datos fijos'!$H$3),0,1)</f>
        <v>0</v>
      </c>
      <c r="W60">
        <f t="shared" ca="1" si="31"/>
        <v>0</v>
      </c>
      <c r="X60" t="str">
        <f t="shared" ca="1" si="32"/>
        <v/>
      </c>
      <c r="Y60" t="str">
        <f t="shared" ca="1" si="33"/>
        <v/>
      </c>
      <c r="AA60" t="str">
        <f t="shared" ca="1" si="0"/>
        <v/>
      </c>
      <c r="AB60" t="str">
        <f t="shared" ca="1" si="1"/>
        <v/>
      </c>
      <c r="AC60" t="str">
        <f t="shared" ca="1" si="2"/>
        <v/>
      </c>
      <c r="AD60" t="str">
        <f t="shared" ca="1" si="3"/>
        <v/>
      </c>
      <c r="AE60" t="str">
        <f t="shared" ca="1" si="4"/>
        <v/>
      </c>
      <c r="AF60" t="str">
        <f t="shared" ca="1" si="5"/>
        <v/>
      </c>
      <c r="AG60" t="str">
        <f t="shared" ca="1" si="34"/>
        <v/>
      </c>
      <c r="AH60" t="str">
        <f t="shared" ca="1" si="35"/>
        <v/>
      </c>
      <c r="AI60" t="str">
        <f t="shared" ca="1" si="36"/>
        <v/>
      </c>
      <c r="AL60" t="str">
        <f ca="1">IF(Y60="","",IF(OR(AG60='Datos fijos'!$AB$3,AG60='Datos fijos'!$AB$4),0,SUM(AH60:AK60)))</f>
        <v/>
      </c>
      <c r="BE60" s="4">
        <f ca="1">IF(OR(COUNTIF('Datos fijos'!$AJ:$AJ,$B60)=0,$B60=0,D60=0,F60=0,$H$4&lt;&gt;'Datos fijos'!$H$3),0,VLOOKUP($B60,'Datos fijos'!$AJ:$AO,COLUMN('Datos fijos'!$AK$2)-COLUMN('Datos fijos'!$AJ$2)+1,0))</f>
        <v>0</v>
      </c>
      <c r="BF60">
        <f t="shared" ca="1" si="38"/>
        <v>0</v>
      </c>
      <c r="BG60" t="str">
        <f t="shared" ca="1" si="6"/>
        <v/>
      </c>
      <c r="BH60" t="str">
        <f t="shared" ca="1" si="7"/>
        <v/>
      </c>
      <c r="BJ60" t="str">
        <f t="shared" ca="1" si="8"/>
        <v/>
      </c>
      <c r="BK60" t="str">
        <f t="shared" ca="1" si="9"/>
        <v/>
      </c>
      <c r="BL60" t="str">
        <f t="shared" ca="1" si="10"/>
        <v/>
      </c>
      <c r="BM60" t="str">
        <f t="shared" ca="1" si="11"/>
        <v/>
      </c>
      <c r="BN60" s="4" t="str">
        <f t="shared" ca="1" si="12"/>
        <v/>
      </c>
      <c r="BO60" t="str">
        <f t="shared" ca="1" si="13"/>
        <v/>
      </c>
      <c r="BP60" t="str">
        <f t="shared" ca="1" si="14"/>
        <v/>
      </c>
      <c r="BQ60" t="str">
        <f t="shared" ca="1" si="15"/>
        <v/>
      </c>
      <c r="BR60" t="str">
        <f t="shared" ca="1" si="16"/>
        <v/>
      </c>
      <c r="BS60" t="str">
        <f t="shared" ca="1" si="17"/>
        <v/>
      </c>
      <c r="BT60" t="str">
        <f ca="1">IF($BH60="","",IF(OR(BO60='Datos fijos'!$AB$3,BO60='Datos fijos'!$AB$4),0,SUM(BP60:BS60)))</f>
        <v/>
      </c>
      <c r="BU60" t="str">
        <f t="shared" ca="1" si="39"/>
        <v/>
      </c>
      <c r="BX60">
        <f ca="1">IF(OR(COUNTIF('Datos fijos'!$AJ:$AJ,$B60)=0,$B60=0,D60=0,F60=0,G60=0,$H$4&lt;&gt;'Datos fijos'!$H$3),0,VLOOKUP($B60,'Datos fijos'!$AJ:$AO,COLUMN('Datos fijos'!$AL$1)-COLUMN('Datos fijos'!$AJ$2)+1,0))</f>
        <v>0</v>
      </c>
      <c r="BY60">
        <f t="shared" ca="1" si="40"/>
        <v>0</v>
      </c>
      <c r="BZ60" t="str">
        <f t="shared" ca="1" si="18"/>
        <v/>
      </c>
      <c r="CA60" t="str">
        <f t="shared" ca="1" si="19"/>
        <v/>
      </c>
      <c r="CC60" t="str">
        <f t="shared" ca="1" si="20"/>
        <v/>
      </c>
      <c r="CD60" t="str">
        <f t="shared" ca="1" si="21"/>
        <v/>
      </c>
      <c r="CE60" t="str">
        <f t="shared" ca="1" si="22"/>
        <v/>
      </c>
      <c r="CF60" t="str">
        <f t="shared" ca="1" si="23"/>
        <v/>
      </c>
      <c r="CG60" t="str">
        <f t="shared" ca="1" si="24"/>
        <v/>
      </c>
      <c r="CH60" t="str">
        <f t="shared" ca="1" si="25"/>
        <v/>
      </c>
      <c r="CI60" t="str">
        <f t="shared" ca="1" si="26"/>
        <v/>
      </c>
      <c r="CJ60" t="str">
        <f t="shared" ca="1" si="27"/>
        <v/>
      </c>
      <c r="CK60" t="str">
        <f t="shared" ca="1" si="28"/>
        <v/>
      </c>
      <c r="CL60" t="str">
        <f t="shared" ca="1" si="29"/>
        <v/>
      </c>
      <c r="CM60" t="str">
        <f ca="1">IF($CA60="","",IF(OR(CH60='Datos fijos'!$AB$3,CH60='Datos fijos'!$AB$4),0,SUM(CI60:CL60)))</f>
        <v/>
      </c>
      <c r="CN60" t="str">
        <f t="shared" ca="1" si="41"/>
        <v/>
      </c>
      <c r="DZ60">
        <f ca="1">IF(OR(COUNTIF('Datos fijos'!$AJ:$AJ,$B60)=0,C60=0,D60=0,E60=0,G60=0),0,VLOOKUP($B60,'Datos fijos'!$AJ:$AO,COLUMN('Datos fijos'!$AO$1)-COLUMN('Datos fijos'!$AJ$2)+1,0))</f>
        <v>0</v>
      </c>
      <c r="EA60">
        <f t="shared" ca="1" si="42"/>
        <v>0</v>
      </c>
      <c r="EB60" t="str">
        <f t="shared" ca="1" si="56"/>
        <v/>
      </c>
      <c r="EC60" t="str">
        <f t="shared" ca="1" si="44"/>
        <v/>
      </c>
      <c r="EE60" t="str">
        <f t="shared" ca="1" si="45"/>
        <v/>
      </c>
      <c r="EF60" t="str">
        <f t="shared" ca="1" si="46"/>
        <v/>
      </c>
      <c r="EG60" t="str">
        <f t="shared" ca="1" si="47"/>
        <v/>
      </c>
      <c r="EH60" t="str">
        <f t="shared" ca="1" si="48"/>
        <v/>
      </c>
      <c r="EI60" t="str">
        <f t="shared" ca="1" si="49"/>
        <v/>
      </c>
      <c r="EJ60" t="str">
        <f t="shared" ca="1" si="50"/>
        <v/>
      </c>
      <c r="EM60" t="str">
        <f t="shared" ca="1" si="51"/>
        <v/>
      </c>
      <c r="EN60" t="str">
        <f t="shared" ca="1" si="52"/>
        <v/>
      </c>
      <c r="EO60" t="str">
        <f t="shared" ca="1" si="53"/>
        <v/>
      </c>
      <c r="EP60" t="str">
        <f t="shared" ca="1" si="54"/>
        <v/>
      </c>
      <c r="EQ60" t="str">
        <f ca="1">IF(EC60="","",IF(OR(EJ60='Datos fijos'!$AB$4),0,SUM(EM60:EP60)))</f>
        <v/>
      </c>
      <c r="ER60" t="str">
        <f t="shared" ca="1" si="55"/>
        <v/>
      </c>
      <c r="EV60" s="53" t="str">
        <f ca="1">IF(OR(COUNTIF('Datos fijos'!$AJ:$AJ,Cálculos!$B60)=0,F60=0,D60=0,B60=0),"",VLOOKUP($B60,'Datos fijos'!$AJ:$AP,COLUMN('Datos fijos'!$AP$1)-COLUMN('Datos fijos'!$AJ$2)+1,0))</f>
        <v/>
      </c>
      <c r="EW60" t="str">
        <f t="shared" ca="1" si="30"/>
        <v/>
      </c>
    </row>
    <row r="61" spans="2:153" x14ac:dyDescent="0.25">
      <c r="B61">
        <f ca="1">OFFSET('Equipos, Mater, Serv'!C$5,ROW($A61)-ROW($A$3),0)</f>
        <v>0</v>
      </c>
      <c r="C61">
        <f ca="1">OFFSET('Equipos, Mater, Serv'!D$5,ROW($A61)-ROW($A$3),0)</f>
        <v>0</v>
      </c>
      <c r="D61">
        <f ca="1">OFFSET('Equipos, Mater, Serv'!F$5,ROW($A61)-ROW($A$3),0)</f>
        <v>0</v>
      </c>
      <c r="E61">
        <f ca="1">OFFSET('Equipos, Mater, Serv'!G$5,ROW($A61)-ROW($A$3),0)</f>
        <v>0</v>
      </c>
      <c r="F61">
        <f ca="1">OFFSET('Equipos, Mater, Serv'!H$5,ROW($A61)-ROW($A$3),0)</f>
        <v>0</v>
      </c>
      <c r="G61">
        <f ca="1">OFFSET('Equipos, Mater, Serv'!L$5,ROW($A61)-ROW($A$3),0)</f>
        <v>0</v>
      </c>
      <c r="I61">
        <f ca="1">OFFSET('Equipos, Mater, Serv'!O$5,ROW($A61)-ROW($A$3),0)</f>
        <v>0</v>
      </c>
      <c r="J61">
        <f ca="1">OFFSET('Equipos, Mater, Serv'!P$5,ROW($A61)-ROW($A$3),0)</f>
        <v>0</v>
      </c>
      <c r="K61">
        <f ca="1">OFFSET('Equipos, Mater, Serv'!T$5,ROW($A61)-ROW($A$3),0)</f>
        <v>0</v>
      </c>
      <c r="L61">
        <f ca="1">OFFSET('Equipos, Mater, Serv'!U$5,ROW($A61)-ROW($A$3),0)</f>
        <v>0</v>
      </c>
      <c r="N61">
        <f ca="1">OFFSET('Equipos, Mater, Serv'!Z$5,ROW($A61)-ROW($A$3),0)</f>
        <v>0</v>
      </c>
      <c r="O61">
        <f ca="1">OFFSET('Equipos, Mater, Serv'!AA$5,ROW($A61)-ROW($A$3),0)</f>
        <v>0</v>
      </c>
      <c r="P61">
        <f ca="1">OFFSET('Equipos, Mater, Serv'!AB$5,ROW($A61)-ROW($A$3),0)</f>
        <v>0</v>
      </c>
      <c r="Q61">
        <f ca="1">OFFSET('Equipos, Mater, Serv'!AC$5,ROW($A61)-ROW($A$3),0)</f>
        <v>0</v>
      </c>
      <c r="R61">
        <f ca="1">OFFSET('Equipos, Mater, Serv'!AD$5,ROW($A61)-ROW($A$3),0)</f>
        <v>0</v>
      </c>
      <c r="S61">
        <f ca="1">OFFSET('Equipos, Mater, Serv'!AE$5,ROW($A61)-ROW($A$3),0)</f>
        <v>0</v>
      </c>
      <c r="T61">
        <f ca="1">OFFSET('Equipos, Mater, Serv'!AF$5,ROW($A61)-ROW($A$3),0)</f>
        <v>0</v>
      </c>
      <c r="V61" s="241">
        <f ca="1">IF(OR($B61=0,D61=0,F61=0,J61&lt;&gt;'Datos fijos'!$H$3),0,1)</f>
        <v>0</v>
      </c>
      <c r="W61">
        <f t="shared" ca="1" si="31"/>
        <v>0</v>
      </c>
      <c r="X61" t="str">
        <f t="shared" ca="1" si="32"/>
        <v/>
      </c>
      <c r="Y61" t="str">
        <f t="shared" ca="1" si="33"/>
        <v/>
      </c>
      <c r="AA61" t="str">
        <f t="shared" ca="1" si="0"/>
        <v/>
      </c>
      <c r="AB61" t="str">
        <f t="shared" ca="1" si="1"/>
        <v/>
      </c>
      <c r="AC61" t="str">
        <f t="shared" ca="1" si="2"/>
        <v/>
      </c>
      <c r="AD61" t="str">
        <f t="shared" ca="1" si="3"/>
        <v/>
      </c>
      <c r="AE61" t="str">
        <f t="shared" ca="1" si="4"/>
        <v/>
      </c>
      <c r="AF61" t="str">
        <f t="shared" ca="1" si="5"/>
        <v/>
      </c>
      <c r="AG61" t="str">
        <f t="shared" ca="1" si="34"/>
        <v/>
      </c>
      <c r="AH61" t="str">
        <f t="shared" ca="1" si="35"/>
        <v/>
      </c>
      <c r="AI61" t="str">
        <f t="shared" ca="1" si="36"/>
        <v/>
      </c>
      <c r="AL61" t="str">
        <f ca="1">IF(Y61="","",IF(OR(AG61='Datos fijos'!$AB$3,AG61='Datos fijos'!$AB$4),0,SUM(AH61:AK61)))</f>
        <v/>
      </c>
      <c r="BE61" s="4">
        <f ca="1">IF(OR(COUNTIF('Datos fijos'!$AJ:$AJ,$B61)=0,$B61=0,D61=0,F61=0,$H$4&lt;&gt;'Datos fijos'!$H$3),0,VLOOKUP($B61,'Datos fijos'!$AJ:$AO,COLUMN('Datos fijos'!$AK$2)-COLUMN('Datos fijos'!$AJ$2)+1,0))</f>
        <v>0</v>
      </c>
      <c r="BF61">
        <f t="shared" ca="1" si="38"/>
        <v>0</v>
      </c>
      <c r="BG61" t="str">
        <f t="shared" ca="1" si="6"/>
        <v/>
      </c>
      <c r="BH61" t="str">
        <f t="shared" ca="1" si="7"/>
        <v/>
      </c>
      <c r="BJ61" t="str">
        <f t="shared" ca="1" si="8"/>
        <v/>
      </c>
      <c r="BK61" t="str">
        <f t="shared" ca="1" si="9"/>
        <v/>
      </c>
      <c r="BL61" t="str">
        <f t="shared" ca="1" si="10"/>
        <v/>
      </c>
      <c r="BM61" t="str">
        <f t="shared" ca="1" si="11"/>
        <v/>
      </c>
      <c r="BN61" s="4" t="str">
        <f t="shared" ca="1" si="12"/>
        <v/>
      </c>
      <c r="BO61" t="str">
        <f t="shared" ca="1" si="13"/>
        <v/>
      </c>
      <c r="BP61" t="str">
        <f t="shared" ca="1" si="14"/>
        <v/>
      </c>
      <c r="BQ61" t="str">
        <f t="shared" ca="1" si="15"/>
        <v/>
      </c>
      <c r="BR61" t="str">
        <f t="shared" ca="1" si="16"/>
        <v/>
      </c>
      <c r="BS61" t="str">
        <f t="shared" ca="1" si="17"/>
        <v/>
      </c>
      <c r="BT61" t="str">
        <f ca="1">IF($BH61="","",IF(OR(BO61='Datos fijos'!$AB$3,BO61='Datos fijos'!$AB$4),0,SUM(BP61:BS61)))</f>
        <v/>
      </c>
      <c r="BU61" t="str">
        <f t="shared" ca="1" si="39"/>
        <v/>
      </c>
      <c r="BX61">
        <f ca="1">IF(OR(COUNTIF('Datos fijos'!$AJ:$AJ,$B61)=0,$B61=0,D61=0,F61=0,G61=0,$H$4&lt;&gt;'Datos fijos'!$H$3),0,VLOOKUP($B61,'Datos fijos'!$AJ:$AO,COLUMN('Datos fijos'!$AL$1)-COLUMN('Datos fijos'!$AJ$2)+1,0))</f>
        <v>0</v>
      </c>
      <c r="BY61">
        <f t="shared" ca="1" si="40"/>
        <v>0</v>
      </c>
      <c r="BZ61" t="str">
        <f t="shared" ca="1" si="18"/>
        <v/>
      </c>
      <c r="CA61" t="str">
        <f t="shared" ca="1" si="19"/>
        <v/>
      </c>
      <c r="CC61" t="str">
        <f t="shared" ca="1" si="20"/>
        <v/>
      </c>
      <c r="CD61" t="str">
        <f t="shared" ca="1" si="21"/>
        <v/>
      </c>
      <c r="CE61" t="str">
        <f t="shared" ca="1" si="22"/>
        <v/>
      </c>
      <c r="CF61" t="str">
        <f t="shared" ca="1" si="23"/>
        <v/>
      </c>
      <c r="CG61" t="str">
        <f t="shared" ca="1" si="24"/>
        <v/>
      </c>
      <c r="CH61" t="str">
        <f t="shared" ca="1" si="25"/>
        <v/>
      </c>
      <c r="CI61" t="str">
        <f t="shared" ca="1" si="26"/>
        <v/>
      </c>
      <c r="CJ61" t="str">
        <f t="shared" ca="1" si="27"/>
        <v/>
      </c>
      <c r="CK61" t="str">
        <f t="shared" ca="1" si="28"/>
        <v/>
      </c>
      <c r="CL61" t="str">
        <f t="shared" ca="1" si="29"/>
        <v/>
      </c>
      <c r="CM61" t="str">
        <f ca="1">IF($CA61="","",IF(OR(CH61='Datos fijos'!$AB$3,CH61='Datos fijos'!$AB$4),0,SUM(CI61:CL61)))</f>
        <v/>
      </c>
      <c r="CN61" t="str">
        <f t="shared" ca="1" si="41"/>
        <v/>
      </c>
      <c r="DZ61">
        <f ca="1">IF(OR(COUNTIF('Datos fijos'!$AJ:$AJ,$B61)=0,C61=0,D61=0,E61=0,G61=0),0,VLOOKUP($B61,'Datos fijos'!$AJ:$AO,COLUMN('Datos fijos'!$AO$1)-COLUMN('Datos fijos'!$AJ$2)+1,0))</f>
        <v>0</v>
      </c>
      <c r="EA61">
        <f t="shared" ca="1" si="42"/>
        <v>0</v>
      </c>
      <c r="EB61" t="str">
        <f t="shared" ca="1" si="56"/>
        <v/>
      </c>
      <c r="EC61" t="str">
        <f t="shared" ca="1" si="44"/>
        <v/>
      </c>
      <c r="EE61" t="str">
        <f t="shared" ca="1" si="45"/>
        <v/>
      </c>
      <c r="EF61" t="str">
        <f t="shared" ca="1" si="46"/>
        <v/>
      </c>
      <c r="EG61" t="str">
        <f t="shared" ca="1" si="47"/>
        <v/>
      </c>
      <c r="EH61" t="str">
        <f t="shared" ca="1" si="48"/>
        <v/>
      </c>
      <c r="EI61" t="str">
        <f t="shared" ca="1" si="49"/>
        <v/>
      </c>
      <c r="EJ61" t="str">
        <f t="shared" ca="1" si="50"/>
        <v/>
      </c>
      <c r="EM61" t="str">
        <f t="shared" ca="1" si="51"/>
        <v/>
      </c>
      <c r="EN61" t="str">
        <f t="shared" ca="1" si="52"/>
        <v/>
      </c>
      <c r="EO61" t="str">
        <f t="shared" ca="1" si="53"/>
        <v/>
      </c>
      <c r="EP61" t="str">
        <f t="shared" ca="1" si="54"/>
        <v/>
      </c>
      <c r="EQ61" t="str">
        <f ca="1">IF(EC61="","",IF(OR(EJ61='Datos fijos'!$AB$4),0,SUM(EM61:EP61)))</f>
        <v/>
      </c>
      <c r="ER61" t="str">
        <f t="shared" ca="1" si="55"/>
        <v/>
      </c>
      <c r="EV61" s="53" t="str">
        <f ca="1">IF(OR(COUNTIF('Datos fijos'!$AJ:$AJ,Cálculos!$B61)=0,F61=0,D61=0,B61=0),"",VLOOKUP($B61,'Datos fijos'!$AJ:$AP,COLUMN('Datos fijos'!$AP$1)-COLUMN('Datos fijos'!$AJ$2)+1,0))</f>
        <v/>
      </c>
      <c r="EW61" t="str">
        <f t="shared" ca="1" si="30"/>
        <v/>
      </c>
    </row>
    <row r="62" spans="2:153" x14ac:dyDescent="0.25">
      <c r="B62">
        <f ca="1">OFFSET('Equipos, Mater, Serv'!C$5,ROW($A62)-ROW($A$3),0)</f>
        <v>0</v>
      </c>
      <c r="C62">
        <f ca="1">OFFSET('Equipos, Mater, Serv'!D$5,ROW($A62)-ROW($A$3),0)</f>
        <v>0</v>
      </c>
      <c r="D62">
        <f ca="1">OFFSET('Equipos, Mater, Serv'!F$5,ROW($A62)-ROW($A$3),0)</f>
        <v>0</v>
      </c>
      <c r="E62">
        <f ca="1">OFFSET('Equipos, Mater, Serv'!G$5,ROW($A62)-ROW($A$3),0)</f>
        <v>0</v>
      </c>
      <c r="F62">
        <f ca="1">OFFSET('Equipos, Mater, Serv'!H$5,ROW($A62)-ROW($A$3),0)</f>
        <v>0</v>
      </c>
      <c r="G62">
        <f ca="1">OFFSET('Equipos, Mater, Serv'!L$5,ROW($A62)-ROW($A$3),0)</f>
        <v>0</v>
      </c>
      <c r="I62">
        <f ca="1">OFFSET('Equipos, Mater, Serv'!O$5,ROW($A62)-ROW($A$3),0)</f>
        <v>0</v>
      </c>
      <c r="J62">
        <f ca="1">OFFSET('Equipos, Mater, Serv'!P$5,ROW($A62)-ROW($A$3),0)</f>
        <v>0</v>
      </c>
      <c r="K62">
        <f ca="1">OFFSET('Equipos, Mater, Serv'!T$5,ROW($A62)-ROW($A$3),0)</f>
        <v>0</v>
      </c>
      <c r="L62">
        <f ca="1">OFFSET('Equipos, Mater, Serv'!U$5,ROW($A62)-ROW($A$3),0)</f>
        <v>0</v>
      </c>
      <c r="N62">
        <f ca="1">OFFSET('Equipos, Mater, Serv'!Z$5,ROW($A62)-ROW($A$3),0)</f>
        <v>0</v>
      </c>
      <c r="O62">
        <f ca="1">OFFSET('Equipos, Mater, Serv'!AA$5,ROW($A62)-ROW($A$3),0)</f>
        <v>0</v>
      </c>
      <c r="P62">
        <f ca="1">OFFSET('Equipos, Mater, Serv'!AB$5,ROW($A62)-ROW($A$3),0)</f>
        <v>0</v>
      </c>
      <c r="Q62">
        <f ca="1">OFFSET('Equipos, Mater, Serv'!AC$5,ROW($A62)-ROW($A$3),0)</f>
        <v>0</v>
      </c>
      <c r="R62">
        <f ca="1">OFFSET('Equipos, Mater, Serv'!AD$5,ROW($A62)-ROW($A$3),0)</f>
        <v>0</v>
      </c>
      <c r="S62">
        <f ca="1">OFFSET('Equipos, Mater, Serv'!AE$5,ROW($A62)-ROW($A$3),0)</f>
        <v>0</v>
      </c>
      <c r="T62">
        <f ca="1">OFFSET('Equipos, Mater, Serv'!AF$5,ROW($A62)-ROW($A$3),0)</f>
        <v>0</v>
      </c>
      <c r="V62" s="241">
        <f ca="1">IF(OR($B62=0,D62=0,F62=0,J62&lt;&gt;'Datos fijos'!$H$3),0,1)</f>
        <v>0</v>
      </c>
      <c r="W62">
        <f t="shared" ca="1" si="31"/>
        <v>0</v>
      </c>
      <c r="X62" t="str">
        <f t="shared" ca="1" si="32"/>
        <v/>
      </c>
      <c r="Y62" t="str">
        <f t="shared" ca="1" si="33"/>
        <v/>
      </c>
      <c r="AA62" t="str">
        <f t="shared" ca="1" si="0"/>
        <v/>
      </c>
      <c r="AB62" t="str">
        <f t="shared" ca="1" si="1"/>
        <v/>
      </c>
      <c r="AC62" t="str">
        <f t="shared" ca="1" si="2"/>
        <v/>
      </c>
      <c r="AD62" t="str">
        <f t="shared" ca="1" si="3"/>
        <v/>
      </c>
      <c r="AE62" t="str">
        <f t="shared" ca="1" si="4"/>
        <v/>
      </c>
      <c r="AF62" t="str">
        <f t="shared" ca="1" si="5"/>
        <v/>
      </c>
      <c r="AG62" t="str">
        <f t="shared" ca="1" si="34"/>
        <v/>
      </c>
      <c r="AH62" t="str">
        <f t="shared" ca="1" si="35"/>
        <v/>
      </c>
      <c r="AI62" t="str">
        <f t="shared" ca="1" si="36"/>
        <v/>
      </c>
      <c r="AL62" t="str">
        <f ca="1">IF(Y62="","",IF(OR(AG62='Datos fijos'!$AB$3,AG62='Datos fijos'!$AB$4),0,SUM(AH62:AK62)))</f>
        <v/>
      </c>
      <c r="BE62" s="4">
        <f ca="1">IF(OR(COUNTIF('Datos fijos'!$AJ:$AJ,$B62)=0,$B62=0,D62=0,F62=0,$H$4&lt;&gt;'Datos fijos'!$H$3),0,VLOOKUP($B62,'Datos fijos'!$AJ:$AO,COLUMN('Datos fijos'!$AK$2)-COLUMN('Datos fijos'!$AJ$2)+1,0))</f>
        <v>0</v>
      </c>
      <c r="BF62">
        <f t="shared" ca="1" si="38"/>
        <v>0</v>
      </c>
      <c r="BG62" t="str">
        <f t="shared" ca="1" si="6"/>
        <v/>
      </c>
      <c r="BH62" t="str">
        <f t="shared" ca="1" si="7"/>
        <v/>
      </c>
      <c r="BJ62" t="str">
        <f t="shared" ca="1" si="8"/>
        <v/>
      </c>
      <c r="BK62" t="str">
        <f t="shared" ca="1" si="9"/>
        <v/>
      </c>
      <c r="BL62" t="str">
        <f t="shared" ca="1" si="10"/>
        <v/>
      </c>
      <c r="BM62" t="str">
        <f t="shared" ca="1" si="11"/>
        <v/>
      </c>
      <c r="BN62" s="4" t="str">
        <f t="shared" ca="1" si="12"/>
        <v/>
      </c>
      <c r="BO62" t="str">
        <f t="shared" ca="1" si="13"/>
        <v/>
      </c>
      <c r="BP62" t="str">
        <f t="shared" ca="1" si="14"/>
        <v/>
      </c>
      <c r="BQ62" t="str">
        <f t="shared" ca="1" si="15"/>
        <v/>
      </c>
      <c r="BR62" t="str">
        <f t="shared" ca="1" si="16"/>
        <v/>
      </c>
      <c r="BS62" t="str">
        <f t="shared" ca="1" si="17"/>
        <v/>
      </c>
      <c r="BT62" t="str">
        <f ca="1">IF($BH62="","",IF(OR(BO62='Datos fijos'!$AB$3,BO62='Datos fijos'!$AB$4),0,SUM(BP62:BS62)))</f>
        <v/>
      </c>
      <c r="BU62" t="str">
        <f t="shared" ca="1" si="39"/>
        <v/>
      </c>
      <c r="BX62">
        <f ca="1">IF(OR(COUNTIF('Datos fijos'!$AJ:$AJ,$B62)=0,$B62=0,D62=0,F62=0,G62=0,$H$4&lt;&gt;'Datos fijos'!$H$3),0,VLOOKUP($B62,'Datos fijos'!$AJ:$AO,COLUMN('Datos fijos'!$AL$1)-COLUMN('Datos fijos'!$AJ$2)+1,0))</f>
        <v>0</v>
      </c>
      <c r="BY62">
        <f t="shared" ca="1" si="40"/>
        <v>0</v>
      </c>
      <c r="BZ62" t="str">
        <f t="shared" ca="1" si="18"/>
        <v/>
      </c>
      <c r="CA62" t="str">
        <f t="shared" ca="1" si="19"/>
        <v/>
      </c>
      <c r="CC62" t="str">
        <f t="shared" ca="1" si="20"/>
        <v/>
      </c>
      <c r="CD62" t="str">
        <f t="shared" ca="1" si="21"/>
        <v/>
      </c>
      <c r="CE62" t="str">
        <f t="shared" ca="1" si="22"/>
        <v/>
      </c>
      <c r="CF62" t="str">
        <f t="shared" ca="1" si="23"/>
        <v/>
      </c>
      <c r="CG62" t="str">
        <f t="shared" ca="1" si="24"/>
        <v/>
      </c>
      <c r="CH62" t="str">
        <f t="shared" ca="1" si="25"/>
        <v/>
      </c>
      <c r="CI62" t="str">
        <f t="shared" ca="1" si="26"/>
        <v/>
      </c>
      <c r="CJ62" t="str">
        <f t="shared" ca="1" si="27"/>
        <v/>
      </c>
      <c r="CK62" t="str">
        <f t="shared" ca="1" si="28"/>
        <v/>
      </c>
      <c r="CL62" t="str">
        <f t="shared" ca="1" si="29"/>
        <v/>
      </c>
      <c r="CM62" t="str">
        <f ca="1">IF($CA62="","",IF(OR(CH62='Datos fijos'!$AB$3,CH62='Datos fijos'!$AB$4),0,SUM(CI62:CL62)))</f>
        <v/>
      </c>
      <c r="CN62" t="str">
        <f t="shared" ca="1" si="41"/>
        <v/>
      </c>
      <c r="DZ62">
        <f ca="1">IF(OR(COUNTIF('Datos fijos'!$AJ:$AJ,$B62)=0,C62=0,D62=0,E62=0,G62=0),0,VLOOKUP($B62,'Datos fijos'!$AJ:$AO,COLUMN('Datos fijos'!$AO$1)-COLUMN('Datos fijos'!$AJ$2)+1,0))</f>
        <v>0</v>
      </c>
      <c r="EA62">
        <f t="shared" ca="1" si="42"/>
        <v>0</v>
      </c>
      <c r="EB62" t="str">
        <f t="shared" ca="1" si="56"/>
        <v/>
      </c>
      <c r="EC62" t="str">
        <f t="shared" ca="1" si="44"/>
        <v/>
      </c>
      <c r="EE62" t="str">
        <f t="shared" ca="1" si="45"/>
        <v/>
      </c>
      <c r="EF62" t="str">
        <f t="shared" ca="1" si="46"/>
        <v/>
      </c>
      <c r="EG62" t="str">
        <f t="shared" ca="1" si="47"/>
        <v/>
      </c>
      <c r="EH62" t="str">
        <f t="shared" ca="1" si="48"/>
        <v/>
      </c>
      <c r="EI62" t="str">
        <f t="shared" ca="1" si="49"/>
        <v/>
      </c>
      <c r="EJ62" t="str">
        <f t="shared" ca="1" si="50"/>
        <v/>
      </c>
      <c r="EM62" t="str">
        <f t="shared" ca="1" si="51"/>
        <v/>
      </c>
      <c r="EN62" t="str">
        <f t="shared" ca="1" si="52"/>
        <v/>
      </c>
      <c r="EO62" t="str">
        <f t="shared" ca="1" si="53"/>
        <v/>
      </c>
      <c r="EP62" t="str">
        <f t="shared" ca="1" si="54"/>
        <v/>
      </c>
      <c r="EQ62" t="str">
        <f ca="1">IF(EC62="","",IF(OR(EJ62='Datos fijos'!$AB$4),0,SUM(EM62:EP62)))</f>
        <v/>
      </c>
      <c r="ER62" t="str">
        <f t="shared" ca="1" si="55"/>
        <v/>
      </c>
      <c r="EV62" s="53" t="str">
        <f ca="1">IF(OR(COUNTIF('Datos fijos'!$AJ:$AJ,Cálculos!$B62)=0,F62=0,D62=0,B62=0),"",VLOOKUP($B62,'Datos fijos'!$AJ:$AP,COLUMN('Datos fijos'!$AP$1)-COLUMN('Datos fijos'!$AJ$2)+1,0))</f>
        <v/>
      </c>
      <c r="EW62" t="str">
        <f t="shared" ca="1" si="30"/>
        <v/>
      </c>
    </row>
    <row r="63" spans="2:153" x14ac:dyDescent="0.25">
      <c r="B63">
        <f ca="1">OFFSET('Equipos, Mater, Serv'!C$5,ROW($A63)-ROW($A$3),0)</f>
        <v>0</v>
      </c>
      <c r="C63">
        <f ca="1">OFFSET('Equipos, Mater, Serv'!D$5,ROW($A63)-ROW($A$3),0)</f>
        <v>0</v>
      </c>
      <c r="D63">
        <f ca="1">OFFSET('Equipos, Mater, Serv'!F$5,ROW($A63)-ROW($A$3),0)</f>
        <v>0</v>
      </c>
      <c r="E63">
        <f ca="1">OFFSET('Equipos, Mater, Serv'!G$5,ROW($A63)-ROW($A$3),0)</f>
        <v>0</v>
      </c>
      <c r="F63">
        <f ca="1">OFFSET('Equipos, Mater, Serv'!H$5,ROW($A63)-ROW($A$3),0)</f>
        <v>0</v>
      </c>
      <c r="G63">
        <f ca="1">OFFSET('Equipos, Mater, Serv'!L$5,ROW($A63)-ROW($A$3),0)</f>
        <v>0</v>
      </c>
      <c r="I63">
        <f ca="1">OFFSET('Equipos, Mater, Serv'!O$5,ROW($A63)-ROW($A$3),0)</f>
        <v>0</v>
      </c>
      <c r="J63">
        <f ca="1">OFFSET('Equipos, Mater, Serv'!P$5,ROW($A63)-ROW($A$3),0)</f>
        <v>0</v>
      </c>
      <c r="K63">
        <f ca="1">OFFSET('Equipos, Mater, Serv'!T$5,ROW($A63)-ROW($A$3),0)</f>
        <v>0</v>
      </c>
      <c r="L63">
        <f ca="1">OFFSET('Equipos, Mater, Serv'!U$5,ROW($A63)-ROW($A$3),0)</f>
        <v>0</v>
      </c>
      <c r="N63">
        <f ca="1">OFFSET('Equipos, Mater, Serv'!Z$5,ROW($A63)-ROW($A$3),0)</f>
        <v>0</v>
      </c>
      <c r="O63">
        <f ca="1">OFFSET('Equipos, Mater, Serv'!AA$5,ROW($A63)-ROW($A$3),0)</f>
        <v>0</v>
      </c>
      <c r="P63">
        <f ca="1">OFFSET('Equipos, Mater, Serv'!AB$5,ROW($A63)-ROW($A$3),0)</f>
        <v>0</v>
      </c>
      <c r="Q63">
        <f ca="1">OFFSET('Equipos, Mater, Serv'!AC$5,ROW($A63)-ROW($A$3),0)</f>
        <v>0</v>
      </c>
      <c r="R63">
        <f ca="1">OFFSET('Equipos, Mater, Serv'!AD$5,ROW($A63)-ROW($A$3),0)</f>
        <v>0</v>
      </c>
      <c r="S63">
        <f ca="1">OFFSET('Equipos, Mater, Serv'!AE$5,ROW($A63)-ROW($A$3),0)</f>
        <v>0</v>
      </c>
      <c r="T63">
        <f ca="1">OFFSET('Equipos, Mater, Serv'!AF$5,ROW($A63)-ROW($A$3),0)</f>
        <v>0</v>
      </c>
      <c r="V63" s="241">
        <f ca="1">IF(OR($B63=0,D63=0,F63=0,J63&lt;&gt;'Datos fijos'!$H$3),0,1)</f>
        <v>0</v>
      </c>
      <c r="W63">
        <f t="shared" ca="1" si="31"/>
        <v>0</v>
      </c>
      <c r="X63" t="str">
        <f t="shared" ca="1" si="32"/>
        <v/>
      </c>
      <c r="Y63" t="str">
        <f t="shared" ca="1" si="33"/>
        <v/>
      </c>
      <c r="AA63" t="str">
        <f t="shared" ca="1" si="0"/>
        <v/>
      </c>
      <c r="AB63" t="str">
        <f t="shared" ca="1" si="1"/>
        <v/>
      </c>
      <c r="AC63" t="str">
        <f t="shared" ca="1" si="2"/>
        <v/>
      </c>
      <c r="AD63" t="str">
        <f t="shared" ca="1" si="3"/>
        <v/>
      </c>
      <c r="AE63" t="str">
        <f t="shared" ca="1" si="4"/>
        <v/>
      </c>
      <c r="AF63" t="str">
        <f t="shared" ca="1" si="5"/>
        <v/>
      </c>
      <c r="AG63" t="str">
        <f t="shared" ca="1" si="34"/>
        <v/>
      </c>
      <c r="AH63" t="str">
        <f t="shared" ca="1" si="35"/>
        <v/>
      </c>
      <c r="AI63" t="str">
        <f t="shared" ca="1" si="36"/>
        <v/>
      </c>
      <c r="AL63" t="str">
        <f ca="1">IF(Y63="","",IF(OR(AG63='Datos fijos'!$AB$3,AG63='Datos fijos'!$AB$4),0,SUM(AH63:AK63)))</f>
        <v/>
      </c>
      <c r="BE63" s="4">
        <f ca="1">IF(OR(COUNTIF('Datos fijos'!$AJ:$AJ,$B63)=0,$B63=0,D63=0,F63=0,$H$4&lt;&gt;'Datos fijos'!$H$3),0,VLOOKUP($B63,'Datos fijos'!$AJ:$AO,COLUMN('Datos fijos'!$AK$2)-COLUMN('Datos fijos'!$AJ$2)+1,0))</f>
        <v>0</v>
      </c>
      <c r="BF63">
        <f t="shared" ca="1" si="38"/>
        <v>0</v>
      </c>
      <c r="BG63" t="str">
        <f t="shared" ca="1" si="6"/>
        <v/>
      </c>
      <c r="BH63" t="str">
        <f t="shared" ca="1" si="7"/>
        <v/>
      </c>
      <c r="BJ63" t="str">
        <f t="shared" ca="1" si="8"/>
        <v/>
      </c>
      <c r="BK63" t="str">
        <f t="shared" ca="1" si="9"/>
        <v/>
      </c>
      <c r="BL63" t="str">
        <f t="shared" ca="1" si="10"/>
        <v/>
      </c>
      <c r="BM63" t="str">
        <f t="shared" ca="1" si="11"/>
        <v/>
      </c>
      <c r="BN63" s="4" t="str">
        <f t="shared" ca="1" si="12"/>
        <v/>
      </c>
      <c r="BO63" t="str">
        <f t="shared" ca="1" si="13"/>
        <v/>
      </c>
      <c r="BP63" t="str">
        <f t="shared" ca="1" si="14"/>
        <v/>
      </c>
      <c r="BQ63" t="str">
        <f t="shared" ca="1" si="15"/>
        <v/>
      </c>
      <c r="BR63" t="str">
        <f t="shared" ca="1" si="16"/>
        <v/>
      </c>
      <c r="BS63" t="str">
        <f t="shared" ca="1" si="17"/>
        <v/>
      </c>
      <c r="BT63" t="str">
        <f ca="1">IF($BH63="","",IF(OR(BO63='Datos fijos'!$AB$3,BO63='Datos fijos'!$AB$4),0,SUM(BP63:BS63)))</f>
        <v/>
      </c>
      <c r="BU63" t="str">
        <f t="shared" ca="1" si="39"/>
        <v/>
      </c>
      <c r="BX63">
        <f ca="1">IF(OR(COUNTIF('Datos fijos'!$AJ:$AJ,$B63)=0,$B63=0,D63=0,F63=0,G63=0,$H$4&lt;&gt;'Datos fijos'!$H$3),0,VLOOKUP($B63,'Datos fijos'!$AJ:$AO,COLUMN('Datos fijos'!$AL$1)-COLUMN('Datos fijos'!$AJ$2)+1,0))</f>
        <v>0</v>
      </c>
      <c r="BY63">
        <f t="shared" ca="1" si="40"/>
        <v>0</v>
      </c>
      <c r="BZ63" t="str">
        <f t="shared" ca="1" si="18"/>
        <v/>
      </c>
      <c r="CA63" t="str">
        <f t="shared" ca="1" si="19"/>
        <v/>
      </c>
      <c r="CC63" t="str">
        <f t="shared" ca="1" si="20"/>
        <v/>
      </c>
      <c r="CD63" t="str">
        <f t="shared" ca="1" si="21"/>
        <v/>
      </c>
      <c r="CE63" t="str">
        <f t="shared" ca="1" si="22"/>
        <v/>
      </c>
      <c r="CF63" t="str">
        <f t="shared" ca="1" si="23"/>
        <v/>
      </c>
      <c r="CG63" t="str">
        <f t="shared" ca="1" si="24"/>
        <v/>
      </c>
      <c r="CH63" t="str">
        <f t="shared" ca="1" si="25"/>
        <v/>
      </c>
      <c r="CI63" t="str">
        <f t="shared" ca="1" si="26"/>
        <v/>
      </c>
      <c r="CJ63" t="str">
        <f t="shared" ca="1" si="27"/>
        <v/>
      </c>
      <c r="CK63" t="str">
        <f t="shared" ca="1" si="28"/>
        <v/>
      </c>
      <c r="CL63" t="str">
        <f t="shared" ca="1" si="29"/>
        <v/>
      </c>
      <c r="CM63" t="str">
        <f ca="1">IF($CA63="","",IF(OR(CH63='Datos fijos'!$AB$3,CH63='Datos fijos'!$AB$4),0,SUM(CI63:CL63)))</f>
        <v/>
      </c>
      <c r="CN63" t="str">
        <f t="shared" ca="1" si="41"/>
        <v/>
      </c>
      <c r="DZ63">
        <f ca="1">IF(OR(COUNTIF('Datos fijos'!$AJ:$AJ,$B63)=0,C63=0,D63=0,E63=0,G63=0),0,VLOOKUP($B63,'Datos fijos'!$AJ:$AO,COLUMN('Datos fijos'!$AO$1)-COLUMN('Datos fijos'!$AJ$2)+1,0))</f>
        <v>0</v>
      </c>
      <c r="EA63">
        <f t="shared" ca="1" si="42"/>
        <v>0</v>
      </c>
      <c r="EB63" t="str">
        <f t="shared" ca="1" si="56"/>
        <v/>
      </c>
      <c r="EC63" t="str">
        <f t="shared" ca="1" si="44"/>
        <v/>
      </c>
      <c r="EE63" t="str">
        <f t="shared" ca="1" si="45"/>
        <v/>
      </c>
      <c r="EF63" t="str">
        <f t="shared" ca="1" si="46"/>
        <v/>
      </c>
      <c r="EG63" t="str">
        <f t="shared" ca="1" si="47"/>
        <v/>
      </c>
      <c r="EH63" t="str">
        <f t="shared" ca="1" si="48"/>
        <v/>
      </c>
      <c r="EI63" t="str">
        <f t="shared" ca="1" si="49"/>
        <v/>
      </c>
      <c r="EJ63" t="str">
        <f t="shared" ca="1" si="50"/>
        <v/>
      </c>
      <c r="EM63" t="str">
        <f t="shared" ca="1" si="51"/>
        <v/>
      </c>
      <c r="EN63" t="str">
        <f t="shared" ca="1" si="52"/>
        <v/>
      </c>
      <c r="EO63" t="str">
        <f t="shared" ca="1" si="53"/>
        <v/>
      </c>
      <c r="EP63" t="str">
        <f t="shared" ca="1" si="54"/>
        <v/>
      </c>
      <c r="EQ63" t="str">
        <f ca="1">IF(EC63="","",IF(OR(EJ63='Datos fijos'!$AB$4),0,SUM(EM63:EP63)))</f>
        <v/>
      </c>
      <c r="ER63" t="str">
        <f t="shared" ca="1" si="55"/>
        <v/>
      </c>
      <c r="EV63" s="53" t="str">
        <f ca="1">IF(OR(COUNTIF('Datos fijos'!$AJ:$AJ,Cálculos!$B63)=0,F63=0,D63=0,B63=0),"",VLOOKUP($B63,'Datos fijos'!$AJ:$AP,COLUMN('Datos fijos'!$AP$1)-COLUMN('Datos fijos'!$AJ$2)+1,0))</f>
        <v/>
      </c>
      <c r="EW63" t="str">
        <f t="shared" ca="1" si="30"/>
        <v/>
      </c>
    </row>
    <row r="64" spans="2:153" x14ac:dyDescent="0.25">
      <c r="B64">
        <f ca="1">OFFSET('Equipos, Mater, Serv'!C$5,ROW($A64)-ROW($A$3),0)</f>
        <v>0</v>
      </c>
      <c r="C64">
        <f ca="1">OFFSET('Equipos, Mater, Serv'!D$5,ROW($A64)-ROW($A$3),0)</f>
        <v>0</v>
      </c>
      <c r="D64">
        <f ca="1">OFFSET('Equipos, Mater, Serv'!F$5,ROW($A64)-ROW($A$3),0)</f>
        <v>0</v>
      </c>
      <c r="E64">
        <f ca="1">OFFSET('Equipos, Mater, Serv'!G$5,ROW($A64)-ROW($A$3),0)</f>
        <v>0</v>
      </c>
      <c r="F64">
        <f ca="1">OFFSET('Equipos, Mater, Serv'!H$5,ROW($A64)-ROW($A$3),0)</f>
        <v>0</v>
      </c>
      <c r="G64">
        <f ca="1">OFFSET('Equipos, Mater, Serv'!L$5,ROW($A64)-ROW($A$3),0)</f>
        <v>0</v>
      </c>
      <c r="I64">
        <f ca="1">OFFSET('Equipos, Mater, Serv'!O$5,ROW($A64)-ROW($A$3),0)</f>
        <v>0</v>
      </c>
      <c r="J64">
        <f ca="1">OFFSET('Equipos, Mater, Serv'!P$5,ROW($A64)-ROW($A$3),0)</f>
        <v>0</v>
      </c>
      <c r="K64">
        <f ca="1">OFFSET('Equipos, Mater, Serv'!T$5,ROW($A64)-ROW($A$3),0)</f>
        <v>0</v>
      </c>
      <c r="L64">
        <f ca="1">OFFSET('Equipos, Mater, Serv'!U$5,ROW($A64)-ROW($A$3),0)</f>
        <v>0</v>
      </c>
      <c r="N64">
        <f ca="1">OFFSET('Equipos, Mater, Serv'!Z$5,ROW($A64)-ROW($A$3),0)</f>
        <v>0</v>
      </c>
      <c r="O64">
        <f ca="1">OFFSET('Equipos, Mater, Serv'!AA$5,ROW($A64)-ROW($A$3),0)</f>
        <v>0</v>
      </c>
      <c r="P64">
        <f ca="1">OFFSET('Equipos, Mater, Serv'!AB$5,ROW($A64)-ROW($A$3),0)</f>
        <v>0</v>
      </c>
      <c r="Q64">
        <f ca="1">OFFSET('Equipos, Mater, Serv'!AC$5,ROW($A64)-ROW($A$3),0)</f>
        <v>0</v>
      </c>
      <c r="R64">
        <f ca="1">OFFSET('Equipos, Mater, Serv'!AD$5,ROW($A64)-ROW($A$3),0)</f>
        <v>0</v>
      </c>
      <c r="S64">
        <f ca="1">OFFSET('Equipos, Mater, Serv'!AE$5,ROW($A64)-ROW($A$3),0)</f>
        <v>0</v>
      </c>
      <c r="T64">
        <f ca="1">OFFSET('Equipos, Mater, Serv'!AF$5,ROW($A64)-ROW($A$3),0)</f>
        <v>0</v>
      </c>
      <c r="V64" s="241">
        <f ca="1">IF(OR($B64=0,D64=0,F64=0,J64&lt;&gt;'Datos fijos'!$H$3),0,1)</f>
        <v>0</v>
      </c>
      <c r="W64">
        <f t="shared" ca="1" si="31"/>
        <v>0</v>
      </c>
      <c r="X64" t="str">
        <f t="shared" ca="1" si="32"/>
        <v/>
      </c>
      <c r="Y64" t="str">
        <f t="shared" ca="1" si="33"/>
        <v/>
      </c>
      <c r="AA64" t="str">
        <f t="shared" ca="1" si="0"/>
        <v/>
      </c>
      <c r="AB64" t="str">
        <f t="shared" ca="1" si="1"/>
        <v/>
      </c>
      <c r="AC64" t="str">
        <f t="shared" ca="1" si="2"/>
        <v/>
      </c>
      <c r="AD64" t="str">
        <f t="shared" ca="1" si="3"/>
        <v/>
      </c>
      <c r="AE64" t="str">
        <f t="shared" ca="1" si="4"/>
        <v/>
      </c>
      <c r="AF64" t="str">
        <f t="shared" ca="1" si="5"/>
        <v/>
      </c>
      <c r="AG64" t="str">
        <f t="shared" ca="1" si="34"/>
        <v/>
      </c>
      <c r="AH64" t="str">
        <f t="shared" ca="1" si="35"/>
        <v/>
      </c>
      <c r="AI64" t="str">
        <f t="shared" ca="1" si="36"/>
        <v/>
      </c>
      <c r="AL64" t="str">
        <f ca="1">IF(Y64="","",IF(OR(AG64='Datos fijos'!$AB$3,AG64='Datos fijos'!$AB$4),0,SUM(AH64:AK64)))</f>
        <v/>
      </c>
      <c r="BE64" s="4">
        <f ca="1">IF(OR(COUNTIF('Datos fijos'!$AJ:$AJ,$B64)=0,$B64=0,D64=0,F64=0,$H$4&lt;&gt;'Datos fijos'!$H$3),0,VLOOKUP($B64,'Datos fijos'!$AJ:$AO,COLUMN('Datos fijos'!$AK$2)-COLUMN('Datos fijos'!$AJ$2)+1,0))</f>
        <v>0</v>
      </c>
      <c r="BF64">
        <f t="shared" ca="1" si="38"/>
        <v>0</v>
      </c>
      <c r="BG64" t="str">
        <f t="shared" ca="1" si="6"/>
        <v/>
      </c>
      <c r="BH64" t="str">
        <f t="shared" ca="1" si="7"/>
        <v/>
      </c>
      <c r="BJ64" t="str">
        <f t="shared" ca="1" si="8"/>
        <v/>
      </c>
      <c r="BK64" t="str">
        <f t="shared" ca="1" si="9"/>
        <v/>
      </c>
      <c r="BL64" t="str">
        <f t="shared" ca="1" si="10"/>
        <v/>
      </c>
      <c r="BM64" t="str">
        <f t="shared" ca="1" si="11"/>
        <v/>
      </c>
      <c r="BN64" s="4" t="str">
        <f t="shared" ca="1" si="12"/>
        <v/>
      </c>
      <c r="BO64" t="str">
        <f t="shared" ca="1" si="13"/>
        <v/>
      </c>
      <c r="BP64" t="str">
        <f t="shared" ca="1" si="14"/>
        <v/>
      </c>
      <c r="BQ64" t="str">
        <f t="shared" ca="1" si="15"/>
        <v/>
      </c>
      <c r="BR64" t="str">
        <f t="shared" ca="1" si="16"/>
        <v/>
      </c>
      <c r="BS64" t="str">
        <f t="shared" ca="1" si="17"/>
        <v/>
      </c>
      <c r="BT64" t="str">
        <f ca="1">IF($BH64="","",IF(OR(BO64='Datos fijos'!$AB$3,BO64='Datos fijos'!$AB$4),0,SUM(BP64:BS64)))</f>
        <v/>
      </c>
      <c r="BU64" t="str">
        <f t="shared" ca="1" si="39"/>
        <v/>
      </c>
      <c r="BX64">
        <f ca="1">IF(OR(COUNTIF('Datos fijos'!$AJ:$AJ,$B64)=0,$B64=0,D64=0,F64=0,G64=0,$H$4&lt;&gt;'Datos fijos'!$H$3),0,VLOOKUP($B64,'Datos fijos'!$AJ:$AO,COLUMN('Datos fijos'!$AL$1)-COLUMN('Datos fijos'!$AJ$2)+1,0))</f>
        <v>0</v>
      </c>
      <c r="BY64">
        <f t="shared" ca="1" si="40"/>
        <v>0</v>
      </c>
      <c r="BZ64" t="str">
        <f t="shared" ca="1" si="18"/>
        <v/>
      </c>
      <c r="CA64" t="str">
        <f t="shared" ca="1" si="19"/>
        <v/>
      </c>
      <c r="CC64" t="str">
        <f t="shared" ca="1" si="20"/>
        <v/>
      </c>
      <c r="CD64" t="str">
        <f t="shared" ca="1" si="21"/>
        <v/>
      </c>
      <c r="CE64" t="str">
        <f t="shared" ca="1" si="22"/>
        <v/>
      </c>
      <c r="CF64" t="str">
        <f t="shared" ca="1" si="23"/>
        <v/>
      </c>
      <c r="CG64" t="str">
        <f t="shared" ca="1" si="24"/>
        <v/>
      </c>
      <c r="CH64" t="str">
        <f t="shared" ca="1" si="25"/>
        <v/>
      </c>
      <c r="CI64" t="str">
        <f t="shared" ca="1" si="26"/>
        <v/>
      </c>
      <c r="CJ64" t="str">
        <f t="shared" ca="1" si="27"/>
        <v/>
      </c>
      <c r="CK64" t="str">
        <f t="shared" ca="1" si="28"/>
        <v/>
      </c>
      <c r="CL64" t="str">
        <f t="shared" ca="1" si="29"/>
        <v/>
      </c>
      <c r="CM64" t="str">
        <f ca="1">IF($CA64="","",IF(OR(CH64='Datos fijos'!$AB$3,CH64='Datos fijos'!$AB$4),0,SUM(CI64:CL64)))</f>
        <v/>
      </c>
      <c r="CN64" t="str">
        <f t="shared" ca="1" si="41"/>
        <v/>
      </c>
      <c r="DZ64">
        <f ca="1">IF(OR(COUNTIF('Datos fijos'!$AJ:$AJ,$B64)=0,C64=0,D64=0,E64=0,G64=0),0,VLOOKUP($B64,'Datos fijos'!$AJ:$AO,COLUMN('Datos fijos'!$AO$1)-COLUMN('Datos fijos'!$AJ$2)+1,0))</f>
        <v>0</v>
      </c>
      <c r="EA64">
        <f t="shared" ca="1" si="42"/>
        <v>0</v>
      </c>
      <c r="EB64" t="str">
        <f t="shared" ca="1" si="56"/>
        <v/>
      </c>
      <c r="EC64" t="str">
        <f t="shared" ca="1" si="44"/>
        <v/>
      </c>
      <c r="EE64" t="str">
        <f t="shared" ca="1" si="45"/>
        <v/>
      </c>
      <c r="EF64" t="str">
        <f t="shared" ca="1" si="46"/>
        <v/>
      </c>
      <c r="EG64" t="str">
        <f t="shared" ca="1" si="47"/>
        <v/>
      </c>
      <c r="EH64" t="str">
        <f t="shared" ca="1" si="48"/>
        <v/>
      </c>
      <c r="EI64" t="str">
        <f t="shared" ca="1" si="49"/>
        <v/>
      </c>
      <c r="EJ64" t="str">
        <f t="shared" ca="1" si="50"/>
        <v/>
      </c>
      <c r="EM64" t="str">
        <f t="shared" ca="1" si="51"/>
        <v/>
      </c>
      <c r="EN64" t="str">
        <f t="shared" ca="1" si="52"/>
        <v/>
      </c>
      <c r="EO64" t="str">
        <f t="shared" ca="1" si="53"/>
        <v/>
      </c>
      <c r="EP64" t="str">
        <f t="shared" ca="1" si="54"/>
        <v/>
      </c>
      <c r="EQ64" t="str">
        <f ca="1">IF(EC64="","",IF(OR(EJ64='Datos fijos'!$AB$4),0,SUM(EM64:EP64)))</f>
        <v/>
      </c>
      <c r="ER64" t="str">
        <f t="shared" ca="1" si="55"/>
        <v/>
      </c>
      <c r="EV64" s="53" t="str">
        <f ca="1">IF(OR(COUNTIF('Datos fijos'!$AJ:$AJ,Cálculos!$B64)=0,F64=0,D64=0,B64=0),"",VLOOKUP($B64,'Datos fijos'!$AJ:$AP,COLUMN('Datos fijos'!$AP$1)-COLUMN('Datos fijos'!$AJ$2)+1,0))</f>
        <v/>
      </c>
      <c r="EW64" t="str">
        <f t="shared" ca="1" si="30"/>
        <v/>
      </c>
    </row>
    <row r="65" spans="2:153" x14ac:dyDescent="0.25">
      <c r="B65">
        <f ca="1">OFFSET('Equipos, Mater, Serv'!C$5,ROW($A65)-ROW($A$3),0)</f>
        <v>0</v>
      </c>
      <c r="C65">
        <f ca="1">OFFSET('Equipos, Mater, Serv'!D$5,ROW($A65)-ROW($A$3),0)</f>
        <v>0</v>
      </c>
      <c r="D65">
        <f ca="1">OFFSET('Equipos, Mater, Serv'!F$5,ROW($A65)-ROW($A$3),0)</f>
        <v>0</v>
      </c>
      <c r="E65">
        <f ca="1">OFFSET('Equipos, Mater, Serv'!G$5,ROW($A65)-ROW($A$3),0)</f>
        <v>0</v>
      </c>
      <c r="F65">
        <f ca="1">OFFSET('Equipos, Mater, Serv'!H$5,ROW($A65)-ROW($A$3),0)</f>
        <v>0</v>
      </c>
      <c r="G65">
        <f ca="1">OFFSET('Equipos, Mater, Serv'!L$5,ROW($A65)-ROW($A$3),0)</f>
        <v>0</v>
      </c>
      <c r="I65">
        <f ca="1">OFFSET('Equipos, Mater, Serv'!O$5,ROW($A65)-ROW($A$3),0)</f>
        <v>0</v>
      </c>
      <c r="J65">
        <f ca="1">OFFSET('Equipos, Mater, Serv'!P$5,ROW($A65)-ROW($A$3),0)</f>
        <v>0</v>
      </c>
      <c r="K65">
        <f ca="1">OFFSET('Equipos, Mater, Serv'!T$5,ROW($A65)-ROW($A$3),0)</f>
        <v>0</v>
      </c>
      <c r="L65">
        <f ca="1">OFFSET('Equipos, Mater, Serv'!U$5,ROW($A65)-ROW($A$3),0)</f>
        <v>0</v>
      </c>
      <c r="N65">
        <f ca="1">OFFSET('Equipos, Mater, Serv'!Z$5,ROW($A65)-ROW($A$3),0)</f>
        <v>0</v>
      </c>
      <c r="O65">
        <f ca="1">OFFSET('Equipos, Mater, Serv'!AA$5,ROW($A65)-ROW($A$3),0)</f>
        <v>0</v>
      </c>
      <c r="P65">
        <f ca="1">OFFSET('Equipos, Mater, Serv'!AB$5,ROW($A65)-ROW($A$3),0)</f>
        <v>0</v>
      </c>
      <c r="Q65">
        <f ca="1">OFFSET('Equipos, Mater, Serv'!AC$5,ROW($A65)-ROW($A$3),0)</f>
        <v>0</v>
      </c>
      <c r="R65">
        <f ca="1">OFFSET('Equipos, Mater, Serv'!AD$5,ROW($A65)-ROW($A$3),0)</f>
        <v>0</v>
      </c>
      <c r="S65">
        <f ca="1">OFFSET('Equipos, Mater, Serv'!AE$5,ROW($A65)-ROW($A$3),0)</f>
        <v>0</v>
      </c>
      <c r="T65">
        <f ca="1">OFFSET('Equipos, Mater, Serv'!AF$5,ROW($A65)-ROW($A$3),0)</f>
        <v>0</v>
      </c>
      <c r="V65" s="241">
        <f ca="1">IF(OR($B65=0,D65=0,F65=0,J65&lt;&gt;'Datos fijos'!$H$3),0,1)</f>
        <v>0</v>
      </c>
      <c r="W65">
        <f t="shared" ca="1" si="31"/>
        <v>0</v>
      </c>
      <c r="X65" t="str">
        <f t="shared" ca="1" si="32"/>
        <v/>
      </c>
      <c r="Y65" t="str">
        <f t="shared" ca="1" si="33"/>
        <v/>
      </c>
      <c r="AA65" t="str">
        <f t="shared" ca="1" si="0"/>
        <v/>
      </c>
      <c r="AB65" t="str">
        <f t="shared" ca="1" si="1"/>
        <v/>
      </c>
      <c r="AC65" t="str">
        <f t="shared" ca="1" si="2"/>
        <v/>
      </c>
      <c r="AD65" t="str">
        <f t="shared" ca="1" si="3"/>
        <v/>
      </c>
      <c r="AE65" t="str">
        <f t="shared" ca="1" si="4"/>
        <v/>
      </c>
      <c r="AF65" t="str">
        <f t="shared" ca="1" si="5"/>
        <v/>
      </c>
      <c r="AG65" t="str">
        <f t="shared" ca="1" si="34"/>
        <v/>
      </c>
      <c r="AH65" t="str">
        <f t="shared" ca="1" si="35"/>
        <v/>
      </c>
      <c r="AI65" t="str">
        <f t="shared" ca="1" si="36"/>
        <v/>
      </c>
      <c r="AL65" t="str">
        <f ca="1">IF(Y65="","",IF(OR(AG65='Datos fijos'!$AB$3,AG65='Datos fijos'!$AB$4),0,SUM(AH65:AK65)))</f>
        <v/>
      </c>
      <c r="BE65" s="4">
        <f ca="1">IF(OR(COUNTIF('Datos fijos'!$AJ:$AJ,$B65)=0,$B65=0,D65=0,F65=0,$H$4&lt;&gt;'Datos fijos'!$H$3),0,VLOOKUP($B65,'Datos fijos'!$AJ:$AO,COLUMN('Datos fijos'!$AK$2)-COLUMN('Datos fijos'!$AJ$2)+1,0))</f>
        <v>0</v>
      </c>
      <c r="BF65">
        <f t="shared" ca="1" si="38"/>
        <v>0</v>
      </c>
      <c r="BG65" t="str">
        <f t="shared" ca="1" si="6"/>
        <v/>
      </c>
      <c r="BH65" t="str">
        <f t="shared" ca="1" si="7"/>
        <v/>
      </c>
      <c r="BJ65" t="str">
        <f t="shared" ca="1" si="8"/>
        <v/>
      </c>
      <c r="BK65" t="str">
        <f t="shared" ca="1" si="9"/>
        <v/>
      </c>
      <c r="BL65" t="str">
        <f t="shared" ca="1" si="10"/>
        <v/>
      </c>
      <c r="BM65" t="str">
        <f t="shared" ca="1" si="11"/>
        <v/>
      </c>
      <c r="BN65" s="4" t="str">
        <f t="shared" ca="1" si="12"/>
        <v/>
      </c>
      <c r="BO65" t="str">
        <f t="shared" ca="1" si="13"/>
        <v/>
      </c>
      <c r="BP65" t="str">
        <f t="shared" ca="1" si="14"/>
        <v/>
      </c>
      <c r="BQ65" t="str">
        <f t="shared" ca="1" si="15"/>
        <v/>
      </c>
      <c r="BR65" t="str">
        <f t="shared" ca="1" si="16"/>
        <v/>
      </c>
      <c r="BS65" t="str">
        <f t="shared" ca="1" si="17"/>
        <v/>
      </c>
      <c r="BT65" t="str">
        <f ca="1">IF($BH65="","",IF(OR(BO65='Datos fijos'!$AB$3,BO65='Datos fijos'!$AB$4),0,SUM(BP65:BS65)))</f>
        <v/>
      </c>
      <c r="BU65" t="str">
        <f t="shared" ca="1" si="39"/>
        <v/>
      </c>
      <c r="BX65">
        <f ca="1">IF(OR(COUNTIF('Datos fijos'!$AJ:$AJ,$B65)=0,$B65=0,D65=0,F65=0,G65=0,$H$4&lt;&gt;'Datos fijos'!$H$3),0,VLOOKUP($B65,'Datos fijos'!$AJ:$AO,COLUMN('Datos fijos'!$AL$1)-COLUMN('Datos fijos'!$AJ$2)+1,0))</f>
        <v>0</v>
      </c>
      <c r="BY65">
        <f t="shared" ca="1" si="40"/>
        <v>0</v>
      </c>
      <c r="BZ65" t="str">
        <f t="shared" ca="1" si="18"/>
        <v/>
      </c>
      <c r="CA65" t="str">
        <f t="shared" ca="1" si="19"/>
        <v/>
      </c>
      <c r="CC65" t="str">
        <f t="shared" ca="1" si="20"/>
        <v/>
      </c>
      <c r="CD65" t="str">
        <f t="shared" ca="1" si="21"/>
        <v/>
      </c>
      <c r="CE65" t="str">
        <f t="shared" ca="1" si="22"/>
        <v/>
      </c>
      <c r="CF65" t="str">
        <f t="shared" ca="1" si="23"/>
        <v/>
      </c>
      <c r="CG65" t="str">
        <f t="shared" ca="1" si="24"/>
        <v/>
      </c>
      <c r="CH65" t="str">
        <f t="shared" ca="1" si="25"/>
        <v/>
      </c>
      <c r="CI65" t="str">
        <f t="shared" ca="1" si="26"/>
        <v/>
      </c>
      <c r="CJ65" t="str">
        <f t="shared" ca="1" si="27"/>
        <v/>
      </c>
      <c r="CK65" t="str">
        <f t="shared" ca="1" si="28"/>
        <v/>
      </c>
      <c r="CL65" t="str">
        <f t="shared" ca="1" si="29"/>
        <v/>
      </c>
      <c r="CM65" t="str">
        <f ca="1">IF($CA65="","",IF(OR(CH65='Datos fijos'!$AB$3,CH65='Datos fijos'!$AB$4),0,SUM(CI65:CL65)))</f>
        <v/>
      </c>
      <c r="CN65" t="str">
        <f t="shared" ca="1" si="41"/>
        <v/>
      </c>
      <c r="DZ65">
        <f ca="1">IF(OR(COUNTIF('Datos fijos'!$AJ:$AJ,$B65)=0,C65=0,D65=0,E65=0,G65=0),0,VLOOKUP($B65,'Datos fijos'!$AJ:$AO,COLUMN('Datos fijos'!$AO$1)-COLUMN('Datos fijos'!$AJ$2)+1,0))</f>
        <v>0</v>
      </c>
      <c r="EA65">
        <f t="shared" ca="1" si="42"/>
        <v>0</v>
      </c>
      <c r="EB65" t="str">
        <f t="shared" ca="1" si="56"/>
        <v/>
      </c>
      <c r="EC65" t="str">
        <f t="shared" ca="1" si="44"/>
        <v/>
      </c>
      <c r="EE65" t="str">
        <f t="shared" ca="1" si="45"/>
        <v/>
      </c>
      <c r="EF65" t="str">
        <f t="shared" ca="1" si="46"/>
        <v/>
      </c>
      <c r="EG65" t="str">
        <f t="shared" ca="1" si="47"/>
        <v/>
      </c>
      <c r="EH65" t="str">
        <f t="shared" ca="1" si="48"/>
        <v/>
      </c>
      <c r="EI65" t="str">
        <f t="shared" ca="1" si="49"/>
        <v/>
      </c>
      <c r="EJ65" t="str">
        <f t="shared" ca="1" si="50"/>
        <v/>
      </c>
      <c r="EM65" t="str">
        <f t="shared" ca="1" si="51"/>
        <v/>
      </c>
      <c r="EN65" t="str">
        <f t="shared" ca="1" si="52"/>
        <v/>
      </c>
      <c r="EO65" t="str">
        <f t="shared" ca="1" si="53"/>
        <v/>
      </c>
      <c r="EP65" t="str">
        <f t="shared" ca="1" si="54"/>
        <v/>
      </c>
      <c r="EQ65" t="str">
        <f ca="1">IF(EC65="","",IF(OR(EJ65='Datos fijos'!$AB$4),0,SUM(EM65:EP65)))</f>
        <v/>
      </c>
      <c r="ER65" t="str">
        <f t="shared" ca="1" si="55"/>
        <v/>
      </c>
      <c r="EV65" s="53" t="str">
        <f ca="1">IF(OR(COUNTIF('Datos fijos'!$AJ:$AJ,Cálculos!$B65)=0,F65=0,D65=0,B65=0),"",VLOOKUP($B65,'Datos fijos'!$AJ:$AP,COLUMN('Datos fijos'!$AP$1)-COLUMN('Datos fijos'!$AJ$2)+1,0))</f>
        <v/>
      </c>
      <c r="EW65" t="str">
        <f t="shared" ca="1" si="30"/>
        <v/>
      </c>
    </row>
    <row r="66" spans="2:153" x14ac:dyDescent="0.25">
      <c r="B66">
        <f ca="1">OFFSET('Equipos, Mater, Serv'!C$5,ROW($A66)-ROW($A$3),0)</f>
        <v>0</v>
      </c>
      <c r="C66">
        <f ca="1">OFFSET('Equipos, Mater, Serv'!D$5,ROW($A66)-ROW($A$3),0)</f>
        <v>0</v>
      </c>
      <c r="D66">
        <f ca="1">OFFSET('Equipos, Mater, Serv'!F$5,ROW($A66)-ROW($A$3),0)</f>
        <v>0</v>
      </c>
      <c r="E66">
        <f ca="1">OFFSET('Equipos, Mater, Serv'!G$5,ROW($A66)-ROW($A$3),0)</f>
        <v>0</v>
      </c>
      <c r="F66">
        <f ca="1">OFFSET('Equipos, Mater, Serv'!H$5,ROW($A66)-ROW($A$3),0)</f>
        <v>0</v>
      </c>
      <c r="G66">
        <f ca="1">OFFSET('Equipos, Mater, Serv'!L$5,ROW($A66)-ROW($A$3),0)</f>
        <v>0</v>
      </c>
      <c r="I66">
        <f ca="1">OFFSET('Equipos, Mater, Serv'!O$5,ROW($A66)-ROW($A$3),0)</f>
        <v>0</v>
      </c>
      <c r="J66">
        <f ca="1">OFFSET('Equipos, Mater, Serv'!P$5,ROW($A66)-ROW($A$3),0)</f>
        <v>0</v>
      </c>
      <c r="K66">
        <f ca="1">OFFSET('Equipos, Mater, Serv'!T$5,ROW($A66)-ROW($A$3),0)</f>
        <v>0</v>
      </c>
      <c r="L66">
        <f ca="1">OFFSET('Equipos, Mater, Serv'!U$5,ROW($A66)-ROW($A$3),0)</f>
        <v>0</v>
      </c>
      <c r="N66">
        <f ca="1">OFFSET('Equipos, Mater, Serv'!Z$5,ROW($A66)-ROW($A$3),0)</f>
        <v>0</v>
      </c>
      <c r="O66">
        <f ca="1">OFFSET('Equipos, Mater, Serv'!AA$5,ROW($A66)-ROW($A$3),0)</f>
        <v>0</v>
      </c>
      <c r="P66">
        <f ca="1">OFFSET('Equipos, Mater, Serv'!AB$5,ROW($A66)-ROW($A$3),0)</f>
        <v>0</v>
      </c>
      <c r="Q66">
        <f ca="1">OFFSET('Equipos, Mater, Serv'!AC$5,ROW($A66)-ROW($A$3),0)</f>
        <v>0</v>
      </c>
      <c r="R66">
        <f ca="1">OFFSET('Equipos, Mater, Serv'!AD$5,ROW($A66)-ROW($A$3),0)</f>
        <v>0</v>
      </c>
      <c r="S66">
        <f ca="1">OFFSET('Equipos, Mater, Serv'!AE$5,ROW($A66)-ROW($A$3),0)</f>
        <v>0</v>
      </c>
      <c r="T66">
        <f ca="1">OFFSET('Equipos, Mater, Serv'!AF$5,ROW($A66)-ROW($A$3),0)</f>
        <v>0</v>
      </c>
      <c r="V66" s="241">
        <f ca="1">IF(OR($B66=0,D66=0,F66=0,J66&lt;&gt;'Datos fijos'!$H$3),0,1)</f>
        <v>0</v>
      </c>
      <c r="W66">
        <f t="shared" ca="1" si="31"/>
        <v>0</v>
      </c>
      <c r="X66" t="str">
        <f t="shared" ca="1" si="32"/>
        <v/>
      </c>
      <c r="Y66" t="str">
        <f t="shared" ca="1" si="33"/>
        <v/>
      </c>
      <c r="AA66" t="str">
        <f t="shared" ca="1" si="0"/>
        <v/>
      </c>
      <c r="AB66" t="str">
        <f t="shared" ca="1" si="1"/>
        <v/>
      </c>
      <c r="AC66" t="str">
        <f t="shared" ca="1" si="2"/>
        <v/>
      </c>
      <c r="AD66" t="str">
        <f t="shared" ca="1" si="3"/>
        <v/>
      </c>
      <c r="AE66" t="str">
        <f t="shared" ca="1" si="4"/>
        <v/>
      </c>
      <c r="AF66" t="str">
        <f t="shared" ca="1" si="5"/>
        <v/>
      </c>
      <c r="AG66" t="str">
        <f t="shared" ca="1" si="34"/>
        <v/>
      </c>
      <c r="AH66" t="str">
        <f t="shared" ca="1" si="35"/>
        <v/>
      </c>
      <c r="AI66" t="str">
        <f t="shared" ca="1" si="36"/>
        <v/>
      </c>
      <c r="AL66" t="str">
        <f ca="1">IF(Y66="","",IF(OR(AG66='Datos fijos'!$AB$3,AG66='Datos fijos'!$AB$4),0,SUM(AH66:AK66)))</f>
        <v/>
      </c>
      <c r="BE66" s="4">
        <f ca="1">IF(OR(COUNTIF('Datos fijos'!$AJ:$AJ,$B66)=0,$B66=0,D66=0,F66=0,$H$4&lt;&gt;'Datos fijos'!$H$3),0,VLOOKUP($B66,'Datos fijos'!$AJ:$AO,COLUMN('Datos fijos'!$AK$2)-COLUMN('Datos fijos'!$AJ$2)+1,0))</f>
        <v>0</v>
      </c>
      <c r="BF66">
        <f t="shared" ca="1" si="38"/>
        <v>0</v>
      </c>
      <c r="BG66" t="str">
        <f t="shared" ca="1" si="6"/>
        <v/>
      </c>
      <c r="BH66" t="str">
        <f t="shared" ca="1" si="7"/>
        <v/>
      </c>
      <c r="BJ66" t="str">
        <f t="shared" ca="1" si="8"/>
        <v/>
      </c>
      <c r="BK66" t="str">
        <f t="shared" ca="1" si="9"/>
        <v/>
      </c>
      <c r="BL66" t="str">
        <f t="shared" ca="1" si="10"/>
        <v/>
      </c>
      <c r="BM66" t="str">
        <f t="shared" ca="1" si="11"/>
        <v/>
      </c>
      <c r="BN66" s="4" t="str">
        <f t="shared" ca="1" si="12"/>
        <v/>
      </c>
      <c r="BO66" t="str">
        <f t="shared" ca="1" si="13"/>
        <v/>
      </c>
      <c r="BP66" t="str">
        <f t="shared" ca="1" si="14"/>
        <v/>
      </c>
      <c r="BQ66" t="str">
        <f t="shared" ca="1" si="15"/>
        <v/>
      </c>
      <c r="BR66" t="str">
        <f t="shared" ca="1" si="16"/>
        <v/>
      </c>
      <c r="BS66" t="str">
        <f t="shared" ca="1" si="17"/>
        <v/>
      </c>
      <c r="BT66" t="str">
        <f ca="1">IF($BH66="","",IF(OR(BO66='Datos fijos'!$AB$3,BO66='Datos fijos'!$AB$4),0,SUM(BP66:BS66)))</f>
        <v/>
      </c>
      <c r="BU66" t="str">
        <f t="shared" ca="1" si="39"/>
        <v/>
      </c>
      <c r="BX66">
        <f ca="1">IF(OR(COUNTIF('Datos fijos'!$AJ:$AJ,$B66)=0,$B66=0,D66=0,F66=0,G66=0,$H$4&lt;&gt;'Datos fijos'!$H$3),0,VLOOKUP($B66,'Datos fijos'!$AJ:$AO,COLUMN('Datos fijos'!$AL$1)-COLUMN('Datos fijos'!$AJ$2)+1,0))</f>
        <v>0</v>
      </c>
      <c r="BY66">
        <f t="shared" ca="1" si="40"/>
        <v>0</v>
      </c>
      <c r="BZ66" t="str">
        <f t="shared" ca="1" si="18"/>
        <v/>
      </c>
      <c r="CA66" t="str">
        <f t="shared" ca="1" si="19"/>
        <v/>
      </c>
      <c r="CC66" t="str">
        <f t="shared" ca="1" si="20"/>
        <v/>
      </c>
      <c r="CD66" t="str">
        <f t="shared" ca="1" si="21"/>
        <v/>
      </c>
      <c r="CE66" t="str">
        <f t="shared" ca="1" si="22"/>
        <v/>
      </c>
      <c r="CF66" t="str">
        <f t="shared" ca="1" si="23"/>
        <v/>
      </c>
      <c r="CG66" t="str">
        <f t="shared" ca="1" si="24"/>
        <v/>
      </c>
      <c r="CH66" t="str">
        <f t="shared" ca="1" si="25"/>
        <v/>
      </c>
      <c r="CI66" t="str">
        <f t="shared" ca="1" si="26"/>
        <v/>
      </c>
      <c r="CJ66" t="str">
        <f t="shared" ca="1" si="27"/>
        <v/>
      </c>
      <c r="CK66" t="str">
        <f t="shared" ca="1" si="28"/>
        <v/>
      </c>
      <c r="CL66" t="str">
        <f t="shared" ca="1" si="29"/>
        <v/>
      </c>
      <c r="CM66" t="str">
        <f ca="1">IF($CA66="","",IF(OR(CH66='Datos fijos'!$AB$3,CH66='Datos fijos'!$AB$4),0,SUM(CI66:CL66)))</f>
        <v/>
      </c>
      <c r="CN66" t="str">
        <f t="shared" ca="1" si="41"/>
        <v/>
      </c>
      <c r="DZ66">
        <f ca="1">IF(OR(COUNTIF('Datos fijos'!$AJ:$AJ,$B66)=0,C66=0,D66=0,E66=0,G66=0),0,VLOOKUP($B66,'Datos fijos'!$AJ:$AO,COLUMN('Datos fijos'!$AO$1)-COLUMN('Datos fijos'!$AJ$2)+1,0))</f>
        <v>0</v>
      </c>
      <c r="EA66">
        <f t="shared" ca="1" si="42"/>
        <v>0</v>
      </c>
      <c r="EB66" t="str">
        <f t="shared" ca="1" si="56"/>
        <v/>
      </c>
      <c r="EC66" t="str">
        <f t="shared" ca="1" si="44"/>
        <v/>
      </c>
      <c r="EE66" t="str">
        <f t="shared" ca="1" si="45"/>
        <v/>
      </c>
      <c r="EF66" t="str">
        <f t="shared" ca="1" si="46"/>
        <v/>
      </c>
      <c r="EG66" t="str">
        <f t="shared" ca="1" si="47"/>
        <v/>
      </c>
      <c r="EH66" t="str">
        <f t="shared" ca="1" si="48"/>
        <v/>
      </c>
      <c r="EI66" t="str">
        <f t="shared" ca="1" si="49"/>
        <v/>
      </c>
      <c r="EJ66" t="str">
        <f t="shared" ca="1" si="50"/>
        <v/>
      </c>
      <c r="EM66" t="str">
        <f t="shared" ca="1" si="51"/>
        <v/>
      </c>
      <c r="EN66" t="str">
        <f t="shared" ca="1" si="52"/>
        <v/>
      </c>
      <c r="EO66" t="str">
        <f t="shared" ca="1" si="53"/>
        <v/>
      </c>
      <c r="EP66" t="str">
        <f t="shared" ca="1" si="54"/>
        <v/>
      </c>
      <c r="EQ66" t="str">
        <f ca="1">IF(EC66="","",IF(OR(EJ66='Datos fijos'!$AB$4),0,SUM(EM66:EP66)))</f>
        <v/>
      </c>
      <c r="ER66" t="str">
        <f t="shared" ca="1" si="55"/>
        <v/>
      </c>
      <c r="EV66" s="53" t="str">
        <f ca="1">IF(OR(COUNTIF('Datos fijos'!$AJ:$AJ,Cálculos!$B66)=0,F66=0,D66=0,B66=0),"",VLOOKUP($B66,'Datos fijos'!$AJ:$AP,COLUMN('Datos fijos'!$AP$1)-COLUMN('Datos fijos'!$AJ$2)+1,0))</f>
        <v/>
      </c>
      <c r="EW66" t="str">
        <f t="shared" ca="1" si="30"/>
        <v/>
      </c>
    </row>
    <row r="67" spans="2:153" x14ac:dyDescent="0.25">
      <c r="B67">
        <f ca="1">OFFSET('Equipos, Mater, Serv'!C$5,ROW($A67)-ROW($A$3),0)</f>
        <v>0</v>
      </c>
      <c r="C67">
        <f ca="1">OFFSET('Equipos, Mater, Serv'!D$5,ROW($A67)-ROW($A$3),0)</f>
        <v>0</v>
      </c>
      <c r="D67">
        <f ca="1">OFFSET('Equipos, Mater, Serv'!F$5,ROW($A67)-ROW($A$3),0)</f>
        <v>0</v>
      </c>
      <c r="E67">
        <f ca="1">OFFSET('Equipos, Mater, Serv'!G$5,ROW($A67)-ROW($A$3),0)</f>
        <v>0</v>
      </c>
      <c r="F67">
        <f ca="1">OFFSET('Equipos, Mater, Serv'!H$5,ROW($A67)-ROW($A$3),0)</f>
        <v>0</v>
      </c>
      <c r="G67">
        <f ca="1">OFFSET('Equipos, Mater, Serv'!L$5,ROW($A67)-ROW($A$3),0)</f>
        <v>0</v>
      </c>
      <c r="I67">
        <f ca="1">OFFSET('Equipos, Mater, Serv'!O$5,ROW($A67)-ROW($A$3),0)</f>
        <v>0</v>
      </c>
      <c r="J67">
        <f ca="1">OFFSET('Equipos, Mater, Serv'!P$5,ROW($A67)-ROW($A$3),0)</f>
        <v>0</v>
      </c>
      <c r="K67">
        <f ca="1">OFFSET('Equipos, Mater, Serv'!T$5,ROW($A67)-ROW($A$3),0)</f>
        <v>0</v>
      </c>
      <c r="L67">
        <f ca="1">OFFSET('Equipos, Mater, Serv'!U$5,ROW($A67)-ROW($A$3),0)</f>
        <v>0</v>
      </c>
      <c r="N67">
        <f ca="1">OFFSET('Equipos, Mater, Serv'!Z$5,ROW($A67)-ROW($A$3),0)</f>
        <v>0</v>
      </c>
      <c r="O67">
        <f ca="1">OFFSET('Equipos, Mater, Serv'!AA$5,ROW($A67)-ROW($A$3),0)</f>
        <v>0</v>
      </c>
      <c r="P67">
        <f ca="1">OFFSET('Equipos, Mater, Serv'!AB$5,ROW($A67)-ROW($A$3),0)</f>
        <v>0</v>
      </c>
      <c r="Q67">
        <f ca="1">OFFSET('Equipos, Mater, Serv'!AC$5,ROW($A67)-ROW($A$3),0)</f>
        <v>0</v>
      </c>
      <c r="R67">
        <f ca="1">OFFSET('Equipos, Mater, Serv'!AD$5,ROW($A67)-ROW($A$3),0)</f>
        <v>0</v>
      </c>
      <c r="S67">
        <f ca="1">OFFSET('Equipos, Mater, Serv'!AE$5,ROW($A67)-ROW($A$3),0)</f>
        <v>0</v>
      </c>
      <c r="T67">
        <f ca="1">OFFSET('Equipos, Mater, Serv'!AF$5,ROW($A67)-ROW($A$3),0)</f>
        <v>0</v>
      </c>
      <c r="V67" s="241">
        <f ca="1">IF(OR($B67=0,D67=0,F67=0,J67&lt;&gt;'Datos fijos'!$H$3),0,1)</f>
        <v>0</v>
      </c>
      <c r="W67">
        <f t="shared" ca="1" si="31"/>
        <v>0</v>
      </c>
      <c r="X67" t="str">
        <f t="shared" ca="1" si="32"/>
        <v/>
      </c>
      <c r="Y67" t="str">
        <f t="shared" ca="1" si="33"/>
        <v/>
      </c>
      <c r="AA67" t="str">
        <f t="shared" ca="1" si="0"/>
        <v/>
      </c>
      <c r="AB67" t="str">
        <f t="shared" ca="1" si="1"/>
        <v/>
      </c>
      <c r="AC67" t="str">
        <f t="shared" ca="1" si="2"/>
        <v/>
      </c>
      <c r="AD67" t="str">
        <f t="shared" ca="1" si="3"/>
        <v/>
      </c>
      <c r="AE67" t="str">
        <f t="shared" ca="1" si="4"/>
        <v/>
      </c>
      <c r="AF67" t="str">
        <f t="shared" ca="1" si="5"/>
        <v/>
      </c>
      <c r="AG67" t="str">
        <f t="shared" ca="1" si="34"/>
        <v/>
      </c>
      <c r="AH67" t="str">
        <f t="shared" ca="1" si="35"/>
        <v/>
      </c>
      <c r="AI67" t="str">
        <f t="shared" ca="1" si="36"/>
        <v/>
      </c>
      <c r="AL67" t="str">
        <f ca="1">IF(Y67="","",IF(OR(AG67='Datos fijos'!$AB$3,AG67='Datos fijos'!$AB$4),0,SUM(AH67:AK67)))</f>
        <v/>
      </c>
      <c r="BE67" s="4">
        <f ca="1">IF(OR(COUNTIF('Datos fijos'!$AJ:$AJ,$B67)=0,$B67=0,D67=0,F67=0,$H$4&lt;&gt;'Datos fijos'!$H$3),0,VLOOKUP($B67,'Datos fijos'!$AJ:$AO,COLUMN('Datos fijos'!$AK$2)-COLUMN('Datos fijos'!$AJ$2)+1,0))</f>
        <v>0</v>
      </c>
      <c r="BF67">
        <f t="shared" ca="1" si="38"/>
        <v>0</v>
      </c>
      <c r="BG67" t="str">
        <f t="shared" ca="1" si="6"/>
        <v/>
      </c>
      <c r="BH67" t="str">
        <f t="shared" ca="1" si="7"/>
        <v/>
      </c>
      <c r="BJ67" t="str">
        <f t="shared" ca="1" si="8"/>
        <v/>
      </c>
      <c r="BK67" t="str">
        <f t="shared" ca="1" si="9"/>
        <v/>
      </c>
      <c r="BL67" t="str">
        <f t="shared" ca="1" si="10"/>
        <v/>
      </c>
      <c r="BM67" t="str">
        <f t="shared" ca="1" si="11"/>
        <v/>
      </c>
      <c r="BN67" s="4" t="str">
        <f t="shared" ca="1" si="12"/>
        <v/>
      </c>
      <c r="BO67" t="str">
        <f t="shared" ca="1" si="13"/>
        <v/>
      </c>
      <c r="BP67" t="str">
        <f t="shared" ca="1" si="14"/>
        <v/>
      </c>
      <c r="BQ67" t="str">
        <f t="shared" ca="1" si="15"/>
        <v/>
      </c>
      <c r="BR67" t="str">
        <f t="shared" ca="1" si="16"/>
        <v/>
      </c>
      <c r="BS67" t="str">
        <f t="shared" ca="1" si="17"/>
        <v/>
      </c>
      <c r="BT67" t="str">
        <f ca="1">IF($BH67="","",IF(OR(BO67='Datos fijos'!$AB$3,BO67='Datos fijos'!$AB$4),0,SUM(BP67:BS67)))</f>
        <v/>
      </c>
      <c r="BU67" t="str">
        <f t="shared" ca="1" si="39"/>
        <v/>
      </c>
      <c r="BX67">
        <f ca="1">IF(OR(COUNTIF('Datos fijos'!$AJ:$AJ,$B67)=0,$B67=0,D67=0,F67=0,G67=0,$H$4&lt;&gt;'Datos fijos'!$H$3),0,VLOOKUP($B67,'Datos fijos'!$AJ:$AO,COLUMN('Datos fijos'!$AL$1)-COLUMN('Datos fijos'!$AJ$2)+1,0))</f>
        <v>0</v>
      </c>
      <c r="BY67">
        <f t="shared" ca="1" si="40"/>
        <v>0</v>
      </c>
      <c r="BZ67" t="str">
        <f t="shared" ca="1" si="18"/>
        <v/>
      </c>
      <c r="CA67" t="str">
        <f t="shared" ca="1" si="19"/>
        <v/>
      </c>
      <c r="CC67" t="str">
        <f t="shared" ca="1" si="20"/>
        <v/>
      </c>
      <c r="CD67" t="str">
        <f t="shared" ca="1" si="21"/>
        <v/>
      </c>
      <c r="CE67" t="str">
        <f t="shared" ca="1" si="22"/>
        <v/>
      </c>
      <c r="CF67" t="str">
        <f t="shared" ca="1" si="23"/>
        <v/>
      </c>
      <c r="CG67" t="str">
        <f t="shared" ca="1" si="24"/>
        <v/>
      </c>
      <c r="CH67" t="str">
        <f t="shared" ca="1" si="25"/>
        <v/>
      </c>
      <c r="CI67" t="str">
        <f t="shared" ca="1" si="26"/>
        <v/>
      </c>
      <c r="CJ67" t="str">
        <f t="shared" ca="1" si="27"/>
        <v/>
      </c>
      <c r="CK67" t="str">
        <f t="shared" ca="1" si="28"/>
        <v/>
      </c>
      <c r="CL67" t="str">
        <f t="shared" ca="1" si="29"/>
        <v/>
      </c>
      <c r="CM67" t="str">
        <f ca="1">IF($CA67="","",IF(OR(CH67='Datos fijos'!$AB$3,CH67='Datos fijos'!$AB$4),0,SUM(CI67:CL67)))</f>
        <v/>
      </c>
      <c r="CN67" t="str">
        <f t="shared" ca="1" si="41"/>
        <v/>
      </c>
      <c r="DZ67">
        <f ca="1">IF(OR(COUNTIF('Datos fijos'!$AJ:$AJ,$B67)=0,C67=0,D67=0,E67=0,G67=0),0,VLOOKUP($B67,'Datos fijos'!$AJ:$AO,COLUMN('Datos fijos'!$AO$1)-COLUMN('Datos fijos'!$AJ$2)+1,0))</f>
        <v>0</v>
      </c>
      <c r="EA67">
        <f t="shared" ca="1" si="42"/>
        <v>0</v>
      </c>
      <c r="EB67" t="str">
        <f t="shared" ca="1" si="56"/>
        <v/>
      </c>
      <c r="EC67" t="str">
        <f t="shared" ca="1" si="44"/>
        <v/>
      </c>
      <c r="EE67" t="str">
        <f t="shared" ca="1" si="45"/>
        <v/>
      </c>
      <c r="EF67" t="str">
        <f t="shared" ca="1" si="46"/>
        <v/>
      </c>
      <c r="EG67" t="str">
        <f t="shared" ca="1" si="47"/>
        <v/>
      </c>
      <c r="EH67" t="str">
        <f t="shared" ca="1" si="48"/>
        <v/>
      </c>
      <c r="EI67" t="str">
        <f t="shared" ca="1" si="49"/>
        <v/>
      </c>
      <c r="EJ67" t="str">
        <f t="shared" ca="1" si="50"/>
        <v/>
      </c>
      <c r="EM67" t="str">
        <f t="shared" ca="1" si="51"/>
        <v/>
      </c>
      <c r="EN67" t="str">
        <f t="shared" ca="1" si="52"/>
        <v/>
      </c>
      <c r="EO67" t="str">
        <f t="shared" ca="1" si="53"/>
        <v/>
      </c>
      <c r="EP67" t="str">
        <f t="shared" ca="1" si="54"/>
        <v/>
      </c>
      <c r="EQ67" t="str">
        <f ca="1">IF(EC67="","",IF(OR(EJ67='Datos fijos'!$AB$4),0,SUM(EM67:EP67)))</f>
        <v/>
      </c>
      <c r="ER67" t="str">
        <f t="shared" ca="1" si="55"/>
        <v/>
      </c>
      <c r="EV67" s="53" t="str">
        <f ca="1">IF(OR(COUNTIF('Datos fijos'!$AJ:$AJ,Cálculos!$B67)=0,F67=0,D67=0,B67=0),"",VLOOKUP($B67,'Datos fijos'!$AJ:$AP,COLUMN('Datos fijos'!$AP$1)-COLUMN('Datos fijos'!$AJ$2)+1,0))</f>
        <v/>
      </c>
      <c r="EW67" t="str">
        <f t="shared" ca="1" si="30"/>
        <v/>
      </c>
    </row>
    <row r="68" spans="2:153" x14ac:dyDescent="0.25">
      <c r="B68">
        <f ca="1">OFFSET('Equipos, Mater, Serv'!C$5,ROW($A68)-ROW($A$3),0)</f>
        <v>0</v>
      </c>
      <c r="C68">
        <f ca="1">OFFSET('Equipos, Mater, Serv'!D$5,ROW($A68)-ROW($A$3),0)</f>
        <v>0</v>
      </c>
      <c r="D68">
        <f ca="1">OFFSET('Equipos, Mater, Serv'!F$5,ROW($A68)-ROW($A$3),0)</f>
        <v>0</v>
      </c>
      <c r="E68">
        <f ca="1">OFFSET('Equipos, Mater, Serv'!G$5,ROW($A68)-ROW($A$3),0)</f>
        <v>0</v>
      </c>
      <c r="F68">
        <f ca="1">OFFSET('Equipos, Mater, Serv'!H$5,ROW($A68)-ROW($A$3),0)</f>
        <v>0</v>
      </c>
      <c r="G68">
        <f ca="1">OFFSET('Equipos, Mater, Serv'!L$5,ROW($A68)-ROW($A$3),0)</f>
        <v>0</v>
      </c>
      <c r="I68">
        <f ca="1">OFFSET('Equipos, Mater, Serv'!O$5,ROW($A68)-ROW($A$3),0)</f>
        <v>0</v>
      </c>
      <c r="J68">
        <f ca="1">OFFSET('Equipos, Mater, Serv'!P$5,ROW($A68)-ROW($A$3),0)</f>
        <v>0</v>
      </c>
      <c r="K68">
        <f ca="1">OFFSET('Equipos, Mater, Serv'!T$5,ROW($A68)-ROW($A$3),0)</f>
        <v>0</v>
      </c>
      <c r="L68">
        <f ca="1">OFFSET('Equipos, Mater, Serv'!U$5,ROW($A68)-ROW($A$3),0)</f>
        <v>0</v>
      </c>
      <c r="N68">
        <f ca="1">OFFSET('Equipos, Mater, Serv'!Z$5,ROW($A68)-ROW($A$3),0)</f>
        <v>0</v>
      </c>
      <c r="O68">
        <f ca="1">OFFSET('Equipos, Mater, Serv'!AA$5,ROW($A68)-ROW($A$3),0)</f>
        <v>0</v>
      </c>
      <c r="P68">
        <f ca="1">OFFSET('Equipos, Mater, Serv'!AB$5,ROW($A68)-ROW($A$3),0)</f>
        <v>0</v>
      </c>
      <c r="Q68">
        <f ca="1">OFFSET('Equipos, Mater, Serv'!AC$5,ROW($A68)-ROW($A$3),0)</f>
        <v>0</v>
      </c>
      <c r="R68">
        <f ca="1">OFFSET('Equipos, Mater, Serv'!AD$5,ROW($A68)-ROW($A$3),0)</f>
        <v>0</v>
      </c>
      <c r="S68">
        <f ca="1">OFFSET('Equipos, Mater, Serv'!AE$5,ROW($A68)-ROW($A$3),0)</f>
        <v>0</v>
      </c>
      <c r="T68">
        <f ca="1">OFFSET('Equipos, Mater, Serv'!AF$5,ROW($A68)-ROW($A$3),0)</f>
        <v>0</v>
      </c>
      <c r="V68" s="241">
        <f ca="1">IF(OR($B68=0,D68=0,F68=0,J68&lt;&gt;'Datos fijos'!$H$3),0,1)</f>
        <v>0</v>
      </c>
      <c r="W68">
        <f t="shared" ca="1" si="31"/>
        <v>0</v>
      </c>
      <c r="X68" t="str">
        <f t="shared" ca="1" si="32"/>
        <v/>
      </c>
      <c r="Y68" t="str">
        <f t="shared" ca="1" si="33"/>
        <v/>
      </c>
      <c r="AA68" t="str">
        <f t="shared" ref="AA68:AA131" ca="1" si="57">IF($Y68="","",OFFSET($B$3,$Y68,0))</f>
        <v/>
      </c>
      <c r="AB68" t="str">
        <f t="shared" ref="AB68:AB131" ca="1" si="58">IF($Y68="","",OFFSET($C$3,$Y68,0))</f>
        <v/>
      </c>
      <c r="AC68" t="str">
        <f t="shared" ref="AC68:AC131" ca="1" si="59">IF($Y68="","",OFFSET($D$3,$Y68,0))</f>
        <v/>
      </c>
      <c r="AD68" t="str">
        <f t="shared" ref="AD68:AD131" ca="1" si="60">IF($Y68="","",OFFSET($E$3,$Y68,0))</f>
        <v/>
      </c>
      <c r="AE68" t="str">
        <f t="shared" ref="AE68:AE131" ca="1" si="61">IF($Y68="","",OFFSET($F$3,$Y68,0))</f>
        <v/>
      </c>
      <c r="AF68" t="str">
        <f t="shared" ref="AF68:AF131" ca="1" si="62">IF($Y68="","",OFFSET($I$3,$Y68,0))</f>
        <v/>
      </c>
      <c r="AG68" t="str">
        <f t="shared" ca="1" si="34"/>
        <v/>
      </c>
      <c r="AH68" t="str">
        <f t="shared" ca="1" si="35"/>
        <v/>
      </c>
      <c r="AI68" t="str">
        <f t="shared" ca="1" si="36"/>
        <v/>
      </c>
      <c r="AL68" t="str">
        <f ca="1">IF(Y68="","",IF(OR(AG68='Datos fijos'!$AB$3,AG68='Datos fijos'!$AB$4),0,SUM(AH68:AK68)))</f>
        <v/>
      </c>
      <c r="BE68" s="4">
        <f ca="1">IF(OR(COUNTIF('Datos fijos'!$AJ:$AJ,$B68)=0,$B68=0,D68=0,F68=0,$H$4&lt;&gt;'Datos fijos'!$H$3),0,VLOOKUP($B68,'Datos fijos'!$AJ:$AO,COLUMN('Datos fijos'!$AK$2)-COLUMN('Datos fijos'!$AJ$2)+1,0))</f>
        <v>0</v>
      </c>
      <c r="BF68">
        <f t="shared" ca="1" si="38"/>
        <v>0</v>
      </c>
      <c r="BG68" t="str">
        <f t="shared" ref="BG68:BG131" ca="1" si="63">IF(OR(BG67="",BG$1=BG67),"",BG67+1)</f>
        <v/>
      </c>
      <c r="BH68" t="str">
        <f t="shared" ref="BH68:BH131" ca="1" si="64">IF(OR(BG68=0,BG68=""),"",MATCH(BG68,BF:BF,0)-ROW($BF$3))</f>
        <v/>
      </c>
      <c r="BJ68" t="str">
        <f t="shared" ref="BJ68:BJ131" ca="1" si="65">IF($BH68="","",OFFSET($B$3,$BH68,0))</f>
        <v/>
      </c>
      <c r="BK68" t="str">
        <f t="shared" ref="BK68:BK131" ca="1" si="66">IF($BH68="","",OFFSET($C$3,$BH68,0))</f>
        <v/>
      </c>
      <c r="BL68" t="str">
        <f t="shared" ref="BL68:BL131" ca="1" si="67">IF($BH68="","",OFFSET($D$3,$BH68,0))</f>
        <v/>
      </c>
      <c r="BM68" t="str">
        <f t="shared" ref="BM68:BM131" ca="1" si="68">IF($BH68="","",OFFSET($F$3,$BH68,0))</f>
        <v/>
      </c>
      <c r="BN68" s="4" t="str">
        <f t="shared" ref="BN68:BN131" ca="1" si="69">IF($BH68="","",OFFSET($G$3,$BH68,0)*0+20)</f>
        <v/>
      </c>
      <c r="BO68" t="str">
        <f t="shared" ref="BO68:BO131" ca="1" si="70">IF($BH68="","",OFFSET($K$3,$BH68,0))</f>
        <v/>
      </c>
      <c r="BP68" t="str">
        <f t="shared" ref="BP68:BP131" ca="1" si="71">IF($BH68="","",OFFSET($P$3,$BH68,0))</f>
        <v/>
      </c>
      <c r="BQ68" t="str">
        <f t="shared" ref="BQ68:BQ131" ca="1" si="72">IF($BH68="","",OFFSET($Q$3,$BH68,0))</f>
        <v/>
      </c>
      <c r="BR68" t="str">
        <f t="shared" ref="BR68:BR131" ca="1" si="73">IF($BH68="","",OFFSET($R$3,$BH68,0))</f>
        <v/>
      </c>
      <c r="BS68" t="str">
        <f t="shared" ref="BS68:BS131" ca="1" si="74">IF($BH68="","",OFFSET($S$3,$BH68,0))</f>
        <v/>
      </c>
      <c r="BT68" t="str">
        <f ca="1">IF($BH68="","",IF(OR(BO68='Datos fijos'!$AB$3,BO68='Datos fijos'!$AB$4),0,SUM(BP68:BS68)))</f>
        <v/>
      </c>
      <c r="BU68" t="str">
        <f t="shared" ca="1" si="39"/>
        <v/>
      </c>
      <c r="BX68">
        <f ca="1">IF(OR(COUNTIF('Datos fijos'!$AJ:$AJ,$B68)=0,$B68=0,D68=0,F68=0,G68=0,$H$4&lt;&gt;'Datos fijos'!$H$3),0,VLOOKUP($B68,'Datos fijos'!$AJ:$AO,COLUMN('Datos fijos'!$AL$1)-COLUMN('Datos fijos'!$AJ$2)+1,0))</f>
        <v>0</v>
      </c>
      <c r="BY68">
        <f t="shared" ca="1" si="40"/>
        <v>0</v>
      </c>
      <c r="BZ68" t="str">
        <f t="shared" ref="BZ68:BZ131" ca="1" si="75">IF(OR(BZ67="",BZ$1=BZ67),"",BZ67+1)</f>
        <v/>
      </c>
      <c r="CA68" t="str">
        <f t="shared" ref="CA68:CA131" ca="1" si="76">IF(OR(BZ68=0,BZ68=""),"",MATCH(BZ68,BY:BY,0)-ROW($BY$3))</f>
        <v/>
      </c>
      <c r="CC68" t="str">
        <f t="shared" ref="CC68:CC131" ca="1" si="77">IF($CA68="","",OFFSET($B$3,$CA68,0))</f>
        <v/>
      </c>
      <c r="CD68" t="str">
        <f t="shared" ref="CD68:CD131" ca="1" si="78">IF($CA68="","",OFFSET($C$3,$CA68,0))</f>
        <v/>
      </c>
      <c r="CE68" t="str">
        <f t="shared" ref="CE68:CE131" ca="1" si="79">IF($CA68="","",OFFSET($D$3,$CA68,0))</f>
        <v/>
      </c>
      <c r="CF68" t="str">
        <f t="shared" ref="CF68:CF131" ca="1" si="80">IF($CA68="","",OFFSET($F$3,$CA68,0))</f>
        <v/>
      </c>
      <c r="CG68" t="str">
        <f t="shared" ref="CG68:CG131" ca="1" si="81">IF($CA68="","",OFFSET($G$3,$CA68,0))</f>
        <v/>
      </c>
      <c r="CH68" t="str">
        <f t="shared" ref="CH68:CH131" ca="1" si="82">IF($CA68="","",OFFSET($K$3,$CA68,0))</f>
        <v/>
      </c>
      <c r="CI68" t="str">
        <f t="shared" ref="CI68:CI131" ca="1" si="83">IF($CA68="","",OFFSET($P$3,$CA68,0))</f>
        <v/>
      </c>
      <c r="CJ68" t="str">
        <f t="shared" ref="CJ68:CJ131" ca="1" si="84">IF($CA68="","",OFFSET($Q$3,$CA68,0))</f>
        <v/>
      </c>
      <c r="CK68" t="str">
        <f t="shared" ref="CK68:CK131" ca="1" si="85">IF($CA68="","",OFFSET($R$3,$CA68,0))</f>
        <v/>
      </c>
      <c r="CL68" t="str">
        <f t="shared" ref="CL68:CL131" ca="1" si="86">IF($CA68="","",OFFSET($S$3,$CA68,0))</f>
        <v/>
      </c>
      <c r="CM68" t="str">
        <f ca="1">IF($CA68="","",IF(OR(CH68='Datos fijos'!$AB$3,CH68='Datos fijos'!$AB$4),0,SUM(CI68:CL68)))</f>
        <v/>
      </c>
      <c r="CN68" t="str">
        <f t="shared" ca="1" si="41"/>
        <v/>
      </c>
      <c r="DZ68">
        <f ca="1">IF(OR(COUNTIF('Datos fijos'!$AJ:$AJ,$B68)=0,C68=0,D68=0,E68=0,G68=0),0,VLOOKUP($B68,'Datos fijos'!$AJ:$AO,COLUMN('Datos fijos'!$AO$1)-COLUMN('Datos fijos'!$AJ$2)+1,0))</f>
        <v>0</v>
      </c>
      <c r="EA68">
        <f t="shared" ca="1" si="42"/>
        <v>0</v>
      </c>
      <c r="EB68" t="str">
        <f t="shared" ca="1" si="56"/>
        <v/>
      </c>
      <c r="EC68" t="str">
        <f t="shared" ca="1" si="44"/>
        <v/>
      </c>
      <c r="EE68" t="str">
        <f t="shared" ca="1" si="45"/>
        <v/>
      </c>
      <c r="EF68" t="str">
        <f t="shared" ca="1" si="46"/>
        <v/>
      </c>
      <c r="EG68" t="str">
        <f t="shared" ca="1" si="47"/>
        <v/>
      </c>
      <c r="EH68" t="str">
        <f t="shared" ca="1" si="48"/>
        <v/>
      </c>
      <c r="EI68" t="str">
        <f t="shared" ca="1" si="49"/>
        <v/>
      </c>
      <c r="EJ68" t="str">
        <f t="shared" ca="1" si="50"/>
        <v/>
      </c>
      <c r="EM68" t="str">
        <f t="shared" ca="1" si="51"/>
        <v/>
      </c>
      <c r="EN68" t="str">
        <f t="shared" ca="1" si="52"/>
        <v/>
      </c>
      <c r="EO68" t="str">
        <f t="shared" ca="1" si="53"/>
        <v/>
      </c>
      <c r="EP68" t="str">
        <f t="shared" ca="1" si="54"/>
        <v/>
      </c>
      <c r="EQ68" t="str">
        <f ca="1">IF(EC68="","",IF(OR(EJ68='Datos fijos'!$AB$4),0,SUM(EM68:EP68)))</f>
        <v/>
      </c>
      <c r="ER68" t="str">
        <f t="shared" ca="1" si="55"/>
        <v/>
      </c>
      <c r="EV68" s="53" t="str">
        <f ca="1">IF(OR(COUNTIF('Datos fijos'!$AJ:$AJ,Cálculos!$B68)=0,F68=0,D68=0,B68=0),"",VLOOKUP($B68,'Datos fijos'!$AJ:$AP,COLUMN('Datos fijos'!$AP$1)-COLUMN('Datos fijos'!$AJ$2)+1,0))</f>
        <v/>
      </c>
      <c r="EW68" t="str">
        <f t="shared" ref="EW68:EW131" ca="1" si="87">IF(EV68="","",D68*F68)</f>
        <v/>
      </c>
    </row>
    <row r="69" spans="2:153" x14ac:dyDescent="0.25">
      <c r="B69">
        <f ca="1">OFFSET('Equipos, Mater, Serv'!C$5,ROW($A69)-ROW($A$3),0)</f>
        <v>0</v>
      </c>
      <c r="C69">
        <f ca="1">OFFSET('Equipos, Mater, Serv'!D$5,ROW($A69)-ROW($A$3),0)</f>
        <v>0</v>
      </c>
      <c r="D69">
        <f ca="1">OFFSET('Equipos, Mater, Serv'!F$5,ROW($A69)-ROW($A$3),0)</f>
        <v>0</v>
      </c>
      <c r="E69">
        <f ca="1">OFFSET('Equipos, Mater, Serv'!G$5,ROW($A69)-ROW($A$3),0)</f>
        <v>0</v>
      </c>
      <c r="F69">
        <f ca="1">OFFSET('Equipos, Mater, Serv'!H$5,ROW($A69)-ROW($A$3),0)</f>
        <v>0</v>
      </c>
      <c r="G69">
        <f ca="1">OFFSET('Equipos, Mater, Serv'!L$5,ROW($A69)-ROW($A$3),0)</f>
        <v>0</v>
      </c>
      <c r="I69">
        <f ca="1">OFFSET('Equipos, Mater, Serv'!O$5,ROW($A69)-ROW($A$3),0)</f>
        <v>0</v>
      </c>
      <c r="J69">
        <f ca="1">OFFSET('Equipos, Mater, Serv'!P$5,ROW($A69)-ROW($A$3),0)</f>
        <v>0</v>
      </c>
      <c r="K69">
        <f ca="1">OFFSET('Equipos, Mater, Serv'!T$5,ROW($A69)-ROW($A$3),0)</f>
        <v>0</v>
      </c>
      <c r="L69">
        <f ca="1">OFFSET('Equipos, Mater, Serv'!U$5,ROW($A69)-ROW($A$3),0)</f>
        <v>0</v>
      </c>
      <c r="N69">
        <f ca="1">OFFSET('Equipos, Mater, Serv'!Z$5,ROW($A69)-ROW($A$3),0)</f>
        <v>0</v>
      </c>
      <c r="O69">
        <f ca="1">OFFSET('Equipos, Mater, Serv'!AA$5,ROW($A69)-ROW($A$3),0)</f>
        <v>0</v>
      </c>
      <c r="P69">
        <f ca="1">OFFSET('Equipos, Mater, Serv'!AB$5,ROW($A69)-ROW($A$3),0)</f>
        <v>0</v>
      </c>
      <c r="Q69">
        <f ca="1">OFFSET('Equipos, Mater, Serv'!AC$5,ROW($A69)-ROW($A$3),0)</f>
        <v>0</v>
      </c>
      <c r="R69">
        <f ca="1">OFFSET('Equipos, Mater, Serv'!AD$5,ROW($A69)-ROW($A$3),0)</f>
        <v>0</v>
      </c>
      <c r="S69">
        <f ca="1">OFFSET('Equipos, Mater, Serv'!AE$5,ROW($A69)-ROW($A$3),0)</f>
        <v>0</v>
      </c>
      <c r="T69">
        <f ca="1">OFFSET('Equipos, Mater, Serv'!AF$5,ROW($A69)-ROW($A$3),0)</f>
        <v>0</v>
      </c>
      <c r="V69" s="241">
        <f ca="1">IF(OR($B69=0,D69=0,F69=0,J69&lt;&gt;'Datos fijos'!$H$3),0,1)</f>
        <v>0</v>
      </c>
      <c r="W69">
        <f t="shared" ref="W69:W132" ca="1" si="88">V69+W68</f>
        <v>0</v>
      </c>
      <c r="X69" t="str">
        <f t="shared" ref="X69:X132" ca="1" si="89">IF(OR(X68="",$X$1=X68),"",X68+1)</f>
        <v/>
      </c>
      <c r="Y69" t="str">
        <f t="shared" ref="Y69:Y132" ca="1" si="90">IF(OR(X69=0,X69=""),"",MATCH(X69,W:W,0)-ROW($W$3))</f>
        <v/>
      </c>
      <c r="AA69" t="str">
        <f t="shared" ca="1" si="57"/>
        <v/>
      </c>
      <c r="AB69" t="str">
        <f t="shared" ca="1" si="58"/>
        <v/>
      </c>
      <c r="AC69" t="str">
        <f t="shared" ca="1" si="59"/>
        <v/>
      </c>
      <c r="AD69" t="str">
        <f t="shared" ca="1" si="60"/>
        <v/>
      </c>
      <c r="AE69" t="str">
        <f t="shared" ca="1" si="61"/>
        <v/>
      </c>
      <c r="AF69" t="str">
        <f t="shared" ca="1" si="62"/>
        <v/>
      </c>
      <c r="AG69" t="str">
        <f t="shared" ref="AG69:AG132" ca="1" si="91">IF($Y69="","",OFFSET($K$3,$Y69,0))</f>
        <v/>
      </c>
      <c r="AH69" t="str">
        <f t="shared" ref="AH69:AH132" ca="1" si="92">IF($Y69="","",OFFSET($P$3,$Y69,0))</f>
        <v/>
      </c>
      <c r="AI69" t="str">
        <f t="shared" ref="AI69:AI132" ca="1" si="93">IF($Y69="","",OFFSET($Q$3,$Y69,0))</f>
        <v/>
      </c>
      <c r="AL69" t="str">
        <f ca="1">IF(Y69="","",IF(OR(AG69='Datos fijos'!$AB$3,AG69='Datos fijos'!$AB$4),0,SUM(AH69:AK69)))</f>
        <v/>
      </c>
      <c r="BE69" s="4">
        <f ca="1">IF(OR(COUNTIF('Datos fijos'!$AJ:$AJ,$B69)=0,$B69=0,D69=0,F69=0,$H$4&lt;&gt;'Datos fijos'!$H$3),0,VLOOKUP($B69,'Datos fijos'!$AJ:$AO,COLUMN('Datos fijos'!$AK$2)-COLUMN('Datos fijos'!$AJ$2)+1,0))</f>
        <v>0</v>
      </c>
      <c r="BF69">
        <f t="shared" ref="BF69:BF132" ca="1" si="94">BE69+BF68</f>
        <v>0</v>
      </c>
      <c r="BG69" t="str">
        <f t="shared" ca="1" si="63"/>
        <v/>
      </c>
      <c r="BH69" t="str">
        <f t="shared" ca="1" si="64"/>
        <v/>
      </c>
      <c r="BJ69" t="str">
        <f t="shared" ca="1" si="65"/>
        <v/>
      </c>
      <c r="BK69" t="str">
        <f t="shared" ca="1" si="66"/>
        <v/>
      </c>
      <c r="BL69" t="str">
        <f t="shared" ca="1" si="67"/>
        <v/>
      </c>
      <c r="BM69" t="str">
        <f t="shared" ca="1" si="68"/>
        <v/>
      </c>
      <c r="BN69" s="4" t="str">
        <f t="shared" ca="1" si="69"/>
        <v/>
      </c>
      <c r="BO69" t="str">
        <f t="shared" ca="1" si="70"/>
        <v/>
      </c>
      <c r="BP69" t="str">
        <f t="shared" ca="1" si="71"/>
        <v/>
      </c>
      <c r="BQ69" t="str">
        <f t="shared" ca="1" si="72"/>
        <v/>
      </c>
      <c r="BR69" t="str">
        <f t="shared" ca="1" si="73"/>
        <v/>
      </c>
      <c r="BS69" t="str">
        <f t="shared" ca="1" si="74"/>
        <v/>
      </c>
      <c r="BT69" t="str">
        <f ca="1">IF($BH69="","",IF(OR(BO69='Datos fijos'!$AB$3,BO69='Datos fijos'!$AB$4),0,SUM(BP69:BS69)))</f>
        <v/>
      </c>
      <c r="BU69" t="str">
        <f t="shared" ref="BU69:BU132" ca="1" si="95">IF(OR(BL69="",BM69=""),"",BL69*BM69*(1+BT69))</f>
        <v/>
      </c>
      <c r="BX69">
        <f ca="1">IF(OR(COUNTIF('Datos fijos'!$AJ:$AJ,$B69)=0,$B69=0,D69=0,F69=0,G69=0,$H$4&lt;&gt;'Datos fijos'!$H$3),0,VLOOKUP($B69,'Datos fijos'!$AJ:$AO,COLUMN('Datos fijos'!$AL$1)-COLUMN('Datos fijos'!$AJ$2)+1,0))</f>
        <v>0</v>
      </c>
      <c r="BY69">
        <f t="shared" ref="BY69:BY132" ca="1" si="96">BX69+BY68</f>
        <v>0</v>
      </c>
      <c r="BZ69" t="str">
        <f t="shared" ca="1" si="75"/>
        <v/>
      </c>
      <c r="CA69" t="str">
        <f t="shared" ca="1" si="76"/>
        <v/>
      </c>
      <c r="CC69" t="str">
        <f t="shared" ca="1" si="77"/>
        <v/>
      </c>
      <c r="CD69" t="str">
        <f t="shared" ca="1" si="78"/>
        <v/>
      </c>
      <c r="CE69" t="str">
        <f t="shared" ca="1" si="79"/>
        <v/>
      </c>
      <c r="CF69" t="str">
        <f t="shared" ca="1" si="80"/>
        <v/>
      </c>
      <c r="CG69" t="str">
        <f t="shared" ca="1" si="81"/>
        <v/>
      </c>
      <c r="CH69" t="str">
        <f t="shared" ca="1" si="82"/>
        <v/>
      </c>
      <c r="CI69" t="str">
        <f t="shared" ca="1" si="83"/>
        <v/>
      </c>
      <c r="CJ69" t="str">
        <f t="shared" ca="1" si="84"/>
        <v/>
      </c>
      <c r="CK69" t="str">
        <f t="shared" ca="1" si="85"/>
        <v/>
      </c>
      <c r="CL69" t="str">
        <f t="shared" ca="1" si="86"/>
        <v/>
      </c>
      <c r="CM69" t="str">
        <f ca="1">IF($CA69="","",IF(OR(CH69='Datos fijos'!$AB$3,CH69='Datos fijos'!$AB$4),0,SUM(CI69:CL69)))</f>
        <v/>
      </c>
      <c r="CN69" t="str">
        <f t="shared" ref="CN69:CN132" ca="1" si="97">IF(OR(CE69="",CF69=""),"",CE69*CF69*(1+CM69))</f>
        <v/>
      </c>
      <c r="DZ69">
        <f ca="1">IF(OR(COUNTIF('Datos fijos'!$AJ:$AJ,$B69)=0,C69=0,D69=0,E69=0,G69=0),0,VLOOKUP($B69,'Datos fijos'!$AJ:$AO,COLUMN('Datos fijos'!$AO$1)-COLUMN('Datos fijos'!$AJ$2)+1,0))</f>
        <v>0</v>
      </c>
      <c r="EA69">
        <f t="shared" ca="1" si="42"/>
        <v>0</v>
      </c>
      <c r="EB69" t="str">
        <f t="shared" ca="1" si="56"/>
        <v/>
      </c>
      <c r="EC69" t="str">
        <f t="shared" ca="1" si="44"/>
        <v/>
      </c>
      <c r="EE69" t="str">
        <f t="shared" ca="1" si="45"/>
        <v/>
      </c>
      <c r="EF69" t="str">
        <f t="shared" ca="1" si="46"/>
        <v/>
      </c>
      <c r="EG69" t="str">
        <f t="shared" ca="1" si="47"/>
        <v/>
      </c>
      <c r="EH69" t="str">
        <f t="shared" ca="1" si="48"/>
        <v/>
      </c>
      <c r="EI69" t="str">
        <f t="shared" ca="1" si="49"/>
        <v/>
      </c>
      <c r="EJ69" t="str">
        <f t="shared" ca="1" si="50"/>
        <v/>
      </c>
      <c r="EM69" t="str">
        <f t="shared" ca="1" si="51"/>
        <v/>
      </c>
      <c r="EN69" t="str">
        <f t="shared" ca="1" si="52"/>
        <v/>
      </c>
      <c r="EO69" t="str">
        <f t="shared" ca="1" si="53"/>
        <v/>
      </c>
      <c r="EP69" t="str">
        <f t="shared" ca="1" si="54"/>
        <v/>
      </c>
      <c r="EQ69" t="str">
        <f ca="1">IF(EC69="","",IF(OR(EJ69='Datos fijos'!$AB$4),0,SUM(EM69:EP69)))</f>
        <v/>
      </c>
      <c r="ER69" t="str">
        <f t="shared" ca="1" si="55"/>
        <v/>
      </c>
      <c r="EV69" s="53" t="str">
        <f ca="1">IF(OR(COUNTIF('Datos fijos'!$AJ:$AJ,Cálculos!$B69)=0,F69=0,D69=0,B69=0),"",VLOOKUP($B69,'Datos fijos'!$AJ:$AP,COLUMN('Datos fijos'!$AP$1)-COLUMN('Datos fijos'!$AJ$2)+1,0))</f>
        <v/>
      </c>
      <c r="EW69" t="str">
        <f t="shared" ca="1" si="87"/>
        <v/>
      </c>
    </row>
    <row r="70" spans="2:153" x14ac:dyDescent="0.25">
      <c r="B70">
        <f ca="1">OFFSET('Equipos, Mater, Serv'!C$5,ROW($A70)-ROW($A$3),0)</f>
        <v>0</v>
      </c>
      <c r="C70">
        <f ca="1">OFFSET('Equipos, Mater, Serv'!D$5,ROW($A70)-ROW($A$3),0)</f>
        <v>0</v>
      </c>
      <c r="D70">
        <f ca="1">OFFSET('Equipos, Mater, Serv'!F$5,ROW($A70)-ROW($A$3),0)</f>
        <v>0</v>
      </c>
      <c r="E70">
        <f ca="1">OFFSET('Equipos, Mater, Serv'!G$5,ROW($A70)-ROW($A$3),0)</f>
        <v>0</v>
      </c>
      <c r="F70">
        <f ca="1">OFFSET('Equipos, Mater, Serv'!H$5,ROW($A70)-ROW($A$3),0)</f>
        <v>0</v>
      </c>
      <c r="G70">
        <f ca="1">OFFSET('Equipos, Mater, Serv'!L$5,ROW($A70)-ROW($A$3),0)</f>
        <v>0</v>
      </c>
      <c r="I70">
        <f ca="1">OFFSET('Equipos, Mater, Serv'!O$5,ROW($A70)-ROW($A$3),0)</f>
        <v>0</v>
      </c>
      <c r="J70">
        <f ca="1">OFFSET('Equipos, Mater, Serv'!P$5,ROW($A70)-ROW($A$3),0)</f>
        <v>0</v>
      </c>
      <c r="K70">
        <f ca="1">OFFSET('Equipos, Mater, Serv'!T$5,ROW($A70)-ROW($A$3),0)</f>
        <v>0</v>
      </c>
      <c r="L70">
        <f ca="1">OFFSET('Equipos, Mater, Serv'!U$5,ROW($A70)-ROW($A$3),0)</f>
        <v>0</v>
      </c>
      <c r="N70">
        <f ca="1">OFFSET('Equipos, Mater, Serv'!Z$5,ROW($A70)-ROW($A$3),0)</f>
        <v>0</v>
      </c>
      <c r="O70">
        <f ca="1">OFFSET('Equipos, Mater, Serv'!AA$5,ROW($A70)-ROW($A$3),0)</f>
        <v>0</v>
      </c>
      <c r="P70">
        <f ca="1">OFFSET('Equipos, Mater, Serv'!AB$5,ROW($A70)-ROW($A$3),0)</f>
        <v>0</v>
      </c>
      <c r="Q70">
        <f ca="1">OFFSET('Equipos, Mater, Serv'!AC$5,ROW($A70)-ROW($A$3),0)</f>
        <v>0</v>
      </c>
      <c r="R70">
        <f ca="1">OFFSET('Equipos, Mater, Serv'!AD$5,ROW($A70)-ROW($A$3),0)</f>
        <v>0</v>
      </c>
      <c r="S70">
        <f ca="1">OFFSET('Equipos, Mater, Serv'!AE$5,ROW($A70)-ROW($A$3),0)</f>
        <v>0</v>
      </c>
      <c r="T70">
        <f ca="1">OFFSET('Equipos, Mater, Serv'!AF$5,ROW($A70)-ROW($A$3),0)</f>
        <v>0</v>
      </c>
      <c r="V70" s="241">
        <f ca="1">IF(OR($B70=0,D70=0,F70=0,J70&lt;&gt;'Datos fijos'!$H$3),0,1)</f>
        <v>0</v>
      </c>
      <c r="W70">
        <f t="shared" ca="1" si="88"/>
        <v>0</v>
      </c>
      <c r="X70" t="str">
        <f t="shared" ca="1" si="89"/>
        <v/>
      </c>
      <c r="Y70" t="str">
        <f t="shared" ca="1" si="90"/>
        <v/>
      </c>
      <c r="AA70" t="str">
        <f t="shared" ca="1" si="57"/>
        <v/>
      </c>
      <c r="AB70" t="str">
        <f t="shared" ca="1" si="58"/>
        <v/>
      </c>
      <c r="AC70" t="str">
        <f t="shared" ca="1" si="59"/>
        <v/>
      </c>
      <c r="AD70" t="str">
        <f t="shared" ca="1" si="60"/>
        <v/>
      </c>
      <c r="AE70" t="str">
        <f t="shared" ca="1" si="61"/>
        <v/>
      </c>
      <c r="AF70" t="str">
        <f t="shared" ca="1" si="62"/>
        <v/>
      </c>
      <c r="AG70" t="str">
        <f t="shared" ca="1" si="91"/>
        <v/>
      </c>
      <c r="AH70" t="str">
        <f t="shared" ca="1" si="92"/>
        <v/>
      </c>
      <c r="AI70" t="str">
        <f t="shared" ca="1" si="93"/>
        <v/>
      </c>
      <c r="AL70" t="str">
        <f ca="1">IF(Y70="","",IF(OR(AG70='Datos fijos'!$AB$3,AG70='Datos fijos'!$AB$4),0,SUM(AH70:AK70)))</f>
        <v/>
      </c>
      <c r="BE70" s="4">
        <f ca="1">IF(OR(COUNTIF('Datos fijos'!$AJ:$AJ,$B70)=0,$B70=0,D70=0,F70=0,$H$4&lt;&gt;'Datos fijos'!$H$3),0,VLOOKUP($B70,'Datos fijos'!$AJ:$AO,COLUMN('Datos fijos'!$AK$2)-COLUMN('Datos fijos'!$AJ$2)+1,0))</f>
        <v>0</v>
      </c>
      <c r="BF70">
        <f t="shared" ca="1" si="94"/>
        <v>0</v>
      </c>
      <c r="BG70" t="str">
        <f t="shared" ca="1" si="63"/>
        <v/>
      </c>
      <c r="BH70" t="str">
        <f t="shared" ca="1" si="64"/>
        <v/>
      </c>
      <c r="BJ70" t="str">
        <f t="shared" ca="1" si="65"/>
        <v/>
      </c>
      <c r="BK70" t="str">
        <f t="shared" ca="1" si="66"/>
        <v/>
      </c>
      <c r="BL70" t="str">
        <f t="shared" ca="1" si="67"/>
        <v/>
      </c>
      <c r="BM70" t="str">
        <f t="shared" ca="1" si="68"/>
        <v/>
      </c>
      <c r="BN70" s="4" t="str">
        <f t="shared" ca="1" si="69"/>
        <v/>
      </c>
      <c r="BO70" t="str">
        <f t="shared" ca="1" si="70"/>
        <v/>
      </c>
      <c r="BP70" t="str">
        <f t="shared" ca="1" si="71"/>
        <v/>
      </c>
      <c r="BQ70" t="str">
        <f t="shared" ca="1" si="72"/>
        <v/>
      </c>
      <c r="BR70" t="str">
        <f t="shared" ca="1" si="73"/>
        <v/>
      </c>
      <c r="BS70" t="str">
        <f t="shared" ca="1" si="74"/>
        <v/>
      </c>
      <c r="BT70" t="str">
        <f ca="1">IF($BH70="","",IF(OR(BO70='Datos fijos'!$AB$3,BO70='Datos fijos'!$AB$4),0,SUM(BP70:BS70)))</f>
        <v/>
      </c>
      <c r="BU70" t="str">
        <f t="shared" ca="1" si="95"/>
        <v/>
      </c>
      <c r="BX70">
        <f ca="1">IF(OR(COUNTIF('Datos fijos'!$AJ:$AJ,$B70)=0,$B70=0,D70=0,F70=0,G70=0,$H$4&lt;&gt;'Datos fijos'!$H$3),0,VLOOKUP($B70,'Datos fijos'!$AJ:$AO,COLUMN('Datos fijos'!$AL$1)-COLUMN('Datos fijos'!$AJ$2)+1,0))</f>
        <v>0</v>
      </c>
      <c r="BY70">
        <f t="shared" ca="1" si="96"/>
        <v>0</v>
      </c>
      <c r="BZ70" t="str">
        <f t="shared" ca="1" si="75"/>
        <v/>
      </c>
      <c r="CA70" t="str">
        <f t="shared" ca="1" si="76"/>
        <v/>
      </c>
      <c r="CC70" t="str">
        <f t="shared" ca="1" si="77"/>
        <v/>
      </c>
      <c r="CD70" t="str">
        <f t="shared" ca="1" si="78"/>
        <v/>
      </c>
      <c r="CE70" t="str">
        <f t="shared" ca="1" si="79"/>
        <v/>
      </c>
      <c r="CF70" t="str">
        <f t="shared" ca="1" si="80"/>
        <v/>
      </c>
      <c r="CG70" t="str">
        <f t="shared" ca="1" si="81"/>
        <v/>
      </c>
      <c r="CH70" t="str">
        <f t="shared" ca="1" si="82"/>
        <v/>
      </c>
      <c r="CI70" t="str">
        <f t="shared" ca="1" si="83"/>
        <v/>
      </c>
      <c r="CJ70" t="str">
        <f t="shared" ca="1" si="84"/>
        <v/>
      </c>
      <c r="CK70" t="str">
        <f t="shared" ca="1" si="85"/>
        <v/>
      </c>
      <c r="CL70" t="str">
        <f t="shared" ca="1" si="86"/>
        <v/>
      </c>
      <c r="CM70" t="str">
        <f ca="1">IF($CA70="","",IF(OR(CH70='Datos fijos'!$AB$3,CH70='Datos fijos'!$AB$4),0,SUM(CI70:CL70)))</f>
        <v/>
      </c>
      <c r="CN70" t="str">
        <f t="shared" ca="1" si="97"/>
        <v/>
      </c>
      <c r="DZ70">
        <f ca="1">IF(OR(COUNTIF('Datos fijos'!$AJ:$AJ,$B70)=0,C70=0,D70=0,E70=0,G70=0),0,VLOOKUP($B70,'Datos fijos'!$AJ:$AO,COLUMN('Datos fijos'!$AO$1)-COLUMN('Datos fijos'!$AJ$2)+1,0))</f>
        <v>0</v>
      </c>
      <c r="EA70">
        <f t="shared" ca="1" si="42"/>
        <v>0</v>
      </c>
      <c r="EB70" t="str">
        <f t="shared" ca="1" si="56"/>
        <v/>
      </c>
      <c r="EC70" t="str">
        <f t="shared" ca="1" si="44"/>
        <v/>
      </c>
      <c r="EE70" t="str">
        <f t="shared" ca="1" si="45"/>
        <v/>
      </c>
      <c r="EF70" t="str">
        <f t="shared" ca="1" si="46"/>
        <v/>
      </c>
      <c r="EG70" t="str">
        <f t="shared" ca="1" si="47"/>
        <v/>
      </c>
      <c r="EH70" t="str">
        <f t="shared" ca="1" si="48"/>
        <v/>
      </c>
      <c r="EI70" t="str">
        <f t="shared" ca="1" si="49"/>
        <v/>
      </c>
      <c r="EJ70" t="str">
        <f t="shared" ca="1" si="50"/>
        <v/>
      </c>
      <c r="EM70" t="str">
        <f t="shared" ca="1" si="51"/>
        <v/>
      </c>
      <c r="EN70" t="str">
        <f t="shared" ca="1" si="52"/>
        <v/>
      </c>
      <c r="EO70" t="str">
        <f t="shared" ca="1" si="53"/>
        <v/>
      </c>
      <c r="EP70" t="str">
        <f t="shared" ca="1" si="54"/>
        <v/>
      </c>
      <c r="EQ70" t="str">
        <f ca="1">IF(EC70="","",IF(OR(EJ70='Datos fijos'!$AB$4),0,SUM(EM70:EP70)))</f>
        <v/>
      </c>
      <c r="ER70" t="str">
        <f t="shared" ca="1" si="55"/>
        <v/>
      </c>
      <c r="EV70" s="53" t="str">
        <f ca="1">IF(OR(COUNTIF('Datos fijos'!$AJ:$AJ,Cálculos!$B70)=0,F70=0,D70=0,B70=0),"",VLOOKUP($B70,'Datos fijos'!$AJ:$AP,COLUMN('Datos fijos'!$AP$1)-COLUMN('Datos fijos'!$AJ$2)+1,0))</f>
        <v/>
      </c>
      <c r="EW70" t="str">
        <f t="shared" ca="1" si="87"/>
        <v/>
      </c>
    </row>
    <row r="71" spans="2:153" x14ac:dyDescent="0.25">
      <c r="B71">
        <f ca="1">OFFSET('Equipos, Mater, Serv'!C$5,ROW($A71)-ROW($A$3),0)</f>
        <v>0</v>
      </c>
      <c r="C71">
        <f ca="1">OFFSET('Equipos, Mater, Serv'!D$5,ROW($A71)-ROW($A$3),0)</f>
        <v>0</v>
      </c>
      <c r="D71">
        <f ca="1">OFFSET('Equipos, Mater, Serv'!F$5,ROW($A71)-ROW($A$3),0)</f>
        <v>0</v>
      </c>
      <c r="E71">
        <f ca="1">OFFSET('Equipos, Mater, Serv'!G$5,ROW($A71)-ROW($A$3),0)</f>
        <v>0</v>
      </c>
      <c r="F71">
        <f ca="1">OFFSET('Equipos, Mater, Serv'!H$5,ROW($A71)-ROW($A$3),0)</f>
        <v>0</v>
      </c>
      <c r="G71">
        <f ca="1">OFFSET('Equipos, Mater, Serv'!L$5,ROW($A71)-ROW($A$3),0)</f>
        <v>0</v>
      </c>
      <c r="I71">
        <f ca="1">OFFSET('Equipos, Mater, Serv'!O$5,ROW($A71)-ROW($A$3),0)</f>
        <v>0</v>
      </c>
      <c r="J71">
        <f ca="1">OFFSET('Equipos, Mater, Serv'!P$5,ROW($A71)-ROW($A$3),0)</f>
        <v>0</v>
      </c>
      <c r="K71">
        <f ca="1">OFFSET('Equipos, Mater, Serv'!T$5,ROW($A71)-ROW($A$3),0)</f>
        <v>0</v>
      </c>
      <c r="L71">
        <f ca="1">OFFSET('Equipos, Mater, Serv'!U$5,ROW($A71)-ROW($A$3),0)</f>
        <v>0</v>
      </c>
      <c r="N71">
        <f ca="1">OFFSET('Equipos, Mater, Serv'!Z$5,ROW($A71)-ROW($A$3),0)</f>
        <v>0</v>
      </c>
      <c r="O71">
        <f ca="1">OFFSET('Equipos, Mater, Serv'!AA$5,ROW($A71)-ROW($A$3),0)</f>
        <v>0</v>
      </c>
      <c r="P71">
        <f ca="1">OFFSET('Equipos, Mater, Serv'!AB$5,ROW($A71)-ROW($A$3),0)</f>
        <v>0</v>
      </c>
      <c r="Q71">
        <f ca="1">OFFSET('Equipos, Mater, Serv'!AC$5,ROW($A71)-ROW($A$3),0)</f>
        <v>0</v>
      </c>
      <c r="R71">
        <f ca="1">OFFSET('Equipos, Mater, Serv'!AD$5,ROW($A71)-ROW($A$3),0)</f>
        <v>0</v>
      </c>
      <c r="S71">
        <f ca="1">OFFSET('Equipos, Mater, Serv'!AE$5,ROW($A71)-ROW($A$3),0)</f>
        <v>0</v>
      </c>
      <c r="T71">
        <f ca="1">OFFSET('Equipos, Mater, Serv'!AF$5,ROW($A71)-ROW($A$3),0)</f>
        <v>0</v>
      </c>
      <c r="V71" s="241">
        <f ca="1">IF(OR($B71=0,D71=0,F71=0,J71&lt;&gt;'Datos fijos'!$H$3),0,1)</f>
        <v>0</v>
      </c>
      <c r="W71">
        <f t="shared" ca="1" si="88"/>
        <v>0</v>
      </c>
      <c r="X71" t="str">
        <f t="shared" ca="1" si="89"/>
        <v/>
      </c>
      <c r="Y71" t="str">
        <f t="shared" ca="1" si="90"/>
        <v/>
      </c>
      <c r="AA71" t="str">
        <f t="shared" ca="1" si="57"/>
        <v/>
      </c>
      <c r="AB71" t="str">
        <f t="shared" ca="1" si="58"/>
        <v/>
      </c>
      <c r="AC71" t="str">
        <f t="shared" ca="1" si="59"/>
        <v/>
      </c>
      <c r="AD71" t="str">
        <f t="shared" ca="1" si="60"/>
        <v/>
      </c>
      <c r="AE71" t="str">
        <f t="shared" ca="1" si="61"/>
        <v/>
      </c>
      <c r="AF71" t="str">
        <f t="shared" ca="1" si="62"/>
        <v/>
      </c>
      <c r="AG71" t="str">
        <f t="shared" ca="1" si="91"/>
        <v/>
      </c>
      <c r="AH71" t="str">
        <f t="shared" ca="1" si="92"/>
        <v/>
      </c>
      <c r="AI71" t="str">
        <f t="shared" ca="1" si="93"/>
        <v/>
      </c>
      <c r="AL71" t="str">
        <f ca="1">IF(Y71="","",IF(OR(AG71='Datos fijos'!$AB$3,AG71='Datos fijos'!$AB$4),0,SUM(AH71:AK71)))</f>
        <v/>
      </c>
      <c r="BE71" s="4">
        <f ca="1">IF(OR(COUNTIF('Datos fijos'!$AJ:$AJ,$B71)=0,$B71=0,D71=0,F71=0,$H$4&lt;&gt;'Datos fijos'!$H$3),0,VLOOKUP($B71,'Datos fijos'!$AJ:$AO,COLUMN('Datos fijos'!$AK$2)-COLUMN('Datos fijos'!$AJ$2)+1,0))</f>
        <v>0</v>
      </c>
      <c r="BF71">
        <f t="shared" ca="1" si="94"/>
        <v>0</v>
      </c>
      <c r="BG71" t="str">
        <f t="shared" ca="1" si="63"/>
        <v/>
      </c>
      <c r="BH71" t="str">
        <f t="shared" ca="1" si="64"/>
        <v/>
      </c>
      <c r="BJ71" t="str">
        <f t="shared" ca="1" si="65"/>
        <v/>
      </c>
      <c r="BK71" t="str">
        <f t="shared" ca="1" si="66"/>
        <v/>
      </c>
      <c r="BL71" t="str">
        <f t="shared" ca="1" si="67"/>
        <v/>
      </c>
      <c r="BM71" t="str">
        <f t="shared" ca="1" si="68"/>
        <v/>
      </c>
      <c r="BN71" s="4" t="str">
        <f t="shared" ca="1" si="69"/>
        <v/>
      </c>
      <c r="BO71" t="str">
        <f t="shared" ca="1" si="70"/>
        <v/>
      </c>
      <c r="BP71" t="str">
        <f t="shared" ca="1" si="71"/>
        <v/>
      </c>
      <c r="BQ71" t="str">
        <f t="shared" ca="1" si="72"/>
        <v/>
      </c>
      <c r="BR71" t="str">
        <f t="shared" ca="1" si="73"/>
        <v/>
      </c>
      <c r="BS71" t="str">
        <f t="shared" ca="1" si="74"/>
        <v/>
      </c>
      <c r="BT71" t="str">
        <f ca="1">IF($BH71="","",IF(OR(BO71='Datos fijos'!$AB$3,BO71='Datos fijos'!$AB$4),0,SUM(BP71:BS71)))</f>
        <v/>
      </c>
      <c r="BU71" t="str">
        <f t="shared" ca="1" si="95"/>
        <v/>
      </c>
      <c r="BX71">
        <f ca="1">IF(OR(COUNTIF('Datos fijos'!$AJ:$AJ,$B71)=0,$B71=0,D71=0,F71=0,G71=0,$H$4&lt;&gt;'Datos fijos'!$H$3),0,VLOOKUP($B71,'Datos fijos'!$AJ:$AO,COLUMN('Datos fijos'!$AL$1)-COLUMN('Datos fijos'!$AJ$2)+1,0))</f>
        <v>0</v>
      </c>
      <c r="BY71">
        <f t="shared" ca="1" si="96"/>
        <v>0</v>
      </c>
      <c r="BZ71" t="str">
        <f t="shared" ca="1" si="75"/>
        <v/>
      </c>
      <c r="CA71" t="str">
        <f t="shared" ca="1" si="76"/>
        <v/>
      </c>
      <c r="CC71" t="str">
        <f t="shared" ca="1" si="77"/>
        <v/>
      </c>
      <c r="CD71" t="str">
        <f t="shared" ca="1" si="78"/>
        <v/>
      </c>
      <c r="CE71" t="str">
        <f t="shared" ca="1" si="79"/>
        <v/>
      </c>
      <c r="CF71" t="str">
        <f t="shared" ca="1" si="80"/>
        <v/>
      </c>
      <c r="CG71" t="str">
        <f t="shared" ca="1" si="81"/>
        <v/>
      </c>
      <c r="CH71" t="str">
        <f t="shared" ca="1" si="82"/>
        <v/>
      </c>
      <c r="CI71" t="str">
        <f t="shared" ca="1" si="83"/>
        <v/>
      </c>
      <c r="CJ71" t="str">
        <f t="shared" ca="1" si="84"/>
        <v/>
      </c>
      <c r="CK71" t="str">
        <f t="shared" ca="1" si="85"/>
        <v/>
      </c>
      <c r="CL71" t="str">
        <f t="shared" ca="1" si="86"/>
        <v/>
      </c>
      <c r="CM71" t="str">
        <f ca="1">IF($CA71="","",IF(OR(CH71='Datos fijos'!$AB$3,CH71='Datos fijos'!$AB$4),0,SUM(CI71:CL71)))</f>
        <v/>
      </c>
      <c r="CN71" t="str">
        <f t="shared" ca="1" si="97"/>
        <v/>
      </c>
      <c r="DZ71">
        <f ca="1">IF(OR(COUNTIF('Datos fijos'!$AJ:$AJ,$B71)=0,C71=0,D71=0,E71=0,G71=0),0,VLOOKUP($B71,'Datos fijos'!$AJ:$AO,COLUMN('Datos fijos'!$AO$1)-COLUMN('Datos fijos'!$AJ$2)+1,0))</f>
        <v>0</v>
      </c>
      <c r="EA71">
        <f t="shared" ca="1" si="42"/>
        <v>0</v>
      </c>
      <c r="EB71" t="str">
        <f t="shared" ca="1" si="56"/>
        <v/>
      </c>
      <c r="EC71" t="str">
        <f t="shared" ca="1" si="44"/>
        <v/>
      </c>
      <c r="EE71" t="str">
        <f t="shared" ca="1" si="45"/>
        <v/>
      </c>
      <c r="EF71" t="str">
        <f t="shared" ca="1" si="46"/>
        <v/>
      </c>
      <c r="EG71" t="str">
        <f t="shared" ca="1" si="47"/>
        <v/>
      </c>
      <c r="EH71" t="str">
        <f t="shared" ca="1" si="48"/>
        <v/>
      </c>
      <c r="EI71" t="str">
        <f t="shared" ca="1" si="49"/>
        <v/>
      </c>
      <c r="EJ71" t="str">
        <f t="shared" ca="1" si="50"/>
        <v/>
      </c>
      <c r="EM71" t="str">
        <f t="shared" ca="1" si="51"/>
        <v/>
      </c>
      <c r="EN71" t="str">
        <f t="shared" ca="1" si="52"/>
        <v/>
      </c>
      <c r="EO71" t="str">
        <f t="shared" ca="1" si="53"/>
        <v/>
      </c>
      <c r="EP71" t="str">
        <f t="shared" ca="1" si="54"/>
        <v/>
      </c>
      <c r="EQ71" t="str">
        <f ca="1">IF(EC71="","",IF(OR(EJ71='Datos fijos'!$AB$4),0,SUM(EM71:EP71)))</f>
        <v/>
      </c>
      <c r="ER71" t="str">
        <f t="shared" ca="1" si="55"/>
        <v/>
      </c>
      <c r="EV71" s="53" t="str">
        <f ca="1">IF(OR(COUNTIF('Datos fijos'!$AJ:$AJ,Cálculos!$B71)=0,F71=0,D71=0,B71=0),"",VLOOKUP($B71,'Datos fijos'!$AJ:$AP,COLUMN('Datos fijos'!$AP$1)-COLUMN('Datos fijos'!$AJ$2)+1,0))</f>
        <v/>
      </c>
      <c r="EW71" t="str">
        <f t="shared" ca="1" si="87"/>
        <v/>
      </c>
    </row>
    <row r="72" spans="2:153" x14ac:dyDescent="0.25">
      <c r="B72">
        <f ca="1">OFFSET('Equipos, Mater, Serv'!C$5,ROW($A72)-ROW($A$3),0)</f>
        <v>0</v>
      </c>
      <c r="C72">
        <f ca="1">OFFSET('Equipos, Mater, Serv'!D$5,ROW($A72)-ROW($A$3),0)</f>
        <v>0</v>
      </c>
      <c r="D72">
        <f ca="1">OFFSET('Equipos, Mater, Serv'!F$5,ROW($A72)-ROW($A$3),0)</f>
        <v>0</v>
      </c>
      <c r="E72">
        <f ca="1">OFFSET('Equipos, Mater, Serv'!G$5,ROW($A72)-ROW($A$3),0)</f>
        <v>0</v>
      </c>
      <c r="F72">
        <f ca="1">OFFSET('Equipos, Mater, Serv'!H$5,ROW($A72)-ROW($A$3),0)</f>
        <v>0</v>
      </c>
      <c r="G72">
        <f ca="1">OFFSET('Equipos, Mater, Serv'!L$5,ROW($A72)-ROW($A$3),0)</f>
        <v>0</v>
      </c>
      <c r="I72">
        <f ca="1">OFFSET('Equipos, Mater, Serv'!O$5,ROW($A72)-ROW($A$3),0)</f>
        <v>0</v>
      </c>
      <c r="J72">
        <f ca="1">OFFSET('Equipos, Mater, Serv'!P$5,ROW($A72)-ROW($A$3),0)</f>
        <v>0</v>
      </c>
      <c r="K72">
        <f ca="1">OFFSET('Equipos, Mater, Serv'!T$5,ROW($A72)-ROW($A$3),0)</f>
        <v>0</v>
      </c>
      <c r="L72">
        <f ca="1">OFFSET('Equipos, Mater, Serv'!U$5,ROW($A72)-ROW($A$3),0)</f>
        <v>0</v>
      </c>
      <c r="N72">
        <f ca="1">OFFSET('Equipos, Mater, Serv'!Z$5,ROW($A72)-ROW($A$3),0)</f>
        <v>0</v>
      </c>
      <c r="O72">
        <f ca="1">OFFSET('Equipos, Mater, Serv'!AA$5,ROW($A72)-ROW($A$3),0)</f>
        <v>0</v>
      </c>
      <c r="P72">
        <f ca="1">OFFSET('Equipos, Mater, Serv'!AB$5,ROW($A72)-ROW($A$3),0)</f>
        <v>0</v>
      </c>
      <c r="Q72">
        <f ca="1">OFFSET('Equipos, Mater, Serv'!AC$5,ROW($A72)-ROW($A$3),0)</f>
        <v>0</v>
      </c>
      <c r="R72">
        <f ca="1">OFFSET('Equipos, Mater, Serv'!AD$5,ROW($A72)-ROW($A$3),0)</f>
        <v>0</v>
      </c>
      <c r="S72">
        <f ca="1">OFFSET('Equipos, Mater, Serv'!AE$5,ROW($A72)-ROW($A$3),0)</f>
        <v>0</v>
      </c>
      <c r="T72">
        <f ca="1">OFFSET('Equipos, Mater, Serv'!AF$5,ROW($A72)-ROW($A$3),0)</f>
        <v>0</v>
      </c>
      <c r="V72" s="241">
        <f ca="1">IF(OR($B72=0,D72=0,F72=0,J72&lt;&gt;'Datos fijos'!$H$3),0,1)</f>
        <v>0</v>
      </c>
      <c r="W72">
        <f t="shared" ca="1" si="88"/>
        <v>0</v>
      </c>
      <c r="X72" t="str">
        <f t="shared" ca="1" si="89"/>
        <v/>
      </c>
      <c r="Y72" t="str">
        <f t="shared" ca="1" si="90"/>
        <v/>
      </c>
      <c r="AA72" t="str">
        <f t="shared" ca="1" si="57"/>
        <v/>
      </c>
      <c r="AB72" t="str">
        <f t="shared" ca="1" si="58"/>
        <v/>
      </c>
      <c r="AC72" t="str">
        <f t="shared" ca="1" si="59"/>
        <v/>
      </c>
      <c r="AD72" t="str">
        <f t="shared" ca="1" si="60"/>
        <v/>
      </c>
      <c r="AE72" t="str">
        <f t="shared" ca="1" si="61"/>
        <v/>
      </c>
      <c r="AF72" t="str">
        <f t="shared" ca="1" si="62"/>
        <v/>
      </c>
      <c r="AG72" t="str">
        <f t="shared" ca="1" si="91"/>
        <v/>
      </c>
      <c r="AH72" t="str">
        <f t="shared" ca="1" si="92"/>
        <v/>
      </c>
      <c r="AI72" t="str">
        <f t="shared" ca="1" si="93"/>
        <v/>
      </c>
      <c r="AL72" t="str">
        <f ca="1">IF(Y72="","",IF(OR(AG72='Datos fijos'!$AB$3,AG72='Datos fijos'!$AB$4),0,SUM(AH72:AK72)))</f>
        <v/>
      </c>
      <c r="BE72" s="4">
        <f ca="1">IF(OR(COUNTIF('Datos fijos'!$AJ:$AJ,$B72)=0,$B72=0,D72=0,F72=0,$H$4&lt;&gt;'Datos fijos'!$H$3),0,VLOOKUP($B72,'Datos fijos'!$AJ:$AO,COLUMN('Datos fijos'!$AK$2)-COLUMN('Datos fijos'!$AJ$2)+1,0))</f>
        <v>0</v>
      </c>
      <c r="BF72">
        <f t="shared" ca="1" si="94"/>
        <v>0</v>
      </c>
      <c r="BG72" t="str">
        <f t="shared" ca="1" si="63"/>
        <v/>
      </c>
      <c r="BH72" t="str">
        <f t="shared" ca="1" si="64"/>
        <v/>
      </c>
      <c r="BJ72" t="str">
        <f t="shared" ca="1" si="65"/>
        <v/>
      </c>
      <c r="BK72" t="str">
        <f t="shared" ca="1" si="66"/>
        <v/>
      </c>
      <c r="BL72" t="str">
        <f t="shared" ca="1" si="67"/>
        <v/>
      </c>
      <c r="BM72" t="str">
        <f t="shared" ca="1" si="68"/>
        <v/>
      </c>
      <c r="BN72" s="4" t="str">
        <f t="shared" ca="1" si="69"/>
        <v/>
      </c>
      <c r="BO72" t="str">
        <f t="shared" ca="1" si="70"/>
        <v/>
      </c>
      <c r="BP72" t="str">
        <f t="shared" ca="1" si="71"/>
        <v/>
      </c>
      <c r="BQ72" t="str">
        <f t="shared" ca="1" si="72"/>
        <v/>
      </c>
      <c r="BR72" t="str">
        <f t="shared" ca="1" si="73"/>
        <v/>
      </c>
      <c r="BS72" t="str">
        <f t="shared" ca="1" si="74"/>
        <v/>
      </c>
      <c r="BT72" t="str">
        <f ca="1">IF($BH72="","",IF(OR(BO72='Datos fijos'!$AB$3,BO72='Datos fijos'!$AB$4),0,SUM(BP72:BS72)))</f>
        <v/>
      </c>
      <c r="BU72" t="str">
        <f t="shared" ca="1" si="95"/>
        <v/>
      </c>
      <c r="BX72">
        <f ca="1">IF(OR(COUNTIF('Datos fijos'!$AJ:$AJ,$B72)=0,$B72=0,D72=0,F72=0,G72=0,$H$4&lt;&gt;'Datos fijos'!$H$3),0,VLOOKUP($B72,'Datos fijos'!$AJ:$AO,COLUMN('Datos fijos'!$AL$1)-COLUMN('Datos fijos'!$AJ$2)+1,0))</f>
        <v>0</v>
      </c>
      <c r="BY72">
        <f t="shared" ca="1" si="96"/>
        <v>0</v>
      </c>
      <c r="BZ72" t="str">
        <f t="shared" ca="1" si="75"/>
        <v/>
      </c>
      <c r="CA72" t="str">
        <f t="shared" ca="1" si="76"/>
        <v/>
      </c>
      <c r="CC72" t="str">
        <f t="shared" ca="1" si="77"/>
        <v/>
      </c>
      <c r="CD72" t="str">
        <f t="shared" ca="1" si="78"/>
        <v/>
      </c>
      <c r="CE72" t="str">
        <f t="shared" ca="1" si="79"/>
        <v/>
      </c>
      <c r="CF72" t="str">
        <f t="shared" ca="1" si="80"/>
        <v/>
      </c>
      <c r="CG72" t="str">
        <f t="shared" ca="1" si="81"/>
        <v/>
      </c>
      <c r="CH72" t="str">
        <f t="shared" ca="1" si="82"/>
        <v/>
      </c>
      <c r="CI72" t="str">
        <f t="shared" ca="1" si="83"/>
        <v/>
      </c>
      <c r="CJ72" t="str">
        <f t="shared" ca="1" si="84"/>
        <v/>
      </c>
      <c r="CK72" t="str">
        <f t="shared" ca="1" si="85"/>
        <v/>
      </c>
      <c r="CL72" t="str">
        <f t="shared" ca="1" si="86"/>
        <v/>
      </c>
      <c r="CM72" t="str">
        <f ca="1">IF($CA72="","",IF(OR(CH72='Datos fijos'!$AB$3,CH72='Datos fijos'!$AB$4),0,SUM(CI72:CL72)))</f>
        <v/>
      </c>
      <c r="CN72" t="str">
        <f t="shared" ca="1" si="97"/>
        <v/>
      </c>
      <c r="DZ72">
        <f ca="1">IF(OR(COUNTIF('Datos fijos'!$AJ:$AJ,$B72)=0,C72=0,D72=0,E72=0,G72=0),0,VLOOKUP($B72,'Datos fijos'!$AJ:$AO,COLUMN('Datos fijos'!$AO$1)-COLUMN('Datos fijos'!$AJ$2)+1,0))</f>
        <v>0</v>
      </c>
      <c r="EA72">
        <f t="shared" ref="EA72:EA135" ca="1" si="98">DZ72+EA71</f>
        <v>0</v>
      </c>
      <c r="EB72" t="str">
        <f t="shared" ca="1" si="56"/>
        <v/>
      </c>
      <c r="EC72" t="str">
        <f t="shared" ca="1" si="44"/>
        <v/>
      </c>
      <c r="EE72" t="str">
        <f t="shared" ca="1" si="45"/>
        <v/>
      </c>
      <c r="EF72" t="str">
        <f t="shared" ca="1" si="46"/>
        <v/>
      </c>
      <c r="EG72" t="str">
        <f t="shared" ca="1" si="47"/>
        <v/>
      </c>
      <c r="EH72" t="str">
        <f t="shared" ca="1" si="48"/>
        <v/>
      </c>
      <c r="EI72" t="str">
        <f t="shared" ca="1" si="49"/>
        <v/>
      </c>
      <c r="EJ72" t="str">
        <f t="shared" ca="1" si="50"/>
        <v/>
      </c>
      <c r="EM72" t="str">
        <f t="shared" ca="1" si="51"/>
        <v/>
      </c>
      <c r="EN72" t="str">
        <f t="shared" ca="1" si="52"/>
        <v/>
      </c>
      <c r="EO72" t="str">
        <f t="shared" ca="1" si="53"/>
        <v/>
      </c>
      <c r="EP72" t="str">
        <f t="shared" ca="1" si="54"/>
        <v/>
      </c>
      <c r="EQ72" t="str">
        <f ca="1">IF(EC72="","",IF(OR(EJ72='Datos fijos'!$AB$4),0,SUM(EM72:EP72)))</f>
        <v/>
      </c>
      <c r="ER72" t="str">
        <f t="shared" ca="1" si="55"/>
        <v/>
      </c>
      <c r="EV72" s="53" t="str">
        <f ca="1">IF(OR(COUNTIF('Datos fijos'!$AJ:$AJ,Cálculos!$B72)=0,F72=0,D72=0,B72=0),"",VLOOKUP($B72,'Datos fijos'!$AJ:$AP,COLUMN('Datos fijos'!$AP$1)-COLUMN('Datos fijos'!$AJ$2)+1,0))</f>
        <v/>
      </c>
      <c r="EW72" t="str">
        <f t="shared" ca="1" si="87"/>
        <v/>
      </c>
    </row>
    <row r="73" spans="2:153" x14ac:dyDescent="0.25">
      <c r="B73">
        <f ca="1">OFFSET('Equipos, Mater, Serv'!C$5,ROW($A73)-ROW($A$3),0)</f>
        <v>0</v>
      </c>
      <c r="C73">
        <f ca="1">OFFSET('Equipos, Mater, Serv'!D$5,ROW($A73)-ROW($A$3),0)</f>
        <v>0</v>
      </c>
      <c r="D73">
        <f ca="1">OFFSET('Equipos, Mater, Serv'!F$5,ROW($A73)-ROW($A$3),0)</f>
        <v>0</v>
      </c>
      <c r="E73">
        <f ca="1">OFFSET('Equipos, Mater, Serv'!G$5,ROW($A73)-ROW($A$3),0)</f>
        <v>0</v>
      </c>
      <c r="F73">
        <f ca="1">OFFSET('Equipos, Mater, Serv'!H$5,ROW($A73)-ROW($A$3),0)</f>
        <v>0</v>
      </c>
      <c r="G73">
        <f ca="1">OFFSET('Equipos, Mater, Serv'!L$5,ROW($A73)-ROW($A$3),0)</f>
        <v>0</v>
      </c>
      <c r="I73">
        <f ca="1">OFFSET('Equipos, Mater, Serv'!O$5,ROW($A73)-ROW($A$3),0)</f>
        <v>0</v>
      </c>
      <c r="J73">
        <f ca="1">OFFSET('Equipos, Mater, Serv'!P$5,ROW($A73)-ROW($A$3),0)</f>
        <v>0</v>
      </c>
      <c r="K73">
        <f ca="1">OFFSET('Equipos, Mater, Serv'!T$5,ROW($A73)-ROW($A$3),0)</f>
        <v>0</v>
      </c>
      <c r="L73">
        <f ca="1">OFFSET('Equipos, Mater, Serv'!U$5,ROW($A73)-ROW($A$3),0)</f>
        <v>0</v>
      </c>
      <c r="N73">
        <f ca="1">OFFSET('Equipos, Mater, Serv'!Z$5,ROW($A73)-ROW($A$3),0)</f>
        <v>0</v>
      </c>
      <c r="O73">
        <f ca="1">OFFSET('Equipos, Mater, Serv'!AA$5,ROW($A73)-ROW($A$3),0)</f>
        <v>0</v>
      </c>
      <c r="P73">
        <f ca="1">OFFSET('Equipos, Mater, Serv'!AB$5,ROW($A73)-ROW($A$3),0)</f>
        <v>0</v>
      </c>
      <c r="Q73">
        <f ca="1">OFFSET('Equipos, Mater, Serv'!AC$5,ROW($A73)-ROW($A$3),0)</f>
        <v>0</v>
      </c>
      <c r="R73">
        <f ca="1">OFFSET('Equipos, Mater, Serv'!AD$5,ROW($A73)-ROW($A$3),0)</f>
        <v>0</v>
      </c>
      <c r="S73">
        <f ca="1">OFFSET('Equipos, Mater, Serv'!AE$5,ROW($A73)-ROW($A$3),0)</f>
        <v>0</v>
      </c>
      <c r="T73">
        <f ca="1">OFFSET('Equipos, Mater, Serv'!AF$5,ROW($A73)-ROW($A$3),0)</f>
        <v>0</v>
      </c>
      <c r="V73" s="241">
        <f ca="1">IF(OR($B73=0,D73=0,F73=0,J73&lt;&gt;'Datos fijos'!$H$3),0,1)</f>
        <v>0</v>
      </c>
      <c r="W73">
        <f t="shared" ca="1" si="88"/>
        <v>0</v>
      </c>
      <c r="X73" t="str">
        <f t="shared" ca="1" si="89"/>
        <v/>
      </c>
      <c r="Y73" t="str">
        <f t="shared" ca="1" si="90"/>
        <v/>
      </c>
      <c r="AA73" t="str">
        <f t="shared" ca="1" si="57"/>
        <v/>
      </c>
      <c r="AB73" t="str">
        <f t="shared" ca="1" si="58"/>
        <v/>
      </c>
      <c r="AC73" t="str">
        <f t="shared" ca="1" si="59"/>
        <v/>
      </c>
      <c r="AD73" t="str">
        <f t="shared" ca="1" si="60"/>
        <v/>
      </c>
      <c r="AE73" t="str">
        <f t="shared" ca="1" si="61"/>
        <v/>
      </c>
      <c r="AF73" t="str">
        <f t="shared" ca="1" si="62"/>
        <v/>
      </c>
      <c r="AG73" t="str">
        <f t="shared" ca="1" si="91"/>
        <v/>
      </c>
      <c r="AH73" t="str">
        <f t="shared" ca="1" si="92"/>
        <v/>
      </c>
      <c r="AI73" t="str">
        <f t="shared" ca="1" si="93"/>
        <v/>
      </c>
      <c r="AL73" t="str">
        <f ca="1">IF(Y73="","",IF(OR(AG73='Datos fijos'!$AB$3,AG73='Datos fijos'!$AB$4),0,SUM(AH73:AK73)))</f>
        <v/>
      </c>
      <c r="BE73" s="4">
        <f ca="1">IF(OR(COUNTIF('Datos fijos'!$AJ:$AJ,$B73)=0,$B73=0,D73=0,F73=0,$H$4&lt;&gt;'Datos fijos'!$H$3),0,VLOOKUP($B73,'Datos fijos'!$AJ:$AO,COLUMN('Datos fijos'!$AK$2)-COLUMN('Datos fijos'!$AJ$2)+1,0))</f>
        <v>0</v>
      </c>
      <c r="BF73">
        <f t="shared" ca="1" si="94"/>
        <v>0</v>
      </c>
      <c r="BG73" t="str">
        <f t="shared" ca="1" si="63"/>
        <v/>
      </c>
      <c r="BH73" t="str">
        <f t="shared" ca="1" si="64"/>
        <v/>
      </c>
      <c r="BJ73" t="str">
        <f t="shared" ca="1" si="65"/>
        <v/>
      </c>
      <c r="BK73" t="str">
        <f t="shared" ca="1" si="66"/>
        <v/>
      </c>
      <c r="BL73" t="str">
        <f t="shared" ca="1" si="67"/>
        <v/>
      </c>
      <c r="BM73" t="str">
        <f t="shared" ca="1" si="68"/>
        <v/>
      </c>
      <c r="BN73" s="4" t="str">
        <f t="shared" ca="1" si="69"/>
        <v/>
      </c>
      <c r="BO73" t="str">
        <f t="shared" ca="1" si="70"/>
        <v/>
      </c>
      <c r="BP73" t="str">
        <f t="shared" ca="1" si="71"/>
        <v/>
      </c>
      <c r="BQ73" t="str">
        <f t="shared" ca="1" si="72"/>
        <v/>
      </c>
      <c r="BR73" t="str">
        <f t="shared" ca="1" si="73"/>
        <v/>
      </c>
      <c r="BS73" t="str">
        <f t="shared" ca="1" si="74"/>
        <v/>
      </c>
      <c r="BT73" t="str">
        <f ca="1">IF($BH73="","",IF(OR(BO73='Datos fijos'!$AB$3,BO73='Datos fijos'!$AB$4),0,SUM(BP73:BS73)))</f>
        <v/>
      </c>
      <c r="BU73" t="str">
        <f t="shared" ca="1" si="95"/>
        <v/>
      </c>
      <c r="BX73">
        <f ca="1">IF(OR(COUNTIF('Datos fijos'!$AJ:$AJ,$B73)=0,$B73=0,D73=0,F73=0,G73=0,$H$4&lt;&gt;'Datos fijos'!$H$3),0,VLOOKUP($B73,'Datos fijos'!$AJ:$AO,COLUMN('Datos fijos'!$AL$1)-COLUMN('Datos fijos'!$AJ$2)+1,0))</f>
        <v>0</v>
      </c>
      <c r="BY73">
        <f t="shared" ca="1" si="96"/>
        <v>0</v>
      </c>
      <c r="BZ73" t="str">
        <f t="shared" ca="1" si="75"/>
        <v/>
      </c>
      <c r="CA73" t="str">
        <f t="shared" ca="1" si="76"/>
        <v/>
      </c>
      <c r="CC73" t="str">
        <f t="shared" ca="1" si="77"/>
        <v/>
      </c>
      <c r="CD73" t="str">
        <f t="shared" ca="1" si="78"/>
        <v/>
      </c>
      <c r="CE73" t="str">
        <f t="shared" ca="1" si="79"/>
        <v/>
      </c>
      <c r="CF73" t="str">
        <f t="shared" ca="1" si="80"/>
        <v/>
      </c>
      <c r="CG73" t="str">
        <f t="shared" ca="1" si="81"/>
        <v/>
      </c>
      <c r="CH73" t="str">
        <f t="shared" ca="1" si="82"/>
        <v/>
      </c>
      <c r="CI73" t="str">
        <f t="shared" ca="1" si="83"/>
        <v/>
      </c>
      <c r="CJ73" t="str">
        <f t="shared" ca="1" si="84"/>
        <v/>
      </c>
      <c r="CK73" t="str">
        <f t="shared" ca="1" si="85"/>
        <v/>
      </c>
      <c r="CL73" t="str">
        <f t="shared" ca="1" si="86"/>
        <v/>
      </c>
      <c r="CM73" t="str">
        <f ca="1">IF($CA73="","",IF(OR(CH73='Datos fijos'!$AB$3,CH73='Datos fijos'!$AB$4),0,SUM(CI73:CL73)))</f>
        <v/>
      </c>
      <c r="CN73" t="str">
        <f t="shared" ca="1" si="97"/>
        <v/>
      </c>
      <c r="DZ73">
        <f ca="1">IF(OR(COUNTIF('Datos fijos'!$AJ:$AJ,$B73)=0,C73=0,D73=0,E73=0,G73=0),0,VLOOKUP($B73,'Datos fijos'!$AJ:$AO,COLUMN('Datos fijos'!$AO$1)-COLUMN('Datos fijos'!$AJ$2)+1,0))</f>
        <v>0</v>
      </c>
      <c r="EA73">
        <f t="shared" ca="1" si="98"/>
        <v>0</v>
      </c>
      <c r="EB73" t="str">
        <f t="shared" ca="1" si="56"/>
        <v/>
      </c>
      <c r="EC73" t="str">
        <f t="shared" ref="EC73:EC136" ca="1" si="99">IF(OR(EB73=0,EB73=""),"",MATCH(EB73,EA:EA,0)-ROW($EA$3))</f>
        <v/>
      </c>
      <c r="EE73" t="str">
        <f t="shared" ref="EE73:EE136" ca="1" si="100">IF($EC73="","",OFFSET(B$3,$EC73,0))</f>
        <v/>
      </c>
      <c r="EF73" t="str">
        <f t="shared" ref="EF73:EF136" ca="1" si="101">IF($EC73="","",OFFSET(C$3,$EC73,0))</f>
        <v/>
      </c>
      <c r="EG73" t="str">
        <f t="shared" ref="EG73:EG136" ca="1" si="102">IF($EC73="","",OFFSET(D$3,$EC73,0))</f>
        <v/>
      </c>
      <c r="EH73" t="str">
        <f t="shared" ref="EH73:EH136" ca="1" si="103">IF($EC73="","",OFFSET(E$3,$EC73,0))</f>
        <v/>
      </c>
      <c r="EI73" t="str">
        <f t="shared" ref="EI73:EI136" ca="1" si="104">IF($EC73="","",OFFSET(F$3,$EC73,0))</f>
        <v/>
      </c>
      <c r="EJ73" t="str">
        <f t="shared" ref="EJ73:EJ136" ca="1" si="105">IF($EC73="","",OFFSET(K$3,$EC73,0))</f>
        <v/>
      </c>
      <c r="EM73" t="str">
        <f t="shared" ref="EM73:EM136" ca="1" si="106">IF($EC73="","",OFFSET(P$3,$EC73,0))</f>
        <v/>
      </c>
      <c r="EN73" t="str">
        <f t="shared" ref="EN73:EN136" ca="1" si="107">IF($EC73="","",OFFSET(Q$3,$EC73,0))</f>
        <v/>
      </c>
      <c r="EO73" t="str">
        <f t="shared" ref="EO73:EO136" ca="1" si="108">IF($EC73="","",OFFSET(R$3,$EC73,0))</f>
        <v/>
      </c>
      <c r="EP73" t="str">
        <f t="shared" ref="EP73:EP136" ca="1" si="109">IF($EC73="","",OFFSET(S$3,$EC73,0))</f>
        <v/>
      </c>
      <c r="EQ73" t="str">
        <f ca="1">IF(EC73="","",IF(OR(EJ73='Datos fijos'!$AB$4),0,SUM(EM73:EP73)))</f>
        <v/>
      </c>
      <c r="ER73" t="str">
        <f t="shared" ref="ER73:ER136" ca="1" si="110">IF(EC73="","",EG73*EI73*EQ73)</f>
        <v/>
      </c>
      <c r="EV73" s="53" t="str">
        <f ca="1">IF(OR(COUNTIF('Datos fijos'!$AJ:$AJ,Cálculos!$B73)=0,F73=0,D73=0,B73=0),"",VLOOKUP($B73,'Datos fijos'!$AJ:$AP,COLUMN('Datos fijos'!$AP$1)-COLUMN('Datos fijos'!$AJ$2)+1,0))</f>
        <v/>
      </c>
      <c r="EW73" t="str">
        <f t="shared" ca="1" si="87"/>
        <v/>
      </c>
    </row>
    <row r="74" spans="2:153" x14ac:dyDescent="0.25">
      <c r="B74">
        <f ca="1">OFFSET('Equipos, Mater, Serv'!C$5,ROW($A74)-ROW($A$3),0)</f>
        <v>0</v>
      </c>
      <c r="C74">
        <f ca="1">OFFSET('Equipos, Mater, Serv'!D$5,ROW($A74)-ROW($A$3),0)</f>
        <v>0</v>
      </c>
      <c r="D74">
        <f ca="1">OFFSET('Equipos, Mater, Serv'!F$5,ROW($A74)-ROW($A$3),0)</f>
        <v>0</v>
      </c>
      <c r="E74">
        <f ca="1">OFFSET('Equipos, Mater, Serv'!G$5,ROW($A74)-ROW($A$3),0)</f>
        <v>0</v>
      </c>
      <c r="F74">
        <f ca="1">OFFSET('Equipos, Mater, Serv'!H$5,ROW($A74)-ROW($A$3),0)</f>
        <v>0</v>
      </c>
      <c r="G74">
        <f ca="1">OFFSET('Equipos, Mater, Serv'!L$5,ROW($A74)-ROW($A$3),0)</f>
        <v>0</v>
      </c>
      <c r="I74">
        <f ca="1">OFFSET('Equipos, Mater, Serv'!O$5,ROW($A74)-ROW($A$3),0)</f>
        <v>0</v>
      </c>
      <c r="J74">
        <f ca="1">OFFSET('Equipos, Mater, Serv'!P$5,ROW($A74)-ROW($A$3),0)</f>
        <v>0</v>
      </c>
      <c r="K74">
        <f ca="1">OFFSET('Equipos, Mater, Serv'!T$5,ROW($A74)-ROW($A$3),0)</f>
        <v>0</v>
      </c>
      <c r="L74">
        <f ca="1">OFFSET('Equipos, Mater, Serv'!U$5,ROW($A74)-ROW($A$3),0)</f>
        <v>0</v>
      </c>
      <c r="N74">
        <f ca="1">OFFSET('Equipos, Mater, Serv'!Z$5,ROW($A74)-ROW($A$3),0)</f>
        <v>0</v>
      </c>
      <c r="O74">
        <f ca="1">OFFSET('Equipos, Mater, Serv'!AA$5,ROW($A74)-ROW($A$3),0)</f>
        <v>0</v>
      </c>
      <c r="P74">
        <f ca="1">OFFSET('Equipos, Mater, Serv'!AB$5,ROW($A74)-ROW($A$3),0)</f>
        <v>0</v>
      </c>
      <c r="Q74">
        <f ca="1">OFFSET('Equipos, Mater, Serv'!AC$5,ROW($A74)-ROW($A$3),0)</f>
        <v>0</v>
      </c>
      <c r="R74">
        <f ca="1">OFFSET('Equipos, Mater, Serv'!AD$5,ROW($A74)-ROW($A$3),0)</f>
        <v>0</v>
      </c>
      <c r="S74">
        <f ca="1">OFFSET('Equipos, Mater, Serv'!AE$5,ROW($A74)-ROW($A$3),0)</f>
        <v>0</v>
      </c>
      <c r="T74">
        <f ca="1">OFFSET('Equipos, Mater, Serv'!AF$5,ROW($A74)-ROW($A$3),0)</f>
        <v>0</v>
      </c>
      <c r="V74" s="241">
        <f ca="1">IF(OR($B74=0,D74=0,F74=0,J74&lt;&gt;'Datos fijos'!$H$3),0,1)</f>
        <v>0</v>
      </c>
      <c r="W74">
        <f t="shared" ca="1" si="88"/>
        <v>0</v>
      </c>
      <c r="X74" t="str">
        <f t="shared" ca="1" si="89"/>
        <v/>
      </c>
      <c r="Y74" t="str">
        <f t="shared" ca="1" si="90"/>
        <v/>
      </c>
      <c r="AA74" t="str">
        <f t="shared" ca="1" si="57"/>
        <v/>
      </c>
      <c r="AB74" t="str">
        <f t="shared" ca="1" si="58"/>
        <v/>
      </c>
      <c r="AC74" t="str">
        <f t="shared" ca="1" si="59"/>
        <v/>
      </c>
      <c r="AD74" t="str">
        <f t="shared" ca="1" si="60"/>
        <v/>
      </c>
      <c r="AE74" t="str">
        <f t="shared" ca="1" si="61"/>
        <v/>
      </c>
      <c r="AF74" t="str">
        <f t="shared" ca="1" si="62"/>
        <v/>
      </c>
      <c r="AG74" t="str">
        <f t="shared" ca="1" si="91"/>
        <v/>
      </c>
      <c r="AH74" t="str">
        <f t="shared" ca="1" si="92"/>
        <v/>
      </c>
      <c r="AI74" t="str">
        <f t="shared" ca="1" si="93"/>
        <v/>
      </c>
      <c r="AL74" t="str">
        <f ca="1">IF(Y74="","",IF(OR(AG74='Datos fijos'!$AB$3,AG74='Datos fijos'!$AB$4),0,SUM(AH74:AK74)))</f>
        <v/>
      </c>
      <c r="BE74" s="4">
        <f ca="1">IF(OR(COUNTIF('Datos fijos'!$AJ:$AJ,$B74)=0,$B74=0,D74=0,F74=0,$H$4&lt;&gt;'Datos fijos'!$H$3),0,VLOOKUP($B74,'Datos fijos'!$AJ:$AO,COLUMN('Datos fijos'!$AK$2)-COLUMN('Datos fijos'!$AJ$2)+1,0))</f>
        <v>0</v>
      </c>
      <c r="BF74">
        <f t="shared" ca="1" si="94"/>
        <v>0</v>
      </c>
      <c r="BG74" t="str">
        <f t="shared" ca="1" si="63"/>
        <v/>
      </c>
      <c r="BH74" t="str">
        <f t="shared" ca="1" si="64"/>
        <v/>
      </c>
      <c r="BJ74" t="str">
        <f t="shared" ca="1" si="65"/>
        <v/>
      </c>
      <c r="BK74" t="str">
        <f t="shared" ca="1" si="66"/>
        <v/>
      </c>
      <c r="BL74" t="str">
        <f t="shared" ca="1" si="67"/>
        <v/>
      </c>
      <c r="BM74" t="str">
        <f t="shared" ca="1" si="68"/>
        <v/>
      </c>
      <c r="BN74" s="4" t="str">
        <f t="shared" ca="1" si="69"/>
        <v/>
      </c>
      <c r="BO74" t="str">
        <f t="shared" ca="1" si="70"/>
        <v/>
      </c>
      <c r="BP74" t="str">
        <f t="shared" ca="1" si="71"/>
        <v/>
      </c>
      <c r="BQ74" t="str">
        <f t="shared" ca="1" si="72"/>
        <v/>
      </c>
      <c r="BR74" t="str">
        <f t="shared" ca="1" si="73"/>
        <v/>
      </c>
      <c r="BS74" t="str">
        <f t="shared" ca="1" si="74"/>
        <v/>
      </c>
      <c r="BT74" t="str">
        <f ca="1">IF($BH74="","",IF(OR(BO74='Datos fijos'!$AB$3,BO74='Datos fijos'!$AB$4),0,SUM(BP74:BS74)))</f>
        <v/>
      </c>
      <c r="BU74" t="str">
        <f t="shared" ca="1" si="95"/>
        <v/>
      </c>
      <c r="BX74">
        <f ca="1">IF(OR(COUNTIF('Datos fijos'!$AJ:$AJ,$B74)=0,$B74=0,D74=0,F74=0,G74=0,$H$4&lt;&gt;'Datos fijos'!$H$3),0,VLOOKUP($B74,'Datos fijos'!$AJ:$AO,COLUMN('Datos fijos'!$AL$1)-COLUMN('Datos fijos'!$AJ$2)+1,0))</f>
        <v>0</v>
      </c>
      <c r="BY74">
        <f t="shared" ca="1" si="96"/>
        <v>0</v>
      </c>
      <c r="BZ74" t="str">
        <f t="shared" ca="1" si="75"/>
        <v/>
      </c>
      <c r="CA74" t="str">
        <f t="shared" ca="1" si="76"/>
        <v/>
      </c>
      <c r="CC74" t="str">
        <f t="shared" ca="1" si="77"/>
        <v/>
      </c>
      <c r="CD74" t="str">
        <f t="shared" ca="1" si="78"/>
        <v/>
      </c>
      <c r="CE74" t="str">
        <f t="shared" ca="1" si="79"/>
        <v/>
      </c>
      <c r="CF74" t="str">
        <f t="shared" ca="1" si="80"/>
        <v/>
      </c>
      <c r="CG74" t="str">
        <f t="shared" ca="1" si="81"/>
        <v/>
      </c>
      <c r="CH74" t="str">
        <f t="shared" ca="1" si="82"/>
        <v/>
      </c>
      <c r="CI74" t="str">
        <f t="shared" ca="1" si="83"/>
        <v/>
      </c>
      <c r="CJ74" t="str">
        <f t="shared" ca="1" si="84"/>
        <v/>
      </c>
      <c r="CK74" t="str">
        <f t="shared" ca="1" si="85"/>
        <v/>
      </c>
      <c r="CL74" t="str">
        <f t="shared" ca="1" si="86"/>
        <v/>
      </c>
      <c r="CM74" t="str">
        <f ca="1">IF($CA74="","",IF(OR(CH74='Datos fijos'!$AB$3,CH74='Datos fijos'!$AB$4),0,SUM(CI74:CL74)))</f>
        <v/>
      </c>
      <c r="CN74" t="str">
        <f t="shared" ca="1" si="97"/>
        <v/>
      </c>
      <c r="DZ74">
        <f ca="1">IF(OR(COUNTIF('Datos fijos'!$AJ:$AJ,$B74)=0,C74=0,D74=0,E74=0,G74=0),0,VLOOKUP($B74,'Datos fijos'!$AJ:$AO,COLUMN('Datos fijos'!$AO$1)-COLUMN('Datos fijos'!$AJ$2)+1,0))</f>
        <v>0</v>
      </c>
      <c r="EA74">
        <f t="shared" ca="1" si="98"/>
        <v>0</v>
      </c>
      <c r="EB74" t="str">
        <f t="shared" ref="EB74:EB137" ca="1" si="111">IF(OR(EB73="",EB$1=EB73),"",EB73+1)</f>
        <v/>
      </c>
      <c r="EC74" t="str">
        <f t="shared" ca="1" si="99"/>
        <v/>
      </c>
      <c r="EE74" t="str">
        <f t="shared" ca="1" si="100"/>
        <v/>
      </c>
      <c r="EF74" t="str">
        <f t="shared" ca="1" si="101"/>
        <v/>
      </c>
      <c r="EG74" t="str">
        <f t="shared" ca="1" si="102"/>
        <v/>
      </c>
      <c r="EH74" t="str">
        <f t="shared" ca="1" si="103"/>
        <v/>
      </c>
      <c r="EI74" t="str">
        <f t="shared" ca="1" si="104"/>
        <v/>
      </c>
      <c r="EJ74" t="str">
        <f t="shared" ca="1" si="105"/>
        <v/>
      </c>
      <c r="EM74" t="str">
        <f t="shared" ca="1" si="106"/>
        <v/>
      </c>
      <c r="EN74" t="str">
        <f t="shared" ca="1" si="107"/>
        <v/>
      </c>
      <c r="EO74" t="str">
        <f t="shared" ca="1" si="108"/>
        <v/>
      </c>
      <c r="EP74" t="str">
        <f t="shared" ca="1" si="109"/>
        <v/>
      </c>
      <c r="EQ74" t="str">
        <f ca="1">IF(EC74="","",IF(OR(EJ74='Datos fijos'!$AB$4),0,SUM(EM74:EP74)))</f>
        <v/>
      </c>
      <c r="ER74" t="str">
        <f t="shared" ca="1" si="110"/>
        <v/>
      </c>
      <c r="EV74" s="53" t="str">
        <f ca="1">IF(OR(COUNTIF('Datos fijos'!$AJ:$AJ,Cálculos!$B74)=0,F74=0,D74=0,B74=0),"",VLOOKUP($B74,'Datos fijos'!$AJ:$AP,COLUMN('Datos fijos'!$AP$1)-COLUMN('Datos fijos'!$AJ$2)+1,0))</f>
        <v/>
      </c>
      <c r="EW74" t="str">
        <f t="shared" ca="1" si="87"/>
        <v/>
      </c>
    </row>
    <row r="75" spans="2:153" x14ac:dyDescent="0.25">
      <c r="B75">
        <f ca="1">OFFSET('Equipos, Mater, Serv'!C$5,ROW($A75)-ROW($A$3),0)</f>
        <v>0</v>
      </c>
      <c r="C75">
        <f ca="1">OFFSET('Equipos, Mater, Serv'!D$5,ROW($A75)-ROW($A$3),0)</f>
        <v>0</v>
      </c>
      <c r="D75">
        <f ca="1">OFFSET('Equipos, Mater, Serv'!F$5,ROW($A75)-ROW($A$3),0)</f>
        <v>0</v>
      </c>
      <c r="E75">
        <f ca="1">OFFSET('Equipos, Mater, Serv'!G$5,ROW($A75)-ROW($A$3),0)</f>
        <v>0</v>
      </c>
      <c r="F75">
        <f ca="1">OFFSET('Equipos, Mater, Serv'!H$5,ROW($A75)-ROW($A$3),0)</f>
        <v>0</v>
      </c>
      <c r="G75">
        <f ca="1">OFFSET('Equipos, Mater, Serv'!L$5,ROW($A75)-ROW($A$3),0)</f>
        <v>0</v>
      </c>
      <c r="I75">
        <f ca="1">OFFSET('Equipos, Mater, Serv'!O$5,ROW($A75)-ROW($A$3),0)</f>
        <v>0</v>
      </c>
      <c r="J75">
        <f ca="1">OFFSET('Equipos, Mater, Serv'!P$5,ROW($A75)-ROW($A$3),0)</f>
        <v>0</v>
      </c>
      <c r="K75">
        <f ca="1">OFFSET('Equipos, Mater, Serv'!T$5,ROW($A75)-ROW($A$3),0)</f>
        <v>0</v>
      </c>
      <c r="L75">
        <f ca="1">OFFSET('Equipos, Mater, Serv'!U$5,ROW($A75)-ROW($A$3),0)</f>
        <v>0</v>
      </c>
      <c r="N75">
        <f ca="1">OFFSET('Equipos, Mater, Serv'!Z$5,ROW($A75)-ROW($A$3),0)</f>
        <v>0</v>
      </c>
      <c r="O75">
        <f ca="1">OFFSET('Equipos, Mater, Serv'!AA$5,ROW($A75)-ROW($A$3),0)</f>
        <v>0</v>
      </c>
      <c r="P75">
        <f ca="1">OFFSET('Equipos, Mater, Serv'!AB$5,ROW($A75)-ROW($A$3),0)</f>
        <v>0</v>
      </c>
      <c r="Q75">
        <f ca="1">OFFSET('Equipos, Mater, Serv'!AC$5,ROW($A75)-ROW($A$3),0)</f>
        <v>0</v>
      </c>
      <c r="R75">
        <f ca="1">OFFSET('Equipos, Mater, Serv'!AD$5,ROW($A75)-ROW($A$3),0)</f>
        <v>0</v>
      </c>
      <c r="S75">
        <f ca="1">OFFSET('Equipos, Mater, Serv'!AE$5,ROW($A75)-ROW($A$3),0)</f>
        <v>0</v>
      </c>
      <c r="T75">
        <f ca="1">OFFSET('Equipos, Mater, Serv'!AF$5,ROW($A75)-ROW($A$3),0)</f>
        <v>0</v>
      </c>
      <c r="V75" s="241">
        <f ca="1">IF(OR($B75=0,D75=0,F75=0,J75&lt;&gt;'Datos fijos'!$H$3),0,1)</f>
        <v>0</v>
      </c>
      <c r="W75">
        <f t="shared" ca="1" si="88"/>
        <v>0</v>
      </c>
      <c r="X75" t="str">
        <f t="shared" ca="1" si="89"/>
        <v/>
      </c>
      <c r="Y75" t="str">
        <f t="shared" ca="1" si="90"/>
        <v/>
      </c>
      <c r="AA75" t="str">
        <f t="shared" ca="1" si="57"/>
        <v/>
      </c>
      <c r="AB75" t="str">
        <f t="shared" ca="1" si="58"/>
        <v/>
      </c>
      <c r="AC75" t="str">
        <f t="shared" ca="1" si="59"/>
        <v/>
      </c>
      <c r="AD75" t="str">
        <f t="shared" ca="1" si="60"/>
        <v/>
      </c>
      <c r="AE75" t="str">
        <f t="shared" ca="1" si="61"/>
        <v/>
      </c>
      <c r="AF75" t="str">
        <f t="shared" ca="1" si="62"/>
        <v/>
      </c>
      <c r="AG75" t="str">
        <f t="shared" ca="1" si="91"/>
        <v/>
      </c>
      <c r="AH75" t="str">
        <f t="shared" ca="1" si="92"/>
        <v/>
      </c>
      <c r="AI75" t="str">
        <f t="shared" ca="1" si="93"/>
        <v/>
      </c>
      <c r="AL75" t="str">
        <f ca="1">IF(Y75="","",IF(OR(AG75='Datos fijos'!$AB$3,AG75='Datos fijos'!$AB$4),0,SUM(AH75:AK75)))</f>
        <v/>
      </c>
      <c r="BE75" s="4">
        <f ca="1">IF(OR(COUNTIF('Datos fijos'!$AJ:$AJ,$B75)=0,$B75=0,D75=0,F75=0,$H$4&lt;&gt;'Datos fijos'!$H$3),0,VLOOKUP($B75,'Datos fijos'!$AJ:$AO,COLUMN('Datos fijos'!$AK$2)-COLUMN('Datos fijos'!$AJ$2)+1,0))</f>
        <v>0</v>
      </c>
      <c r="BF75">
        <f t="shared" ca="1" si="94"/>
        <v>0</v>
      </c>
      <c r="BG75" t="str">
        <f t="shared" ca="1" si="63"/>
        <v/>
      </c>
      <c r="BH75" t="str">
        <f t="shared" ca="1" si="64"/>
        <v/>
      </c>
      <c r="BJ75" t="str">
        <f t="shared" ca="1" si="65"/>
        <v/>
      </c>
      <c r="BK75" t="str">
        <f t="shared" ca="1" si="66"/>
        <v/>
      </c>
      <c r="BL75" t="str">
        <f t="shared" ca="1" si="67"/>
        <v/>
      </c>
      <c r="BM75" t="str">
        <f t="shared" ca="1" si="68"/>
        <v/>
      </c>
      <c r="BN75" s="4" t="str">
        <f t="shared" ca="1" si="69"/>
        <v/>
      </c>
      <c r="BO75" t="str">
        <f t="shared" ca="1" si="70"/>
        <v/>
      </c>
      <c r="BP75" t="str">
        <f t="shared" ca="1" si="71"/>
        <v/>
      </c>
      <c r="BQ75" t="str">
        <f t="shared" ca="1" si="72"/>
        <v/>
      </c>
      <c r="BR75" t="str">
        <f t="shared" ca="1" si="73"/>
        <v/>
      </c>
      <c r="BS75" t="str">
        <f t="shared" ca="1" si="74"/>
        <v/>
      </c>
      <c r="BT75" t="str">
        <f ca="1">IF($BH75="","",IF(OR(BO75='Datos fijos'!$AB$3,BO75='Datos fijos'!$AB$4),0,SUM(BP75:BS75)))</f>
        <v/>
      </c>
      <c r="BU75" t="str">
        <f t="shared" ca="1" si="95"/>
        <v/>
      </c>
      <c r="BX75">
        <f ca="1">IF(OR(COUNTIF('Datos fijos'!$AJ:$AJ,$B75)=0,$B75=0,D75=0,F75=0,G75=0,$H$4&lt;&gt;'Datos fijos'!$H$3),0,VLOOKUP($B75,'Datos fijos'!$AJ:$AO,COLUMN('Datos fijos'!$AL$1)-COLUMN('Datos fijos'!$AJ$2)+1,0))</f>
        <v>0</v>
      </c>
      <c r="BY75">
        <f t="shared" ca="1" si="96"/>
        <v>0</v>
      </c>
      <c r="BZ75" t="str">
        <f t="shared" ca="1" si="75"/>
        <v/>
      </c>
      <c r="CA75" t="str">
        <f t="shared" ca="1" si="76"/>
        <v/>
      </c>
      <c r="CC75" t="str">
        <f t="shared" ca="1" si="77"/>
        <v/>
      </c>
      <c r="CD75" t="str">
        <f t="shared" ca="1" si="78"/>
        <v/>
      </c>
      <c r="CE75" t="str">
        <f t="shared" ca="1" si="79"/>
        <v/>
      </c>
      <c r="CF75" t="str">
        <f t="shared" ca="1" si="80"/>
        <v/>
      </c>
      <c r="CG75" t="str">
        <f t="shared" ca="1" si="81"/>
        <v/>
      </c>
      <c r="CH75" t="str">
        <f t="shared" ca="1" si="82"/>
        <v/>
      </c>
      <c r="CI75" t="str">
        <f t="shared" ca="1" si="83"/>
        <v/>
      </c>
      <c r="CJ75" t="str">
        <f t="shared" ca="1" si="84"/>
        <v/>
      </c>
      <c r="CK75" t="str">
        <f t="shared" ca="1" si="85"/>
        <v/>
      </c>
      <c r="CL75" t="str">
        <f t="shared" ca="1" si="86"/>
        <v/>
      </c>
      <c r="CM75" t="str">
        <f ca="1">IF($CA75="","",IF(OR(CH75='Datos fijos'!$AB$3,CH75='Datos fijos'!$AB$4),0,SUM(CI75:CL75)))</f>
        <v/>
      </c>
      <c r="CN75" t="str">
        <f t="shared" ca="1" si="97"/>
        <v/>
      </c>
      <c r="DZ75">
        <f ca="1">IF(OR(COUNTIF('Datos fijos'!$AJ:$AJ,$B75)=0,C75=0,D75=0,E75=0,G75=0),0,VLOOKUP($B75,'Datos fijos'!$AJ:$AO,COLUMN('Datos fijos'!$AO$1)-COLUMN('Datos fijos'!$AJ$2)+1,0))</f>
        <v>0</v>
      </c>
      <c r="EA75">
        <f t="shared" ca="1" si="98"/>
        <v>0</v>
      </c>
      <c r="EB75" t="str">
        <f t="shared" ca="1" si="111"/>
        <v/>
      </c>
      <c r="EC75" t="str">
        <f t="shared" ca="1" si="99"/>
        <v/>
      </c>
      <c r="EE75" t="str">
        <f t="shared" ca="1" si="100"/>
        <v/>
      </c>
      <c r="EF75" t="str">
        <f t="shared" ca="1" si="101"/>
        <v/>
      </c>
      <c r="EG75" t="str">
        <f t="shared" ca="1" si="102"/>
        <v/>
      </c>
      <c r="EH75" t="str">
        <f t="shared" ca="1" si="103"/>
        <v/>
      </c>
      <c r="EI75" t="str">
        <f t="shared" ca="1" si="104"/>
        <v/>
      </c>
      <c r="EJ75" t="str">
        <f t="shared" ca="1" si="105"/>
        <v/>
      </c>
      <c r="EM75" t="str">
        <f t="shared" ca="1" si="106"/>
        <v/>
      </c>
      <c r="EN75" t="str">
        <f t="shared" ca="1" si="107"/>
        <v/>
      </c>
      <c r="EO75" t="str">
        <f t="shared" ca="1" si="108"/>
        <v/>
      </c>
      <c r="EP75" t="str">
        <f t="shared" ca="1" si="109"/>
        <v/>
      </c>
      <c r="EQ75" t="str">
        <f ca="1">IF(EC75="","",IF(OR(EJ75='Datos fijos'!$AB$4),0,SUM(EM75:EP75)))</f>
        <v/>
      </c>
      <c r="ER75" t="str">
        <f t="shared" ca="1" si="110"/>
        <v/>
      </c>
      <c r="EV75" s="53" t="str">
        <f ca="1">IF(OR(COUNTIF('Datos fijos'!$AJ:$AJ,Cálculos!$B75)=0,F75=0,D75=0,B75=0),"",VLOOKUP($B75,'Datos fijos'!$AJ:$AP,COLUMN('Datos fijos'!$AP$1)-COLUMN('Datos fijos'!$AJ$2)+1,0))</f>
        <v/>
      </c>
      <c r="EW75" t="str">
        <f t="shared" ca="1" si="87"/>
        <v/>
      </c>
    </row>
    <row r="76" spans="2:153" x14ac:dyDescent="0.25">
      <c r="B76">
        <f ca="1">OFFSET('Equipos, Mater, Serv'!C$5,ROW($A76)-ROW($A$3),0)</f>
        <v>0</v>
      </c>
      <c r="C76">
        <f ca="1">OFFSET('Equipos, Mater, Serv'!D$5,ROW($A76)-ROW($A$3),0)</f>
        <v>0</v>
      </c>
      <c r="D76">
        <f ca="1">OFFSET('Equipos, Mater, Serv'!F$5,ROW($A76)-ROW($A$3),0)</f>
        <v>0</v>
      </c>
      <c r="E76">
        <f ca="1">OFFSET('Equipos, Mater, Serv'!G$5,ROW($A76)-ROW($A$3),0)</f>
        <v>0</v>
      </c>
      <c r="F76">
        <f ca="1">OFFSET('Equipos, Mater, Serv'!H$5,ROW($A76)-ROW($A$3),0)</f>
        <v>0</v>
      </c>
      <c r="G76">
        <f ca="1">OFFSET('Equipos, Mater, Serv'!L$5,ROW($A76)-ROW($A$3),0)</f>
        <v>0</v>
      </c>
      <c r="I76">
        <f ca="1">OFFSET('Equipos, Mater, Serv'!O$5,ROW($A76)-ROW($A$3),0)</f>
        <v>0</v>
      </c>
      <c r="J76">
        <f ca="1">OFFSET('Equipos, Mater, Serv'!P$5,ROW($A76)-ROW($A$3),0)</f>
        <v>0</v>
      </c>
      <c r="K76">
        <f ca="1">OFFSET('Equipos, Mater, Serv'!T$5,ROW($A76)-ROW($A$3),0)</f>
        <v>0</v>
      </c>
      <c r="L76">
        <f ca="1">OFFSET('Equipos, Mater, Serv'!U$5,ROW($A76)-ROW($A$3),0)</f>
        <v>0</v>
      </c>
      <c r="N76">
        <f ca="1">OFFSET('Equipos, Mater, Serv'!Z$5,ROW($A76)-ROW($A$3),0)</f>
        <v>0</v>
      </c>
      <c r="O76">
        <f ca="1">OFFSET('Equipos, Mater, Serv'!AA$5,ROW($A76)-ROW($A$3),0)</f>
        <v>0</v>
      </c>
      <c r="P76">
        <f ca="1">OFFSET('Equipos, Mater, Serv'!AB$5,ROW($A76)-ROW($A$3),0)</f>
        <v>0</v>
      </c>
      <c r="Q76">
        <f ca="1">OFFSET('Equipos, Mater, Serv'!AC$5,ROW($A76)-ROW($A$3),0)</f>
        <v>0</v>
      </c>
      <c r="R76">
        <f ca="1">OFFSET('Equipos, Mater, Serv'!AD$5,ROW($A76)-ROW($A$3),0)</f>
        <v>0</v>
      </c>
      <c r="S76">
        <f ca="1">OFFSET('Equipos, Mater, Serv'!AE$5,ROW($A76)-ROW($A$3),0)</f>
        <v>0</v>
      </c>
      <c r="T76">
        <f ca="1">OFFSET('Equipos, Mater, Serv'!AF$5,ROW($A76)-ROW($A$3),0)</f>
        <v>0</v>
      </c>
      <c r="V76" s="241">
        <f ca="1">IF(OR($B76=0,D76=0,F76=0,J76&lt;&gt;'Datos fijos'!$H$3),0,1)</f>
        <v>0</v>
      </c>
      <c r="W76">
        <f t="shared" ca="1" si="88"/>
        <v>0</v>
      </c>
      <c r="X76" t="str">
        <f t="shared" ca="1" si="89"/>
        <v/>
      </c>
      <c r="Y76" t="str">
        <f t="shared" ca="1" si="90"/>
        <v/>
      </c>
      <c r="AA76" t="str">
        <f t="shared" ca="1" si="57"/>
        <v/>
      </c>
      <c r="AB76" t="str">
        <f t="shared" ca="1" si="58"/>
        <v/>
      </c>
      <c r="AC76" t="str">
        <f t="shared" ca="1" si="59"/>
        <v/>
      </c>
      <c r="AD76" t="str">
        <f t="shared" ca="1" si="60"/>
        <v/>
      </c>
      <c r="AE76" t="str">
        <f t="shared" ca="1" si="61"/>
        <v/>
      </c>
      <c r="AF76" t="str">
        <f t="shared" ca="1" si="62"/>
        <v/>
      </c>
      <c r="AG76" t="str">
        <f t="shared" ca="1" si="91"/>
        <v/>
      </c>
      <c r="AH76" t="str">
        <f t="shared" ca="1" si="92"/>
        <v/>
      </c>
      <c r="AI76" t="str">
        <f t="shared" ca="1" si="93"/>
        <v/>
      </c>
      <c r="AL76" t="str">
        <f ca="1">IF(Y76="","",IF(OR(AG76='Datos fijos'!$AB$3,AG76='Datos fijos'!$AB$4),0,SUM(AH76:AK76)))</f>
        <v/>
      </c>
      <c r="BE76" s="4">
        <f ca="1">IF(OR(COUNTIF('Datos fijos'!$AJ:$AJ,$B76)=0,$B76=0,D76=0,F76=0,$H$4&lt;&gt;'Datos fijos'!$H$3),0,VLOOKUP($B76,'Datos fijos'!$AJ:$AO,COLUMN('Datos fijos'!$AK$2)-COLUMN('Datos fijos'!$AJ$2)+1,0))</f>
        <v>0</v>
      </c>
      <c r="BF76">
        <f t="shared" ca="1" si="94"/>
        <v>0</v>
      </c>
      <c r="BG76" t="str">
        <f t="shared" ca="1" si="63"/>
        <v/>
      </c>
      <c r="BH76" t="str">
        <f t="shared" ca="1" si="64"/>
        <v/>
      </c>
      <c r="BJ76" t="str">
        <f t="shared" ca="1" si="65"/>
        <v/>
      </c>
      <c r="BK76" t="str">
        <f t="shared" ca="1" si="66"/>
        <v/>
      </c>
      <c r="BL76" t="str">
        <f t="shared" ca="1" si="67"/>
        <v/>
      </c>
      <c r="BM76" t="str">
        <f t="shared" ca="1" si="68"/>
        <v/>
      </c>
      <c r="BN76" s="4" t="str">
        <f t="shared" ca="1" si="69"/>
        <v/>
      </c>
      <c r="BO76" t="str">
        <f t="shared" ca="1" si="70"/>
        <v/>
      </c>
      <c r="BP76" t="str">
        <f t="shared" ca="1" si="71"/>
        <v/>
      </c>
      <c r="BQ76" t="str">
        <f t="shared" ca="1" si="72"/>
        <v/>
      </c>
      <c r="BR76" t="str">
        <f t="shared" ca="1" si="73"/>
        <v/>
      </c>
      <c r="BS76" t="str">
        <f t="shared" ca="1" si="74"/>
        <v/>
      </c>
      <c r="BT76" t="str">
        <f ca="1">IF($BH76="","",IF(OR(BO76='Datos fijos'!$AB$3,BO76='Datos fijos'!$AB$4),0,SUM(BP76:BS76)))</f>
        <v/>
      </c>
      <c r="BU76" t="str">
        <f t="shared" ca="1" si="95"/>
        <v/>
      </c>
      <c r="BX76">
        <f ca="1">IF(OR(COUNTIF('Datos fijos'!$AJ:$AJ,$B76)=0,$B76=0,D76=0,F76=0,G76=0,$H$4&lt;&gt;'Datos fijos'!$H$3),0,VLOOKUP($B76,'Datos fijos'!$AJ:$AO,COLUMN('Datos fijos'!$AL$1)-COLUMN('Datos fijos'!$AJ$2)+1,0))</f>
        <v>0</v>
      </c>
      <c r="BY76">
        <f t="shared" ca="1" si="96"/>
        <v>0</v>
      </c>
      <c r="BZ76" t="str">
        <f t="shared" ca="1" si="75"/>
        <v/>
      </c>
      <c r="CA76" t="str">
        <f t="shared" ca="1" si="76"/>
        <v/>
      </c>
      <c r="CC76" t="str">
        <f t="shared" ca="1" si="77"/>
        <v/>
      </c>
      <c r="CD76" t="str">
        <f t="shared" ca="1" si="78"/>
        <v/>
      </c>
      <c r="CE76" t="str">
        <f t="shared" ca="1" si="79"/>
        <v/>
      </c>
      <c r="CF76" t="str">
        <f t="shared" ca="1" si="80"/>
        <v/>
      </c>
      <c r="CG76" t="str">
        <f t="shared" ca="1" si="81"/>
        <v/>
      </c>
      <c r="CH76" t="str">
        <f t="shared" ca="1" si="82"/>
        <v/>
      </c>
      <c r="CI76" t="str">
        <f t="shared" ca="1" si="83"/>
        <v/>
      </c>
      <c r="CJ76" t="str">
        <f t="shared" ca="1" si="84"/>
        <v/>
      </c>
      <c r="CK76" t="str">
        <f t="shared" ca="1" si="85"/>
        <v/>
      </c>
      <c r="CL76" t="str">
        <f t="shared" ca="1" si="86"/>
        <v/>
      </c>
      <c r="CM76" t="str">
        <f ca="1">IF($CA76="","",IF(OR(CH76='Datos fijos'!$AB$3,CH76='Datos fijos'!$AB$4),0,SUM(CI76:CL76)))</f>
        <v/>
      </c>
      <c r="CN76" t="str">
        <f t="shared" ca="1" si="97"/>
        <v/>
      </c>
      <c r="DZ76">
        <f ca="1">IF(OR(COUNTIF('Datos fijos'!$AJ:$AJ,$B76)=0,C76=0,D76=0,E76=0,G76=0),0,VLOOKUP($B76,'Datos fijos'!$AJ:$AO,COLUMN('Datos fijos'!$AO$1)-COLUMN('Datos fijos'!$AJ$2)+1,0))</f>
        <v>0</v>
      </c>
      <c r="EA76">
        <f t="shared" ca="1" si="98"/>
        <v>0</v>
      </c>
      <c r="EB76" t="str">
        <f t="shared" ca="1" si="111"/>
        <v/>
      </c>
      <c r="EC76" t="str">
        <f t="shared" ca="1" si="99"/>
        <v/>
      </c>
      <c r="EE76" t="str">
        <f t="shared" ca="1" si="100"/>
        <v/>
      </c>
      <c r="EF76" t="str">
        <f t="shared" ca="1" si="101"/>
        <v/>
      </c>
      <c r="EG76" t="str">
        <f t="shared" ca="1" si="102"/>
        <v/>
      </c>
      <c r="EH76" t="str">
        <f t="shared" ca="1" si="103"/>
        <v/>
      </c>
      <c r="EI76" t="str">
        <f t="shared" ca="1" si="104"/>
        <v/>
      </c>
      <c r="EJ76" t="str">
        <f t="shared" ca="1" si="105"/>
        <v/>
      </c>
      <c r="EM76" t="str">
        <f t="shared" ca="1" si="106"/>
        <v/>
      </c>
      <c r="EN76" t="str">
        <f t="shared" ca="1" si="107"/>
        <v/>
      </c>
      <c r="EO76" t="str">
        <f t="shared" ca="1" si="108"/>
        <v/>
      </c>
      <c r="EP76" t="str">
        <f t="shared" ca="1" si="109"/>
        <v/>
      </c>
      <c r="EQ76" t="str">
        <f ca="1">IF(EC76="","",IF(OR(EJ76='Datos fijos'!$AB$4),0,SUM(EM76:EP76)))</f>
        <v/>
      </c>
      <c r="ER76" t="str">
        <f t="shared" ca="1" si="110"/>
        <v/>
      </c>
      <c r="EV76" s="53" t="str">
        <f ca="1">IF(OR(COUNTIF('Datos fijos'!$AJ:$AJ,Cálculos!$B76)=0,F76=0,D76=0,B76=0),"",VLOOKUP($B76,'Datos fijos'!$AJ:$AP,COLUMN('Datos fijos'!$AP$1)-COLUMN('Datos fijos'!$AJ$2)+1,0))</f>
        <v/>
      </c>
      <c r="EW76" t="str">
        <f t="shared" ca="1" si="87"/>
        <v/>
      </c>
    </row>
    <row r="77" spans="2:153" x14ac:dyDescent="0.25">
      <c r="B77">
        <f ca="1">OFFSET('Equipos, Mater, Serv'!C$5,ROW($A77)-ROW($A$3),0)</f>
        <v>0</v>
      </c>
      <c r="C77">
        <f ca="1">OFFSET('Equipos, Mater, Serv'!D$5,ROW($A77)-ROW($A$3),0)</f>
        <v>0</v>
      </c>
      <c r="D77">
        <f ca="1">OFFSET('Equipos, Mater, Serv'!F$5,ROW($A77)-ROW($A$3),0)</f>
        <v>0</v>
      </c>
      <c r="E77">
        <f ca="1">OFFSET('Equipos, Mater, Serv'!G$5,ROW($A77)-ROW($A$3),0)</f>
        <v>0</v>
      </c>
      <c r="F77">
        <f ca="1">OFFSET('Equipos, Mater, Serv'!H$5,ROW($A77)-ROW($A$3),0)</f>
        <v>0</v>
      </c>
      <c r="G77">
        <f ca="1">OFFSET('Equipos, Mater, Serv'!L$5,ROW($A77)-ROW($A$3),0)</f>
        <v>0</v>
      </c>
      <c r="I77">
        <f ca="1">OFFSET('Equipos, Mater, Serv'!O$5,ROW($A77)-ROW($A$3),0)</f>
        <v>0</v>
      </c>
      <c r="J77">
        <f ca="1">OFFSET('Equipos, Mater, Serv'!P$5,ROW($A77)-ROW($A$3),0)</f>
        <v>0</v>
      </c>
      <c r="K77">
        <f ca="1">OFFSET('Equipos, Mater, Serv'!T$5,ROW($A77)-ROW($A$3),0)</f>
        <v>0</v>
      </c>
      <c r="L77">
        <f ca="1">OFFSET('Equipos, Mater, Serv'!U$5,ROW($A77)-ROW($A$3),0)</f>
        <v>0</v>
      </c>
      <c r="N77">
        <f ca="1">OFFSET('Equipos, Mater, Serv'!Z$5,ROW($A77)-ROW($A$3),0)</f>
        <v>0</v>
      </c>
      <c r="O77">
        <f ca="1">OFFSET('Equipos, Mater, Serv'!AA$5,ROW($A77)-ROW($A$3),0)</f>
        <v>0</v>
      </c>
      <c r="P77">
        <f ca="1">OFFSET('Equipos, Mater, Serv'!AB$5,ROW($A77)-ROW($A$3),0)</f>
        <v>0</v>
      </c>
      <c r="Q77">
        <f ca="1">OFFSET('Equipos, Mater, Serv'!AC$5,ROW($A77)-ROW($A$3),0)</f>
        <v>0</v>
      </c>
      <c r="R77">
        <f ca="1">OFFSET('Equipos, Mater, Serv'!AD$5,ROW($A77)-ROW($A$3),0)</f>
        <v>0</v>
      </c>
      <c r="S77">
        <f ca="1">OFFSET('Equipos, Mater, Serv'!AE$5,ROW($A77)-ROW($A$3),0)</f>
        <v>0</v>
      </c>
      <c r="T77">
        <f ca="1">OFFSET('Equipos, Mater, Serv'!AF$5,ROW($A77)-ROW($A$3),0)</f>
        <v>0</v>
      </c>
      <c r="V77" s="241">
        <f ca="1">IF(OR($B77=0,D77=0,F77=0,J77&lt;&gt;'Datos fijos'!$H$3),0,1)</f>
        <v>0</v>
      </c>
      <c r="W77">
        <f t="shared" ca="1" si="88"/>
        <v>0</v>
      </c>
      <c r="X77" t="str">
        <f t="shared" ca="1" si="89"/>
        <v/>
      </c>
      <c r="Y77" t="str">
        <f t="shared" ca="1" si="90"/>
        <v/>
      </c>
      <c r="AA77" t="str">
        <f t="shared" ca="1" si="57"/>
        <v/>
      </c>
      <c r="AB77" t="str">
        <f t="shared" ca="1" si="58"/>
        <v/>
      </c>
      <c r="AC77" t="str">
        <f t="shared" ca="1" si="59"/>
        <v/>
      </c>
      <c r="AD77" t="str">
        <f t="shared" ca="1" si="60"/>
        <v/>
      </c>
      <c r="AE77" t="str">
        <f t="shared" ca="1" si="61"/>
        <v/>
      </c>
      <c r="AF77" t="str">
        <f t="shared" ca="1" si="62"/>
        <v/>
      </c>
      <c r="AG77" t="str">
        <f t="shared" ca="1" si="91"/>
        <v/>
      </c>
      <c r="AH77" t="str">
        <f t="shared" ca="1" si="92"/>
        <v/>
      </c>
      <c r="AI77" t="str">
        <f t="shared" ca="1" si="93"/>
        <v/>
      </c>
      <c r="AL77" t="str">
        <f ca="1">IF(Y77="","",IF(OR(AG77='Datos fijos'!$AB$3,AG77='Datos fijos'!$AB$4),0,SUM(AH77:AK77)))</f>
        <v/>
      </c>
      <c r="BE77" s="4">
        <f ca="1">IF(OR(COUNTIF('Datos fijos'!$AJ:$AJ,$B77)=0,$B77=0,D77=0,F77=0,$H$4&lt;&gt;'Datos fijos'!$H$3),0,VLOOKUP($B77,'Datos fijos'!$AJ:$AO,COLUMN('Datos fijos'!$AK$2)-COLUMN('Datos fijos'!$AJ$2)+1,0))</f>
        <v>0</v>
      </c>
      <c r="BF77">
        <f t="shared" ca="1" si="94"/>
        <v>0</v>
      </c>
      <c r="BG77" t="str">
        <f t="shared" ca="1" si="63"/>
        <v/>
      </c>
      <c r="BH77" t="str">
        <f t="shared" ca="1" si="64"/>
        <v/>
      </c>
      <c r="BJ77" t="str">
        <f t="shared" ca="1" si="65"/>
        <v/>
      </c>
      <c r="BK77" t="str">
        <f t="shared" ca="1" si="66"/>
        <v/>
      </c>
      <c r="BL77" t="str">
        <f t="shared" ca="1" si="67"/>
        <v/>
      </c>
      <c r="BM77" t="str">
        <f t="shared" ca="1" si="68"/>
        <v/>
      </c>
      <c r="BN77" s="4" t="str">
        <f t="shared" ca="1" si="69"/>
        <v/>
      </c>
      <c r="BO77" t="str">
        <f t="shared" ca="1" si="70"/>
        <v/>
      </c>
      <c r="BP77" t="str">
        <f t="shared" ca="1" si="71"/>
        <v/>
      </c>
      <c r="BQ77" t="str">
        <f t="shared" ca="1" si="72"/>
        <v/>
      </c>
      <c r="BR77" t="str">
        <f t="shared" ca="1" si="73"/>
        <v/>
      </c>
      <c r="BS77" t="str">
        <f t="shared" ca="1" si="74"/>
        <v/>
      </c>
      <c r="BT77" t="str">
        <f ca="1">IF($BH77="","",IF(OR(BO77='Datos fijos'!$AB$3,BO77='Datos fijos'!$AB$4),0,SUM(BP77:BS77)))</f>
        <v/>
      </c>
      <c r="BU77" t="str">
        <f t="shared" ca="1" si="95"/>
        <v/>
      </c>
      <c r="BX77">
        <f ca="1">IF(OR(COUNTIF('Datos fijos'!$AJ:$AJ,$B77)=0,$B77=0,D77=0,F77=0,G77=0,$H$4&lt;&gt;'Datos fijos'!$H$3),0,VLOOKUP($B77,'Datos fijos'!$AJ:$AO,COLUMN('Datos fijos'!$AL$1)-COLUMN('Datos fijos'!$AJ$2)+1,0))</f>
        <v>0</v>
      </c>
      <c r="BY77">
        <f t="shared" ca="1" si="96"/>
        <v>0</v>
      </c>
      <c r="BZ77" t="str">
        <f t="shared" ca="1" si="75"/>
        <v/>
      </c>
      <c r="CA77" t="str">
        <f t="shared" ca="1" si="76"/>
        <v/>
      </c>
      <c r="CC77" t="str">
        <f t="shared" ca="1" si="77"/>
        <v/>
      </c>
      <c r="CD77" t="str">
        <f t="shared" ca="1" si="78"/>
        <v/>
      </c>
      <c r="CE77" t="str">
        <f t="shared" ca="1" si="79"/>
        <v/>
      </c>
      <c r="CF77" t="str">
        <f t="shared" ca="1" si="80"/>
        <v/>
      </c>
      <c r="CG77" t="str">
        <f t="shared" ca="1" si="81"/>
        <v/>
      </c>
      <c r="CH77" t="str">
        <f t="shared" ca="1" si="82"/>
        <v/>
      </c>
      <c r="CI77" t="str">
        <f t="shared" ca="1" si="83"/>
        <v/>
      </c>
      <c r="CJ77" t="str">
        <f t="shared" ca="1" si="84"/>
        <v/>
      </c>
      <c r="CK77" t="str">
        <f t="shared" ca="1" si="85"/>
        <v/>
      </c>
      <c r="CL77" t="str">
        <f t="shared" ca="1" si="86"/>
        <v/>
      </c>
      <c r="CM77" t="str">
        <f ca="1">IF($CA77="","",IF(OR(CH77='Datos fijos'!$AB$3,CH77='Datos fijos'!$AB$4),0,SUM(CI77:CL77)))</f>
        <v/>
      </c>
      <c r="CN77" t="str">
        <f t="shared" ca="1" si="97"/>
        <v/>
      </c>
      <c r="DZ77">
        <f ca="1">IF(OR(COUNTIF('Datos fijos'!$AJ:$AJ,$B77)=0,C77=0,D77=0,E77=0,G77=0),0,VLOOKUP($B77,'Datos fijos'!$AJ:$AO,COLUMN('Datos fijos'!$AO$1)-COLUMN('Datos fijos'!$AJ$2)+1,0))</f>
        <v>0</v>
      </c>
      <c r="EA77">
        <f t="shared" ca="1" si="98"/>
        <v>0</v>
      </c>
      <c r="EB77" t="str">
        <f t="shared" ca="1" si="111"/>
        <v/>
      </c>
      <c r="EC77" t="str">
        <f t="shared" ca="1" si="99"/>
        <v/>
      </c>
      <c r="EE77" t="str">
        <f t="shared" ca="1" si="100"/>
        <v/>
      </c>
      <c r="EF77" t="str">
        <f t="shared" ca="1" si="101"/>
        <v/>
      </c>
      <c r="EG77" t="str">
        <f t="shared" ca="1" si="102"/>
        <v/>
      </c>
      <c r="EH77" t="str">
        <f t="shared" ca="1" si="103"/>
        <v/>
      </c>
      <c r="EI77" t="str">
        <f t="shared" ca="1" si="104"/>
        <v/>
      </c>
      <c r="EJ77" t="str">
        <f t="shared" ca="1" si="105"/>
        <v/>
      </c>
      <c r="EM77" t="str">
        <f t="shared" ca="1" si="106"/>
        <v/>
      </c>
      <c r="EN77" t="str">
        <f t="shared" ca="1" si="107"/>
        <v/>
      </c>
      <c r="EO77" t="str">
        <f t="shared" ca="1" si="108"/>
        <v/>
      </c>
      <c r="EP77" t="str">
        <f t="shared" ca="1" si="109"/>
        <v/>
      </c>
      <c r="EQ77" t="str">
        <f ca="1">IF(EC77="","",IF(OR(EJ77='Datos fijos'!$AB$4),0,SUM(EM77:EP77)))</f>
        <v/>
      </c>
      <c r="ER77" t="str">
        <f t="shared" ca="1" si="110"/>
        <v/>
      </c>
      <c r="EV77" s="53" t="str">
        <f ca="1">IF(OR(COUNTIF('Datos fijos'!$AJ:$AJ,Cálculos!$B77)=0,F77=0,D77=0,B77=0),"",VLOOKUP($B77,'Datos fijos'!$AJ:$AP,COLUMN('Datos fijos'!$AP$1)-COLUMN('Datos fijos'!$AJ$2)+1,0))</f>
        <v/>
      </c>
      <c r="EW77" t="str">
        <f t="shared" ca="1" si="87"/>
        <v/>
      </c>
    </row>
    <row r="78" spans="2:153" x14ac:dyDescent="0.25">
      <c r="B78">
        <f ca="1">OFFSET('Equipos, Mater, Serv'!C$5,ROW($A78)-ROW($A$3),0)</f>
        <v>0</v>
      </c>
      <c r="C78">
        <f ca="1">OFFSET('Equipos, Mater, Serv'!D$5,ROW($A78)-ROW($A$3),0)</f>
        <v>0</v>
      </c>
      <c r="D78">
        <f ca="1">OFFSET('Equipos, Mater, Serv'!F$5,ROW($A78)-ROW($A$3),0)</f>
        <v>0</v>
      </c>
      <c r="E78">
        <f ca="1">OFFSET('Equipos, Mater, Serv'!G$5,ROW($A78)-ROW($A$3),0)</f>
        <v>0</v>
      </c>
      <c r="F78">
        <f ca="1">OFFSET('Equipos, Mater, Serv'!H$5,ROW($A78)-ROW($A$3),0)</f>
        <v>0</v>
      </c>
      <c r="G78">
        <f ca="1">OFFSET('Equipos, Mater, Serv'!L$5,ROW($A78)-ROW($A$3),0)</f>
        <v>0</v>
      </c>
      <c r="I78">
        <f ca="1">OFFSET('Equipos, Mater, Serv'!O$5,ROW($A78)-ROW($A$3),0)</f>
        <v>0</v>
      </c>
      <c r="J78">
        <f ca="1">OFFSET('Equipos, Mater, Serv'!P$5,ROW($A78)-ROW($A$3),0)</f>
        <v>0</v>
      </c>
      <c r="K78">
        <f ca="1">OFFSET('Equipos, Mater, Serv'!T$5,ROW($A78)-ROW($A$3),0)</f>
        <v>0</v>
      </c>
      <c r="L78">
        <f ca="1">OFFSET('Equipos, Mater, Serv'!U$5,ROW($A78)-ROW($A$3),0)</f>
        <v>0</v>
      </c>
      <c r="N78">
        <f ca="1">OFFSET('Equipos, Mater, Serv'!Z$5,ROW($A78)-ROW($A$3),0)</f>
        <v>0</v>
      </c>
      <c r="O78">
        <f ca="1">OFFSET('Equipos, Mater, Serv'!AA$5,ROW($A78)-ROW($A$3),0)</f>
        <v>0</v>
      </c>
      <c r="P78">
        <f ca="1">OFFSET('Equipos, Mater, Serv'!AB$5,ROW($A78)-ROW($A$3),0)</f>
        <v>0</v>
      </c>
      <c r="Q78">
        <f ca="1">OFFSET('Equipos, Mater, Serv'!AC$5,ROW($A78)-ROW($A$3),0)</f>
        <v>0</v>
      </c>
      <c r="R78">
        <f ca="1">OFFSET('Equipos, Mater, Serv'!AD$5,ROW($A78)-ROW($A$3),0)</f>
        <v>0</v>
      </c>
      <c r="S78">
        <f ca="1">OFFSET('Equipos, Mater, Serv'!AE$5,ROW($A78)-ROW($A$3),0)</f>
        <v>0</v>
      </c>
      <c r="T78">
        <f ca="1">OFFSET('Equipos, Mater, Serv'!AF$5,ROW($A78)-ROW($A$3),0)</f>
        <v>0</v>
      </c>
      <c r="V78" s="241">
        <f ca="1">IF(OR($B78=0,D78=0,F78=0,J78&lt;&gt;'Datos fijos'!$H$3),0,1)</f>
        <v>0</v>
      </c>
      <c r="W78">
        <f t="shared" ca="1" si="88"/>
        <v>0</v>
      </c>
      <c r="X78" t="str">
        <f t="shared" ca="1" si="89"/>
        <v/>
      </c>
      <c r="Y78" t="str">
        <f t="shared" ca="1" si="90"/>
        <v/>
      </c>
      <c r="AA78" t="str">
        <f t="shared" ca="1" si="57"/>
        <v/>
      </c>
      <c r="AB78" t="str">
        <f t="shared" ca="1" si="58"/>
        <v/>
      </c>
      <c r="AC78" t="str">
        <f t="shared" ca="1" si="59"/>
        <v/>
      </c>
      <c r="AD78" t="str">
        <f t="shared" ca="1" si="60"/>
        <v/>
      </c>
      <c r="AE78" t="str">
        <f t="shared" ca="1" si="61"/>
        <v/>
      </c>
      <c r="AF78" t="str">
        <f t="shared" ca="1" si="62"/>
        <v/>
      </c>
      <c r="AG78" t="str">
        <f t="shared" ca="1" si="91"/>
        <v/>
      </c>
      <c r="AH78" t="str">
        <f t="shared" ca="1" si="92"/>
        <v/>
      </c>
      <c r="AI78" t="str">
        <f t="shared" ca="1" si="93"/>
        <v/>
      </c>
      <c r="AL78" t="str">
        <f ca="1">IF(Y78="","",IF(OR(AG78='Datos fijos'!$AB$3,AG78='Datos fijos'!$AB$4),0,SUM(AH78:AK78)))</f>
        <v/>
      </c>
      <c r="BE78" s="4">
        <f ca="1">IF(OR(COUNTIF('Datos fijos'!$AJ:$AJ,$B78)=0,$B78=0,D78=0,F78=0,$H$4&lt;&gt;'Datos fijos'!$H$3),0,VLOOKUP($B78,'Datos fijos'!$AJ:$AO,COLUMN('Datos fijos'!$AK$2)-COLUMN('Datos fijos'!$AJ$2)+1,0))</f>
        <v>0</v>
      </c>
      <c r="BF78">
        <f t="shared" ca="1" si="94"/>
        <v>0</v>
      </c>
      <c r="BG78" t="str">
        <f t="shared" ca="1" si="63"/>
        <v/>
      </c>
      <c r="BH78" t="str">
        <f t="shared" ca="1" si="64"/>
        <v/>
      </c>
      <c r="BJ78" t="str">
        <f t="shared" ca="1" si="65"/>
        <v/>
      </c>
      <c r="BK78" t="str">
        <f t="shared" ca="1" si="66"/>
        <v/>
      </c>
      <c r="BL78" t="str">
        <f t="shared" ca="1" si="67"/>
        <v/>
      </c>
      <c r="BM78" t="str">
        <f t="shared" ca="1" si="68"/>
        <v/>
      </c>
      <c r="BN78" s="4" t="str">
        <f t="shared" ca="1" si="69"/>
        <v/>
      </c>
      <c r="BO78" t="str">
        <f t="shared" ca="1" si="70"/>
        <v/>
      </c>
      <c r="BP78" t="str">
        <f t="shared" ca="1" si="71"/>
        <v/>
      </c>
      <c r="BQ78" t="str">
        <f t="shared" ca="1" si="72"/>
        <v/>
      </c>
      <c r="BR78" t="str">
        <f t="shared" ca="1" si="73"/>
        <v/>
      </c>
      <c r="BS78" t="str">
        <f t="shared" ca="1" si="74"/>
        <v/>
      </c>
      <c r="BT78" t="str">
        <f ca="1">IF($BH78="","",IF(OR(BO78='Datos fijos'!$AB$3,BO78='Datos fijos'!$AB$4),0,SUM(BP78:BS78)))</f>
        <v/>
      </c>
      <c r="BU78" t="str">
        <f t="shared" ca="1" si="95"/>
        <v/>
      </c>
      <c r="BX78">
        <f ca="1">IF(OR(COUNTIF('Datos fijos'!$AJ:$AJ,$B78)=0,$B78=0,D78=0,F78=0,G78=0,$H$4&lt;&gt;'Datos fijos'!$H$3),0,VLOOKUP($B78,'Datos fijos'!$AJ:$AO,COLUMN('Datos fijos'!$AL$1)-COLUMN('Datos fijos'!$AJ$2)+1,0))</f>
        <v>0</v>
      </c>
      <c r="BY78">
        <f t="shared" ca="1" si="96"/>
        <v>0</v>
      </c>
      <c r="BZ78" t="str">
        <f t="shared" ca="1" si="75"/>
        <v/>
      </c>
      <c r="CA78" t="str">
        <f t="shared" ca="1" si="76"/>
        <v/>
      </c>
      <c r="CC78" t="str">
        <f t="shared" ca="1" si="77"/>
        <v/>
      </c>
      <c r="CD78" t="str">
        <f t="shared" ca="1" si="78"/>
        <v/>
      </c>
      <c r="CE78" t="str">
        <f t="shared" ca="1" si="79"/>
        <v/>
      </c>
      <c r="CF78" t="str">
        <f t="shared" ca="1" si="80"/>
        <v/>
      </c>
      <c r="CG78" t="str">
        <f t="shared" ca="1" si="81"/>
        <v/>
      </c>
      <c r="CH78" t="str">
        <f t="shared" ca="1" si="82"/>
        <v/>
      </c>
      <c r="CI78" t="str">
        <f t="shared" ca="1" si="83"/>
        <v/>
      </c>
      <c r="CJ78" t="str">
        <f t="shared" ca="1" si="84"/>
        <v/>
      </c>
      <c r="CK78" t="str">
        <f t="shared" ca="1" si="85"/>
        <v/>
      </c>
      <c r="CL78" t="str">
        <f t="shared" ca="1" si="86"/>
        <v/>
      </c>
      <c r="CM78" t="str">
        <f ca="1">IF($CA78="","",IF(OR(CH78='Datos fijos'!$AB$3,CH78='Datos fijos'!$AB$4),0,SUM(CI78:CL78)))</f>
        <v/>
      </c>
      <c r="CN78" t="str">
        <f t="shared" ca="1" si="97"/>
        <v/>
      </c>
      <c r="DZ78">
        <f ca="1">IF(OR(COUNTIF('Datos fijos'!$AJ:$AJ,$B78)=0,C78=0,D78=0,E78=0,G78=0),0,VLOOKUP($B78,'Datos fijos'!$AJ:$AO,COLUMN('Datos fijos'!$AO$1)-COLUMN('Datos fijos'!$AJ$2)+1,0))</f>
        <v>0</v>
      </c>
      <c r="EA78">
        <f t="shared" ca="1" si="98"/>
        <v>0</v>
      </c>
      <c r="EB78" t="str">
        <f t="shared" ca="1" si="111"/>
        <v/>
      </c>
      <c r="EC78" t="str">
        <f t="shared" ca="1" si="99"/>
        <v/>
      </c>
      <c r="EE78" t="str">
        <f t="shared" ca="1" si="100"/>
        <v/>
      </c>
      <c r="EF78" t="str">
        <f t="shared" ca="1" si="101"/>
        <v/>
      </c>
      <c r="EG78" t="str">
        <f t="shared" ca="1" si="102"/>
        <v/>
      </c>
      <c r="EH78" t="str">
        <f t="shared" ca="1" si="103"/>
        <v/>
      </c>
      <c r="EI78" t="str">
        <f t="shared" ca="1" si="104"/>
        <v/>
      </c>
      <c r="EJ78" t="str">
        <f t="shared" ca="1" si="105"/>
        <v/>
      </c>
      <c r="EM78" t="str">
        <f t="shared" ca="1" si="106"/>
        <v/>
      </c>
      <c r="EN78" t="str">
        <f t="shared" ca="1" si="107"/>
        <v/>
      </c>
      <c r="EO78" t="str">
        <f t="shared" ca="1" si="108"/>
        <v/>
      </c>
      <c r="EP78" t="str">
        <f t="shared" ca="1" si="109"/>
        <v/>
      </c>
      <c r="EQ78" t="str">
        <f ca="1">IF(EC78="","",IF(OR(EJ78='Datos fijos'!$AB$4),0,SUM(EM78:EP78)))</f>
        <v/>
      </c>
      <c r="ER78" t="str">
        <f t="shared" ca="1" si="110"/>
        <v/>
      </c>
      <c r="EV78" s="53" t="str">
        <f ca="1">IF(OR(COUNTIF('Datos fijos'!$AJ:$AJ,Cálculos!$B78)=0,F78=0,D78=0,B78=0),"",VLOOKUP($B78,'Datos fijos'!$AJ:$AP,COLUMN('Datos fijos'!$AP$1)-COLUMN('Datos fijos'!$AJ$2)+1,0))</f>
        <v/>
      </c>
      <c r="EW78" t="str">
        <f t="shared" ca="1" si="87"/>
        <v/>
      </c>
    </row>
    <row r="79" spans="2:153" x14ac:dyDescent="0.25">
      <c r="B79">
        <f ca="1">OFFSET('Equipos, Mater, Serv'!C$5,ROW($A79)-ROW($A$3),0)</f>
        <v>0</v>
      </c>
      <c r="C79">
        <f ca="1">OFFSET('Equipos, Mater, Serv'!D$5,ROW($A79)-ROW($A$3),0)</f>
        <v>0</v>
      </c>
      <c r="D79">
        <f ca="1">OFFSET('Equipos, Mater, Serv'!F$5,ROW($A79)-ROW($A$3),0)</f>
        <v>0</v>
      </c>
      <c r="E79">
        <f ca="1">OFFSET('Equipos, Mater, Serv'!G$5,ROW($A79)-ROW($A$3),0)</f>
        <v>0</v>
      </c>
      <c r="F79">
        <f ca="1">OFFSET('Equipos, Mater, Serv'!H$5,ROW($A79)-ROW($A$3),0)</f>
        <v>0</v>
      </c>
      <c r="G79">
        <f ca="1">OFFSET('Equipos, Mater, Serv'!L$5,ROW($A79)-ROW($A$3),0)</f>
        <v>0</v>
      </c>
      <c r="I79">
        <f ca="1">OFFSET('Equipos, Mater, Serv'!O$5,ROW($A79)-ROW($A$3),0)</f>
        <v>0</v>
      </c>
      <c r="J79">
        <f ca="1">OFFSET('Equipos, Mater, Serv'!P$5,ROW($A79)-ROW($A$3),0)</f>
        <v>0</v>
      </c>
      <c r="K79">
        <f ca="1">OFFSET('Equipos, Mater, Serv'!T$5,ROW($A79)-ROW($A$3),0)</f>
        <v>0</v>
      </c>
      <c r="L79">
        <f ca="1">OFFSET('Equipos, Mater, Serv'!U$5,ROW($A79)-ROW($A$3),0)</f>
        <v>0</v>
      </c>
      <c r="N79">
        <f ca="1">OFFSET('Equipos, Mater, Serv'!Z$5,ROW($A79)-ROW($A$3),0)</f>
        <v>0</v>
      </c>
      <c r="O79">
        <f ca="1">OFFSET('Equipos, Mater, Serv'!AA$5,ROW($A79)-ROW($A$3),0)</f>
        <v>0</v>
      </c>
      <c r="P79">
        <f ca="1">OFFSET('Equipos, Mater, Serv'!AB$5,ROW($A79)-ROW($A$3),0)</f>
        <v>0</v>
      </c>
      <c r="Q79">
        <f ca="1">OFFSET('Equipos, Mater, Serv'!AC$5,ROW($A79)-ROW($A$3),0)</f>
        <v>0</v>
      </c>
      <c r="R79">
        <f ca="1">OFFSET('Equipos, Mater, Serv'!AD$5,ROW($A79)-ROW($A$3),0)</f>
        <v>0</v>
      </c>
      <c r="S79">
        <f ca="1">OFFSET('Equipos, Mater, Serv'!AE$5,ROW($A79)-ROW($A$3),0)</f>
        <v>0</v>
      </c>
      <c r="T79">
        <f ca="1">OFFSET('Equipos, Mater, Serv'!AF$5,ROW($A79)-ROW($A$3),0)</f>
        <v>0</v>
      </c>
      <c r="V79" s="241">
        <f ca="1">IF(OR($B79=0,D79=0,F79=0,J79&lt;&gt;'Datos fijos'!$H$3),0,1)</f>
        <v>0</v>
      </c>
      <c r="W79">
        <f t="shared" ca="1" si="88"/>
        <v>0</v>
      </c>
      <c r="X79" t="str">
        <f t="shared" ca="1" si="89"/>
        <v/>
      </c>
      <c r="Y79" t="str">
        <f t="shared" ca="1" si="90"/>
        <v/>
      </c>
      <c r="AA79" t="str">
        <f t="shared" ca="1" si="57"/>
        <v/>
      </c>
      <c r="AB79" t="str">
        <f t="shared" ca="1" si="58"/>
        <v/>
      </c>
      <c r="AC79" t="str">
        <f t="shared" ca="1" si="59"/>
        <v/>
      </c>
      <c r="AD79" t="str">
        <f t="shared" ca="1" si="60"/>
        <v/>
      </c>
      <c r="AE79" t="str">
        <f t="shared" ca="1" si="61"/>
        <v/>
      </c>
      <c r="AF79" t="str">
        <f t="shared" ca="1" si="62"/>
        <v/>
      </c>
      <c r="AG79" t="str">
        <f t="shared" ca="1" si="91"/>
        <v/>
      </c>
      <c r="AH79" t="str">
        <f t="shared" ca="1" si="92"/>
        <v/>
      </c>
      <c r="AI79" t="str">
        <f t="shared" ca="1" si="93"/>
        <v/>
      </c>
      <c r="AL79" t="str">
        <f ca="1">IF(Y79="","",IF(OR(AG79='Datos fijos'!$AB$3,AG79='Datos fijos'!$AB$4),0,SUM(AH79:AK79)))</f>
        <v/>
      </c>
      <c r="BE79" s="4">
        <f ca="1">IF(OR(COUNTIF('Datos fijos'!$AJ:$AJ,$B79)=0,$B79=0,D79=0,F79=0,$H$4&lt;&gt;'Datos fijos'!$H$3),0,VLOOKUP($B79,'Datos fijos'!$AJ:$AO,COLUMN('Datos fijos'!$AK$2)-COLUMN('Datos fijos'!$AJ$2)+1,0))</f>
        <v>0</v>
      </c>
      <c r="BF79">
        <f t="shared" ca="1" si="94"/>
        <v>0</v>
      </c>
      <c r="BG79" t="str">
        <f t="shared" ca="1" si="63"/>
        <v/>
      </c>
      <c r="BH79" t="str">
        <f t="shared" ca="1" si="64"/>
        <v/>
      </c>
      <c r="BJ79" t="str">
        <f t="shared" ca="1" si="65"/>
        <v/>
      </c>
      <c r="BK79" t="str">
        <f t="shared" ca="1" si="66"/>
        <v/>
      </c>
      <c r="BL79" t="str">
        <f t="shared" ca="1" si="67"/>
        <v/>
      </c>
      <c r="BM79" t="str">
        <f t="shared" ca="1" si="68"/>
        <v/>
      </c>
      <c r="BN79" s="4" t="str">
        <f t="shared" ca="1" si="69"/>
        <v/>
      </c>
      <c r="BO79" t="str">
        <f t="shared" ca="1" si="70"/>
        <v/>
      </c>
      <c r="BP79" t="str">
        <f t="shared" ca="1" si="71"/>
        <v/>
      </c>
      <c r="BQ79" t="str">
        <f t="shared" ca="1" si="72"/>
        <v/>
      </c>
      <c r="BR79" t="str">
        <f t="shared" ca="1" si="73"/>
        <v/>
      </c>
      <c r="BS79" t="str">
        <f t="shared" ca="1" si="74"/>
        <v/>
      </c>
      <c r="BT79" t="str">
        <f ca="1">IF($BH79="","",IF(OR(BO79='Datos fijos'!$AB$3,BO79='Datos fijos'!$AB$4),0,SUM(BP79:BS79)))</f>
        <v/>
      </c>
      <c r="BU79" t="str">
        <f t="shared" ca="1" si="95"/>
        <v/>
      </c>
      <c r="BX79">
        <f ca="1">IF(OR(COUNTIF('Datos fijos'!$AJ:$AJ,$B79)=0,$B79=0,D79=0,F79=0,G79=0,$H$4&lt;&gt;'Datos fijos'!$H$3),0,VLOOKUP($B79,'Datos fijos'!$AJ:$AO,COLUMN('Datos fijos'!$AL$1)-COLUMN('Datos fijos'!$AJ$2)+1,0))</f>
        <v>0</v>
      </c>
      <c r="BY79">
        <f t="shared" ca="1" si="96"/>
        <v>0</v>
      </c>
      <c r="BZ79" t="str">
        <f t="shared" ca="1" si="75"/>
        <v/>
      </c>
      <c r="CA79" t="str">
        <f t="shared" ca="1" si="76"/>
        <v/>
      </c>
      <c r="CC79" t="str">
        <f t="shared" ca="1" si="77"/>
        <v/>
      </c>
      <c r="CD79" t="str">
        <f t="shared" ca="1" si="78"/>
        <v/>
      </c>
      <c r="CE79" t="str">
        <f t="shared" ca="1" si="79"/>
        <v/>
      </c>
      <c r="CF79" t="str">
        <f t="shared" ca="1" si="80"/>
        <v/>
      </c>
      <c r="CG79" t="str">
        <f t="shared" ca="1" si="81"/>
        <v/>
      </c>
      <c r="CH79" t="str">
        <f t="shared" ca="1" si="82"/>
        <v/>
      </c>
      <c r="CI79" t="str">
        <f t="shared" ca="1" si="83"/>
        <v/>
      </c>
      <c r="CJ79" t="str">
        <f t="shared" ca="1" si="84"/>
        <v/>
      </c>
      <c r="CK79" t="str">
        <f t="shared" ca="1" si="85"/>
        <v/>
      </c>
      <c r="CL79" t="str">
        <f t="shared" ca="1" si="86"/>
        <v/>
      </c>
      <c r="CM79" t="str">
        <f ca="1">IF($CA79="","",IF(OR(CH79='Datos fijos'!$AB$3,CH79='Datos fijos'!$AB$4),0,SUM(CI79:CL79)))</f>
        <v/>
      </c>
      <c r="CN79" t="str">
        <f t="shared" ca="1" si="97"/>
        <v/>
      </c>
      <c r="DZ79">
        <f ca="1">IF(OR(COUNTIF('Datos fijos'!$AJ:$AJ,$B79)=0,C79=0,D79=0,E79=0,G79=0),0,VLOOKUP($B79,'Datos fijos'!$AJ:$AO,COLUMN('Datos fijos'!$AO$1)-COLUMN('Datos fijos'!$AJ$2)+1,0))</f>
        <v>0</v>
      </c>
      <c r="EA79">
        <f t="shared" ca="1" si="98"/>
        <v>0</v>
      </c>
      <c r="EB79" t="str">
        <f t="shared" ca="1" si="111"/>
        <v/>
      </c>
      <c r="EC79" t="str">
        <f t="shared" ca="1" si="99"/>
        <v/>
      </c>
      <c r="EE79" t="str">
        <f t="shared" ca="1" si="100"/>
        <v/>
      </c>
      <c r="EF79" t="str">
        <f t="shared" ca="1" si="101"/>
        <v/>
      </c>
      <c r="EG79" t="str">
        <f t="shared" ca="1" si="102"/>
        <v/>
      </c>
      <c r="EH79" t="str">
        <f t="shared" ca="1" si="103"/>
        <v/>
      </c>
      <c r="EI79" t="str">
        <f t="shared" ca="1" si="104"/>
        <v/>
      </c>
      <c r="EJ79" t="str">
        <f t="shared" ca="1" si="105"/>
        <v/>
      </c>
      <c r="EM79" t="str">
        <f t="shared" ca="1" si="106"/>
        <v/>
      </c>
      <c r="EN79" t="str">
        <f t="shared" ca="1" si="107"/>
        <v/>
      </c>
      <c r="EO79" t="str">
        <f t="shared" ca="1" si="108"/>
        <v/>
      </c>
      <c r="EP79" t="str">
        <f t="shared" ca="1" si="109"/>
        <v/>
      </c>
      <c r="EQ79" t="str">
        <f ca="1">IF(EC79="","",IF(OR(EJ79='Datos fijos'!$AB$4),0,SUM(EM79:EP79)))</f>
        <v/>
      </c>
      <c r="ER79" t="str">
        <f t="shared" ca="1" si="110"/>
        <v/>
      </c>
      <c r="EV79" s="53" t="str">
        <f ca="1">IF(OR(COUNTIF('Datos fijos'!$AJ:$AJ,Cálculos!$B79)=0,F79=0,D79=0,B79=0),"",VLOOKUP($B79,'Datos fijos'!$AJ:$AP,COLUMN('Datos fijos'!$AP$1)-COLUMN('Datos fijos'!$AJ$2)+1,0))</f>
        <v/>
      </c>
      <c r="EW79" t="str">
        <f t="shared" ca="1" si="87"/>
        <v/>
      </c>
    </row>
    <row r="80" spans="2:153" x14ac:dyDescent="0.25">
      <c r="B80">
        <f ca="1">OFFSET('Equipos, Mater, Serv'!C$5,ROW($A80)-ROW($A$3),0)</f>
        <v>0</v>
      </c>
      <c r="C80">
        <f ca="1">OFFSET('Equipos, Mater, Serv'!D$5,ROW($A80)-ROW($A$3),0)</f>
        <v>0</v>
      </c>
      <c r="D80">
        <f ca="1">OFFSET('Equipos, Mater, Serv'!F$5,ROW($A80)-ROW($A$3),0)</f>
        <v>0</v>
      </c>
      <c r="E80">
        <f ca="1">OFFSET('Equipos, Mater, Serv'!G$5,ROW($A80)-ROW($A$3),0)</f>
        <v>0</v>
      </c>
      <c r="F80">
        <f ca="1">OFFSET('Equipos, Mater, Serv'!H$5,ROW($A80)-ROW($A$3),0)</f>
        <v>0</v>
      </c>
      <c r="G80">
        <f ca="1">OFFSET('Equipos, Mater, Serv'!L$5,ROW($A80)-ROW($A$3),0)</f>
        <v>0</v>
      </c>
      <c r="I80">
        <f ca="1">OFFSET('Equipos, Mater, Serv'!O$5,ROW($A80)-ROW($A$3),0)</f>
        <v>0</v>
      </c>
      <c r="J80">
        <f ca="1">OFFSET('Equipos, Mater, Serv'!P$5,ROW($A80)-ROW($A$3),0)</f>
        <v>0</v>
      </c>
      <c r="K80">
        <f ca="1">OFFSET('Equipos, Mater, Serv'!T$5,ROW($A80)-ROW($A$3),0)</f>
        <v>0</v>
      </c>
      <c r="L80">
        <f ca="1">OFFSET('Equipos, Mater, Serv'!U$5,ROW($A80)-ROW($A$3),0)</f>
        <v>0</v>
      </c>
      <c r="N80">
        <f ca="1">OFFSET('Equipos, Mater, Serv'!Z$5,ROW($A80)-ROW($A$3),0)</f>
        <v>0</v>
      </c>
      <c r="O80">
        <f ca="1">OFFSET('Equipos, Mater, Serv'!AA$5,ROW($A80)-ROW($A$3),0)</f>
        <v>0</v>
      </c>
      <c r="P80">
        <f ca="1">OFFSET('Equipos, Mater, Serv'!AB$5,ROW($A80)-ROW($A$3),0)</f>
        <v>0</v>
      </c>
      <c r="Q80">
        <f ca="1">OFFSET('Equipos, Mater, Serv'!AC$5,ROW($A80)-ROW($A$3),0)</f>
        <v>0</v>
      </c>
      <c r="R80">
        <f ca="1">OFFSET('Equipos, Mater, Serv'!AD$5,ROW($A80)-ROW($A$3),0)</f>
        <v>0</v>
      </c>
      <c r="S80">
        <f ca="1">OFFSET('Equipos, Mater, Serv'!AE$5,ROW($A80)-ROW($A$3),0)</f>
        <v>0</v>
      </c>
      <c r="T80">
        <f ca="1">OFFSET('Equipos, Mater, Serv'!AF$5,ROW($A80)-ROW($A$3),0)</f>
        <v>0</v>
      </c>
      <c r="V80" s="241">
        <f ca="1">IF(OR($B80=0,D80=0,F80=0,J80&lt;&gt;'Datos fijos'!$H$3),0,1)</f>
        <v>0</v>
      </c>
      <c r="W80">
        <f t="shared" ca="1" si="88"/>
        <v>0</v>
      </c>
      <c r="X80" t="str">
        <f t="shared" ca="1" si="89"/>
        <v/>
      </c>
      <c r="Y80" t="str">
        <f t="shared" ca="1" si="90"/>
        <v/>
      </c>
      <c r="AA80" t="str">
        <f t="shared" ca="1" si="57"/>
        <v/>
      </c>
      <c r="AB80" t="str">
        <f t="shared" ca="1" si="58"/>
        <v/>
      </c>
      <c r="AC80" t="str">
        <f t="shared" ca="1" si="59"/>
        <v/>
      </c>
      <c r="AD80" t="str">
        <f t="shared" ca="1" si="60"/>
        <v/>
      </c>
      <c r="AE80" t="str">
        <f t="shared" ca="1" si="61"/>
        <v/>
      </c>
      <c r="AF80" t="str">
        <f t="shared" ca="1" si="62"/>
        <v/>
      </c>
      <c r="AG80" t="str">
        <f t="shared" ca="1" si="91"/>
        <v/>
      </c>
      <c r="AH80" t="str">
        <f t="shared" ca="1" si="92"/>
        <v/>
      </c>
      <c r="AI80" t="str">
        <f t="shared" ca="1" si="93"/>
        <v/>
      </c>
      <c r="AL80" t="str">
        <f ca="1">IF(Y80="","",IF(OR(AG80='Datos fijos'!$AB$3,AG80='Datos fijos'!$AB$4),0,SUM(AH80:AK80)))</f>
        <v/>
      </c>
      <c r="BE80" s="4">
        <f ca="1">IF(OR(COUNTIF('Datos fijos'!$AJ:$AJ,$B80)=0,$B80=0,D80=0,F80=0,$H$4&lt;&gt;'Datos fijos'!$H$3),0,VLOOKUP($B80,'Datos fijos'!$AJ:$AO,COLUMN('Datos fijos'!$AK$2)-COLUMN('Datos fijos'!$AJ$2)+1,0))</f>
        <v>0</v>
      </c>
      <c r="BF80">
        <f t="shared" ca="1" si="94"/>
        <v>0</v>
      </c>
      <c r="BG80" t="str">
        <f t="shared" ca="1" si="63"/>
        <v/>
      </c>
      <c r="BH80" t="str">
        <f t="shared" ca="1" si="64"/>
        <v/>
      </c>
      <c r="BJ80" t="str">
        <f t="shared" ca="1" si="65"/>
        <v/>
      </c>
      <c r="BK80" t="str">
        <f t="shared" ca="1" si="66"/>
        <v/>
      </c>
      <c r="BL80" t="str">
        <f t="shared" ca="1" si="67"/>
        <v/>
      </c>
      <c r="BM80" t="str">
        <f t="shared" ca="1" si="68"/>
        <v/>
      </c>
      <c r="BN80" s="4" t="str">
        <f t="shared" ca="1" si="69"/>
        <v/>
      </c>
      <c r="BO80" t="str">
        <f t="shared" ca="1" si="70"/>
        <v/>
      </c>
      <c r="BP80" t="str">
        <f t="shared" ca="1" si="71"/>
        <v/>
      </c>
      <c r="BQ80" t="str">
        <f t="shared" ca="1" si="72"/>
        <v/>
      </c>
      <c r="BR80" t="str">
        <f t="shared" ca="1" si="73"/>
        <v/>
      </c>
      <c r="BS80" t="str">
        <f t="shared" ca="1" si="74"/>
        <v/>
      </c>
      <c r="BT80" t="str">
        <f ca="1">IF($BH80="","",IF(OR(BO80='Datos fijos'!$AB$3,BO80='Datos fijos'!$AB$4),0,SUM(BP80:BS80)))</f>
        <v/>
      </c>
      <c r="BU80" t="str">
        <f t="shared" ca="1" si="95"/>
        <v/>
      </c>
      <c r="BX80">
        <f ca="1">IF(OR(COUNTIF('Datos fijos'!$AJ:$AJ,$B80)=0,$B80=0,D80=0,F80=0,G80=0,$H$4&lt;&gt;'Datos fijos'!$H$3),0,VLOOKUP($B80,'Datos fijos'!$AJ:$AO,COLUMN('Datos fijos'!$AL$1)-COLUMN('Datos fijos'!$AJ$2)+1,0))</f>
        <v>0</v>
      </c>
      <c r="BY80">
        <f t="shared" ca="1" si="96"/>
        <v>0</v>
      </c>
      <c r="BZ80" t="str">
        <f t="shared" ca="1" si="75"/>
        <v/>
      </c>
      <c r="CA80" t="str">
        <f t="shared" ca="1" si="76"/>
        <v/>
      </c>
      <c r="CC80" t="str">
        <f t="shared" ca="1" si="77"/>
        <v/>
      </c>
      <c r="CD80" t="str">
        <f t="shared" ca="1" si="78"/>
        <v/>
      </c>
      <c r="CE80" t="str">
        <f t="shared" ca="1" si="79"/>
        <v/>
      </c>
      <c r="CF80" t="str">
        <f t="shared" ca="1" si="80"/>
        <v/>
      </c>
      <c r="CG80" t="str">
        <f t="shared" ca="1" si="81"/>
        <v/>
      </c>
      <c r="CH80" t="str">
        <f t="shared" ca="1" si="82"/>
        <v/>
      </c>
      <c r="CI80" t="str">
        <f t="shared" ca="1" si="83"/>
        <v/>
      </c>
      <c r="CJ80" t="str">
        <f t="shared" ca="1" si="84"/>
        <v/>
      </c>
      <c r="CK80" t="str">
        <f t="shared" ca="1" si="85"/>
        <v/>
      </c>
      <c r="CL80" t="str">
        <f t="shared" ca="1" si="86"/>
        <v/>
      </c>
      <c r="CM80" t="str">
        <f ca="1">IF($CA80="","",IF(OR(CH80='Datos fijos'!$AB$3,CH80='Datos fijos'!$AB$4),0,SUM(CI80:CL80)))</f>
        <v/>
      </c>
      <c r="CN80" t="str">
        <f t="shared" ca="1" si="97"/>
        <v/>
      </c>
      <c r="DZ80">
        <f ca="1">IF(OR(COUNTIF('Datos fijos'!$AJ:$AJ,$B80)=0,C80=0,D80=0,E80=0,G80=0),0,VLOOKUP($B80,'Datos fijos'!$AJ:$AO,COLUMN('Datos fijos'!$AO$1)-COLUMN('Datos fijos'!$AJ$2)+1,0))</f>
        <v>0</v>
      </c>
      <c r="EA80">
        <f t="shared" ca="1" si="98"/>
        <v>0</v>
      </c>
      <c r="EB80" t="str">
        <f t="shared" ca="1" si="111"/>
        <v/>
      </c>
      <c r="EC80" t="str">
        <f t="shared" ca="1" si="99"/>
        <v/>
      </c>
      <c r="EE80" t="str">
        <f t="shared" ca="1" si="100"/>
        <v/>
      </c>
      <c r="EF80" t="str">
        <f t="shared" ca="1" si="101"/>
        <v/>
      </c>
      <c r="EG80" t="str">
        <f t="shared" ca="1" si="102"/>
        <v/>
      </c>
      <c r="EH80" t="str">
        <f t="shared" ca="1" si="103"/>
        <v/>
      </c>
      <c r="EI80" t="str">
        <f t="shared" ca="1" si="104"/>
        <v/>
      </c>
      <c r="EJ80" t="str">
        <f t="shared" ca="1" si="105"/>
        <v/>
      </c>
      <c r="EM80" t="str">
        <f t="shared" ca="1" si="106"/>
        <v/>
      </c>
      <c r="EN80" t="str">
        <f t="shared" ca="1" si="107"/>
        <v/>
      </c>
      <c r="EO80" t="str">
        <f t="shared" ca="1" si="108"/>
        <v/>
      </c>
      <c r="EP80" t="str">
        <f t="shared" ca="1" si="109"/>
        <v/>
      </c>
      <c r="EQ80" t="str">
        <f ca="1">IF(EC80="","",IF(OR(EJ80='Datos fijos'!$AB$4),0,SUM(EM80:EP80)))</f>
        <v/>
      </c>
      <c r="ER80" t="str">
        <f t="shared" ca="1" si="110"/>
        <v/>
      </c>
      <c r="EV80" s="53" t="str">
        <f ca="1">IF(OR(COUNTIF('Datos fijos'!$AJ:$AJ,Cálculos!$B80)=0,F80=0,D80=0,B80=0),"",VLOOKUP($B80,'Datos fijos'!$AJ:$AP,COLUMN('Datos fijos'!$AP$1)-COLUMN('Datos fijos'!$AJ$2)+1,0))</f>
        <v/>
      </c>
      <c r="EW80" t="str">
        <f t="shared" ca="1" si="87"/>
        <v/>
      </c>
    </row>
    <row r="81" spans="2:153" x14ac:dyDescent="0.25">
      <c r="B81">
        <f ca="1">OFFSET('Equipos, Mater, Serv'!C$5,ROW($A81)-ROW($A$3),0)</f>
        <v>0</v>
      </c>
      <c r="C81">
        <f ca="1">OFFSET('Equipos, Mater, Serv'!D$5,ROW($A81)-ROW($A$3),0)</f>
        <v>0</v>
      </c>
      <c r="D81">
        <f ca="1">OFFSET('Equipos, Mater, Serv'!F$5,ROW($A81)-ROW($A$3),0)</f>
        <v>0</v>
      </c>
      <c r="E81">
        <f ca="1">OFFSET('Equipos, Mater, Serv'!G$5,ROW($A81)-ROW($A$3),0)</f>
        <v>0</v>
      </c>
      <c r="F81">
        <f ca="1">OFFSET('Equipos, Mater, Serv'!H$5,ROW($A81)-ROW($A$3),0)</f>
        <v>0</v>
      </c>
      <c r="G81">
        <f ca="1">OFFSET('Equipos, Mater, Serv'!L$5,ROW($A81)-ROW($A$3),0)</f>
        <v>0</v>
      </c>
      <c r="I81">
        <f ca="1">OFFSET('Equipos, Mater, Serv'!O$5,ROW($A81)-ROW($A$3),0)</f>
        <v>0</v>
      </c>
      <c r="J81">
        <f ca="1">OFFSET('Equipos, Mater, Serv'!P$5,ROW($A81)-ROW($A$3),0)</f>
        <v>0</v>
      </c>
      <c r="K81">
        <f ca="1">OFFSET('Equipos, Mater, Serv'!T$5,ROW($A81)-ROW($A$3),0)</f>
        <v>0</v>
      </c>
      <c r="L81">
        <f ca="1">OFFSET('Equipos, Mater, Serv'!U$5,ROW($A81)-ROW($A$3),0)</f>
        <v>0</v>
      </c>
      <c r="N81">
        <f ca="1">OFFSET('Equipos, Mater, Serv'!Z$5,ROW($A81)-ROW($A$3),0)</f>
        <v>0</v>
      </c>
      <c r="O81">
        <f ca="1">OFFSET('Equipos, Mater, Serv'!AA$5,ROW($A81)-ROW($A$3),0)</f>
        <v>0</v>
      </c>
      <c r="P81">
        <f ca="1">OFFSET('Equipos, Mater, Serv'!AB$5,ROW($A81)-ROW($A$3),0)</f>
        <v>0</v>
      </c>
      <c r="Q81">
        <f ca="1">OFFSET('Equipos, Mater, Serv'!AC$5,ROW($A81)-ROW($A$3),0)</f>
        <v>0</v>
      </c>
      <c r="R81">
        <f ca="1">OFFSET('Equipos, Mater, Serv'!AD$5,ROW($A81)-ROW($A$3),0)</f>
        <v>0</v>
      </c>
      <c r="S81">
        <f ca="1">OFFSET('Equipos, Mater, Serv'!AE$5,ROW($A81)-ROW($A$3),0)</f>
        <v>0</v>
      </c>
      <c r="T81">
        <f ca="1">OFFSET('Equipos, Mater, Serv'!AF$5,ROW($A81)-ROW($A$3),0)</f>
        <v>0</v>
      </c>
      <c r="V81" s="241">
        <f ca="1">IF(OR($B81=0,D81=0,F81=0,J81&lt;&gt;'Datos fijos'!$H$3),0,1)</f>
        <v>0</v>
      </c>
      <c r="W81">
        <f t="shared" ca="1" si="88"/>
        <v>0</v>
      </c>
      <c r="X81" t="str">
        <f t="shared" ca="1" si="89"/>
        <v/>
      </c>
      <c r="Y81" t="str">
        <f t="shared" ca="1" si="90"/>
        <v/>
      </c>
      <c r="AA81" t="str">
        <f t="shared" ca="1" si="57"/>
        <v/>
      </c>
      <c r="AB81" t="str">
        <f t="shared" ca="1" si="58"/>
        <v/>
      </c>
      <c r="AC81" t="str">
        <f t="shared" ca="1" si="59"/>
        <v/>
      </c>
      <c r="AD81" t="str">
        <f t="shared" ca="1" si="60"/>
        <v/>
      </c>
      <c r="AE81" t="str">
        <f t="shared" ca="1" si="61"/>
        <v/>
      </c>
      <c r="AF81" t="str">
        <f t="shared" ca="1" si="62"/>
        <v/>
      </c>
      <c r="AG81" t="str">
        <f t="shared" ca="1" si="91"/>
        <v/>
      </c>
      <c r="AH81" t="str">
        <f t="shared" ca="1" si="92"/>
        <v/>
      </c>
      <c r="AI81" t="str">
        <f t="shared" ca="1" si="93"/>
        <v/>
      </c>
      <c r="AL81" t="str">
        <f ca="1">IF(Y81="","",IF(OR(AG81='Datos fijos'!$AB$3,AG81='Datos fijos'!$AB$4),0,SUM(AH81:AK81)))</f>
        <v/>
      </c>
      <c r="BE81" s="4">
        <f ca="1">IF(OR(COUNTIF('Datos fijos'!$AJ:$AJ,$B81)=0,$B81=0,D81=0,F81=0,$H$4&lt;&gt;'Datos fijos'!$H$3),0,VLOOKUP($B81,'Datos fijos'!$AJ:$AO,COLUMN('Datos fijos'!$AK$2)-COLUMN('Datos fijos'!$AJ$2)+1,0))</f>
        <v>0</v>
      </c>
      <c r="BF81">
        <f t="shared" ca="1" si="94"/>
        <v>0</v>
      </c>
      <c r="BG81" t="str">
        <f t="shared" ca="1" si="63"/>
        <v/>
      </c>
      <c r="BH81" t="str">
        <f t="shared" ca="1" si="64"/>
        <v/>
      </c>
      <c r="BJ81" t="str">
        <f t="shared" ca="1" si="65"/>
        <v/>
      </c>
      <c r="BK81" t="str">
        <f t="shared" ca="1" si="66"/>
        <v/>
      </c>
      <c r="BL81" t="str">
        <f t="shared" ca="1" si="67"/>
        <v/>
      </c>
      <c r="BM81" t="str">
        <f t="shared" ca="1" si="68"/>
        <v/>
      </c>
      <c r="BN81" s="4" t="str">
        <f t="shared" ca="1" si="69"/>
        <v/>
      </c>
      <c r="BO81" t="str">
        <f t="shared" ca="1" si="70"/>
        <v/>
      </c>
      <c r="BP81" t="str">
        <f t="shared" ca="1" si="71"/>
        <v/>
      </c>
      <c r="BQ81" t="str">
        <f t="shared" ca="1" si="72"/>
        <v/>
      </c>
      <c r="BR81" t="str">
        <f t="shared" ca="1" si="73"/>
        <v/>
      </c>
      <c r="BS81" t="str">
        <f t="shared" ca="1" si="74"/>
        <v/>
      </c>
      <c r="BT81" t="str">
        <f ca="1">IF($BH81="","",IF(OR(BO81='Datos fijos'!$AB$3,BO81='Datos fijos'!$AB$4),0,SUM(BP81:BS81)))</f>
        <v/>
      </c>
      <c r="BU81" t="str">
        <f t="shared" ca="1" si="95"/>
        <v/>
      </c>
      <c r="BX81">
        <f ca="1">IF(OR(COUNTIF('Datos fijos'!$AJ:$AJ,$B81)=0,$B81=0,D81=0,F81=0,G81=0,$H$4&lt;&gt;'Datos fijos'!$H$3),0,VLOOKUP($B81,'Datos fijos'!$AJ:$AO,COLUMN('Datos fijos'!$AL$1)-COLUMN('Datos fijos'!$AJ$2)+1,0))</f>
        <v>0</v>
      </c>
      <c r="BY81">
        <f t="shared" ca="1" si="96"/>
        <v>0</v>
      </c>
      <c r="BZ81" t="str">
        <f t="shared" ca="1" si="75"/>
        <v/>
      </c>
      <c r="CA81" t="str">
        <f t="shared" ca="1" si="76"/>
        <v/>
      </c>
      <c r="CC81" t="str">
        <f t="shared" ca="1" si="77"/>
        <v/>
      </c>
      <c r="CD81" t="str">
        <f t="shared" ca="1" si="78"/>
        <v/>
      </c>
      <c r="CE81" t="str">
        <f t="shared" ca="1" si="79"/>
        <v/>
      </c>
      <c r="CF81" t="str">
        <f t="shared" ca="1" si="80"/>
        <v/>
      </c>
      <c r="CG81" t="str">
        <f t="shared" ca="1" si="81"/>
        <v/>
      </c>
      <c r="CH81" t="str">
        <f t="shared" ca="1" si="82"/>
        <v/>
      </c>
      <c r="CI81" t="str">
        <f t="shared" ca="1" si="83"/>
        <v/>
      </c>
      <c r="CJ81" t="str">
        <f t="shared" ca="1" si="84"/>
        <v/>
      </c>
      <c r="CK81" t="str">
        <f t="shared" ca="1" si="85"/>
        <v/>
      </c>
      <c r="CL81" t="str">
        <f t="shared" ca="1" si="86"/>
        <v/>
      </c>
      <c r="CM81" t="str">
        <f ca="1">IF($CA81="","",IF(OR(CH81='Datos fijos'!$AB$3,CH81='Datos fijos'!$AB$4),0,SUM(CI81:CL81)))</f>
        <v/>
      </c>
      <c r="CN81" t="str">
        <f t="shared" ca="1" si="97"/>
        <v/>
      </c>
      <c r="DZ81">
        <f ca="1">IF(OR(COUNTIF('Datos fijos'!$AJ:$AJ,$B81)=0,C81=0,D81=0,E81=0,G81=0),0,VLOOKUP($B81,'Datos fijos'!$AJ:$AO,COLUMN('Datos fijos'!$AO$1)-COLUMN('Datos fijos'!$AJ$2)+1,0))</f>
        <v>0</v>
      </c>
      <c r="EA81">
        <f t="shared" ca="1" si="98"/>
        <v>0</v>
      </c>
      <c r="EB81" t="str">
        <f t="shared" ca="1" si="111"/>
        <v/>
      </c>
      <c r="EC81" t="str">
        <f t="shared" ca="1" si="99"/>
        <v/>
      </c>
      <c r="EE81" t="str">
        <f t="shared" ca="1" si="100"/>
        <v/>
      </c>
      <c r="EF81" t="str">
        <f t="shared" ca="1" si="101"/>
        <v/>
      </c>
      <c r="EG81" t="str">
        <f t="shared" ca="1" si="102"/>
        <v/>
      </c>
      <c r="EH81" t="str">
        <f t="shared" ca="1" si="103"/>
        <v/>
      </c>
      <c r="EI81" t="str">
        <f t="shared" ca="1" si="104"/>
        <v/>
      </c>
      <c r="EJ81" t="str">
        <f t="shared" ca="1" si="105"/>
        <v/>
      </c>
      <c r="EM81" t="str">
        <f t="shared" ca="1" si="106"/>
        <v/>
      </c>
      <c r="EN81" t="str">
        <f t="shared" ca="1" si="107"/>
        <v/>
      </c>
      <c r="EO81" t="str">
        <f t="shared" ca="1" si="108"/>
        <v/>
      </c>
      <c r="EP81" t="str">
        <f t="shared" ca="1" si="109"/>
        <v/>
      </c>
      <c r="EQ81" t="str">
        <f ca="1">IF(EC81="","",IF(OR(EJ81='Datos fijos'!$AB$4),0,SUM(EM81:EP81)))</f>
        <v/>
      </c>
      <c r="ER81" t="str">
        <f t="shared" ca="1" si="110"/>
        <v/>
      </c>
      <c r="EV81" s="53" t="str">
        <f ca="1">IF(OR(COUNTIF('Datos fijos'!$AJ:$AJ,Cálculos!$B81)=0,F81=0,D81=0,B81=0),"",VLOOKUP($B81,'Datos fijos'!$AJ:$AP,COLUMN('Datos fijos'!$AP$1)-COLUMN('Datos fijos'!$AJ$2)+1,0))</f>
        <v/>
      </c>
      <c r="EW81" t="str">
        <f t="shared" ca="1" si="87"/>
        <v/>
      </c>
    </row>
    <row r="82" spans="2:153" x14ac:dyDescent="0.25">
      <c r="B82">
        <f ca="1">OFFSET('Equipos, Mater, Serv'!C$5,ROW($A82)-ROW($A$3),0)</f>
        <v>0</v>
      </c>
      <c r="C82">
        <f ca="1">OFFSET('Equipos, Mater, Serv'!D$5,ROW($A82)-ROW($A$3),0)</f>
        <v>0</v>
      </c>
      <c r="D82">
        <f ca="1">OFFSET('Equipos, Mater, Serv'!F$5,ROW($A82)-ROW($A$3),0)</f>
        <v>0</v>
      </c>
      <c r="E82">
        <f ca="1">OFFSET('Equipos, Mater, Serv'!G$5,ROW($A82)-ROW($A$3),0)</f>
        <v>0</v>
      </c>
      <c r="F82">
        <f ca="1">OFFSET('Equipos, Mater, Serv'!H$5,ROW($A82)-ROW($A$3),0)</f>
        <v>0</v>
      </c>
      <c r="G82">
        <f ca="1">OFFSET('Equipos, Mater, Serv'!L$5,ROW($A82)-ROW($A$3),0)</f>
        <v>0</v>
      </c>
      <c r="I82">
        <f ca="1">OFFSET('Equipos, Mater, Serv'!O$5,ROW($A82)-ROW($A$3),0)</f>
        <v>0</v>
      </c>
      <c r="J82">
        <f ca="1">OFFSET('Equipos, Mater, Serv'!P$5,ROW($A82)-ROW($A$3),0)</f>
        <v>0</v>
      </c>
      <c r="K82">
        <f ca="1">OFFSET('Equipos, Mater, Serv'!T$5,ROW($A82)-ROW($A$3),0)</f>
        <v>0</v>
      </c>
      <c r="L82">
        <f ca="1">OFFSET('Equipos, Mater, Serv'!U$5,ROW($A82)-ROW($A$3),0)</f>
        <v>0</v>
      </c>
      <c r="N82">
        <f ca="1">OFFSET('Equipos, Mater, Serv'!Z$5,ROW($A82)-ROW($A$3),0)</f>
        <v>0</v>
      </c>
      <c r="O82">
        <f ca="1">OFFSET('Equipos, Mater, Serv'!AA$5,ROW($A82)-ROW($A$3),0)</f>
        <v>0</v>
      </c>
      <c r="P82">
        <f ca="1">OFFSET('Equipos, Mater, Serv'!AB$5,ROW($A82)-ROW($A$3),0)</f>
        <v>0</v>
      </c>
      <c r="Q82">
        <f ca="1">OFFSET('Equipos, Mater, Serv'!AC$5,ROW($A82)-ROW($A$3),0)</f>
        <v>0</v>
      </c>
      <c r="R82">
        <f ca="1">OFFSET('Equipos, Mater, Serv'!AD$5,ROW($A82)-ROW($A$3),0)</f>
        <v>0</v>
      </c>
      <c r="S82">
        <f ca="1">OFFSET('Equipos, Mater, Serv'!AE$5,ROW($A82)-ROW($A$3),0)</f>
        <v>0</v>
      </c>
      <c r="T82">
        <f ca="1">OFFSET('Equipos, Mater, Serv'!AF$5,ROW($A82)-ROW($A$3),0)</f>
        <v>0</v>
      </c>
      <c r="V82" s="241">
        <f ca="1">IF(OR($B82=0,D82=0,F82=0,J82&lt;&gt;'Datos fijos'!$H$3),0,1)</f>
        <v>0</v>
      </c>
      <c r="W82">
        <f t="shared" ca="1" si="88"/>
        <v>0</v>
      </c>
      <c r="X82" t="str">
        <f t="shared" ca="1" si="89"/>
        <v/>
      </c>
      <c r="Y82" t="str">
        <f t="shared" ca="1" si="90"/>
        <v/>
      </c>
      <c r="AA82" t="str">
        <f t="shared" ca="1" si="57"/>
        <v/>
      </c>
      <c r="AB82" t="str">
        <f t="shared" ca="1" si="58"/>
        <v/>
      </c>
      <c r="AC82" t="str">
        <f t="shared" ca="1" si="59"/>
        <v/>
      </c>
      <c r="AD82" t="str">
        <f t="shared" ca="1" si="60"/>
        <v/>
      </c>
      <c r="AE82" t="str">
        <f t="shared" ca="1" si="61"/>
        <v/>
      </c>
      <c r="AF82" t="str">
        <f t="shared" ca="1" si="62"/>
        <v/>
      </c>
      <c r="AG82" t="str">
        <f t="shared" ca="1" si="91"/>
        <v/>
      </c>
      <c r="AH82" t="str">
        <f t="shared" ca="1" si="92"/>
        <v/>
      </c>
      <c r="AI82" t="str">
        <f t="shared" ca="1" si="93"/>
        <v/>
      </c>
      <c r="AL82" t="str">
        <f ca="1">IF(Y82="","",IF(OR(AG82='Datos fijos'!$AB$3,AG82='Datos fijos'!$AB$4),0,SUM(AH82:AK82)))</f>
        <v/>
      </c>
      <c r="BE82" s="4">
        <f ca="1">IF(OR(COUNTIF('Datos fijos'!$AJ:$AJ,$B82)=0,$B82=0,D82=0,F82=0,$H$4&lt;&gt;'Datos fijos'!$H$3),0,VLOOKUP($B82,'Datos fijos'!$AJ:$AO,COLUMN('Datos fijos'!$AK$2)-COLUMN('Datos fijos'!$AJ$2)+1,0))</f>
        <v>0</v>
      </c>
      <c r="BF82">
        <f t="shared" ca="1" si="94"/>
        <v>0</v>
      </c>
      <c r="BG82" t="str">
        <f t="shared" ca="1" si="63"/>
        <v/>
      </c>
      <c r="BH82" t="str">
        <f t="shared" ca="1" si="64"/>
        <v/>
      </c>
      <c r="BJ82" t="str">
        <f t="shared" ca="1" si="65"/>
        <v/>
      </c>
      <c r="BK82" t="str">
        <f t="shared" ca="1" si="66"/>
        <v/>
      </c>
      <c r="BL82" t="str">
        <f t="shared" ca="1" si="67"/>
        <v/>
      </c>
      <c r="BM82" t="str">
        <f t="shared" ca="1" si="68"/>
        <v/>
      </c>
      <c r="BN82" s="4" t="str">
        <f t="shared" ca="1" si="69"/>
        <v/>
      </c>
      <c r="BO82" t="str">
        <f t="shared" ca="1" si="70"/>
        <v/>
      </c>
      <c r="BP82" t="str">
        <f t="shared" ca="1" si="71"/>
        <v/>
      </c>
      <c r="BQ82" t="str">
        <f t="shared" ca="1" si="72"/>
        <v/>
      </c>
      <c r="BR82" t="str">
        <f t="shared" ca="1" si="73"/>
        <v/>
      </c>
      <c r="BS82" t="str">
        <f t="shared" ca="1" si="74"/>
        <v/>
      </c>
      <c r="BT82" t="str">
        <f ca="1">IF($BH82="","",IF(OR(BO82='Datos fijos'!$AB$3,BO82='Datos fijos'!$AB$4),0,SUM(BP82:BS82)))</f>
        <v/>
      </c>
      <c r="BU82" t="str">
        <f t="shared" ca="1" si="95"/>
        <v/>
      </c>
      <c r="BX82">
        <f ca="1">IF(OR(COUNTIF('Datos fijos'!$AJ:$AJ,$B82)=0,$B82=0,D82=0,F82=0,G82=0,$H$4&lt;&gt;'Datos fijos'!$H$3),0,VLOOKUP($B82,'Datos fijos'!$AJ:$AO,COLUMN('Datos fijos'!$AL$1)-COLUMN('Datos fijos'!$AJ$2)+1,0))</f>
        <v>0</v>
      </c>
      <c r="BY82">
        <f t="shared" ca="1" si="96"/>
        <v>0</v>
      </c>
      <c r="BZ82" t="str">
        <f t="shared" ca="1" si="75"/>
        <v/>
      </c>
      <c r="CA82" t="str">
        <f t="shared" ca="1" si="76"/>
        <v/>
      </c>
      <c r="CC82" t="str">
        <f t="shared" ca="1" si="77"/>
        <v/>
      </c>
      <c r="CD82" t="str">
        <f t="shared" ca="1" si="78"/>
        <v/>
      </c>
      <c r="CE82" t="str">
        <f t="shared" ca="1" si="79"/>
        <v/>
      </c>
      <c r="CF82" t="str">
        <f t="shared" ca="1" si="80"/>
        <v/>
      </c>
      <c r="CG82" t="str">
        <f t="shared" ca="1" si="81"/>
        <v/>
      </c>
      <c r="CH82" t="str">
        <f t="shared" ca="1" si="82"/>
        <v/>
      </c>
      <c r="CI82" t="str">
        <f t="shared" ca="1" si="83"/>
        <v/>
      </c>
      <c r="CJ82" t="str">
        <f t="shared" ca="1" si="84"/>
        <v/>
      </c>
      <c r="CK82" t="str">
        <f t="shared" ca="1" si="85"/>
        <v/>
      </c>
      <c r="CL82" t="str">
        <f t="shared" ca="1" si="86"/>
        <v/>
      </c>
      <c r="CM82" t="str">
        <f ca="1">IF($CA82="","",IF(OR(CH82='Datos fijos'!$AB$3,CH82='Datos fijos'!$AB$4),0,SUM(CI82:CL82)))</f>
        <v/>
      </c>
      <c r="CN82" t="str">
        <f t="shared" ca="1" si="97"/>
        <v/>
      </c>
      <c r="DZ82">
        <f ca="1">IF(OR(COUNTIF('Datos fijos'!$AJ:$AJ,$B82)=0,C82=0,D82=0,E82=0,G82=0),0,VLOOKUP($B82,'Datos fijos'!$AJ:$AO,COLUMN('Datos fijos'!$AO$1)-COLUMN('Datos fijos'!$AJ$2)+1,0))</f>
        <v>0</v>
      </c>
      <c r="EA82">
        <f t="shared" ca="1" si="98"/>
        <v>0</v>
      </c>
      <c r="EB82" t="str">
        <f t="shared" ca="1" si="111"/>
        <v/>
      </c>
      <c r="EC82" t="str">
        <f t="shared" ca="1" si="99"/>
        <v/>
      </c>
      <c r="EE82" t="str">
        <f t="shared" ca="1" si="100"/>
        <v/>
      </c>
      <c r="EF82" t="str">
        <f t="shared" ca="1" si="101"/>
        <v/>
      </c>
      <c r="EG82" t="str">
        <f t="shared" ca="1" si="102"/>
        <v/>
      </c>
      <c r="EH82" t="str">
        <f t="shared" ca="1" si="103"/>
        <v/>
      </c>
      <c r="EI82" t="str">
        <f t="shared" ca="1" si="104"/>
        <v/>
      </c>
      <c r="EJ82" t="str">
        <f t="shared" ca="1" si="105"/>
        <v/>
      </c>
      <c r="EM82" t="str">
        <f t="shared" ca="1" si="106"/>
        <v/>
      </c>
      <c r="EN82" t="str">
        <f t="shared" ca="1" si="107"/>
        <v/>
      </c>
      <c r="EO82" t="str">
        <f t="shared" ca="1" si="108"/>
        <v/>
      </c>
      <c r="EP82" t="str">
        <f t="shared" ca="1" si="109"/>
        <v/>
      </c>
      <c r="EQ82" t="str">
        <f ca="1">IF(EC82="","",IF(OR(EJ82='Datos fijos'!$AB$4),0,SUM(EM82:EP82)))</f>
        <v/>
      </c>
      <c r="ER82" t="str">
        <f t="shared" ca="1" si="110"/>
        <v/>
      </c>
      <c r="EV82" s="53" t="str">
        <f ca="1">IF(OR(COUNTIF('Datos fijos'!$AJ:$AJ,Cálculos!$B82)=0,F82=0,D82=0,B82=0),"",VLOOKUP($B82,'Datos fijos'!$AJ:$AP,COLUMN('Datos fijos'!$AP$1)-COLUMN('Datos fijos'!$AJ$2)+1,0))</f>
        <v/>
      </c>
      <c r="EW82" t="str">
        <f t="shared" ca="1" si="87"/>
        <v/>
      </c>
    </row>
    <row r="83" spans="2:153" x14ac:dyDescent="0.25">
      <c r="B83">
        <f ca="1">OFFSET('Equipos, Mater, Serv'!C$5,ROW($A83)-ROW($A$3),0)</f>
        <v>0</v>
      </c>
      <c r="C83">
        <f ca="1">OFFSET('Equipos, Mater, Serv'!D$5,ROW($A83)-ROW($A$3),0)</f>
        <v>0</v>
      </c>
      <c r="D83">
        <f ca="1">OFFSET('Equipos, Mater, Serv'!F$5,ROW($A83)-ROW($A$3),0)</f>
        <v>0</v>
      </c>
      <c r="E83">
        <f ca="1">OFFSET('Equipos, Mater, Serv'!G$5,ROW($A83)-ROW($A$3),0)</f>
        <v>0</v>
      </c>
      <c r="F83">
        <f ca="1">OFFSET('Equipos, Mater, Serv'!H$5,ROW($A83)-ROW($A$3),0)</f>
        <v>0</v>
      </c>
      <c r="G83">
        <f ca="1">OFFSET('Equipos, Mater, Serv'!L$5,ROW($A83)-ROW($A$3),0)</f>
        <v>0</v>
      </c>
      <c r="I83">
        <f ca="1">OFFSET('Equipos, Mater, Serv'!O$5,ROW($A83)-ROW($A$3),0)</f>
        <v>0</v>
      </c>
      <c r="J83">
        <f ca="1">OFFSET('Equipos, Mater, Serv'!P$5,ROW($A83)-ROW($A$3),0)</f>
        <v>0</v>
      </c>
      <c r="K83">
        <f ca="1">OFFSET('Equipos, Mater, Serv'!T$5,ROW($A83)-ROW($A$3),0)</f>
        <v>0</v>
      </c>
      <c r="L83">
        <f ca="1">OFFSET('Equipos, Mater, Serv'!U$5,ROW($A83)-ROW($A$3),0)</f>
        <v>0</v>
      </c>
      <c r="N83">
        <f ca="1">OFFSET('Equipos, Mater, Serv'!Z$5,ROW($A83)-ROW($A$3),0)</f>
        <v>0</v>
      </c>
      <c r="O83">
        <f ca="1">OFFSET('Equipos, Mater, Serv'!AA$5,ROW($A83)-ROW($A$3),0)</f>
        <v>0</v>
      </c>
      <c r="P83">
        <f ca="1">OFFSET('Equipos, Mater, Serv'!AB$5,ROW($A83)-ROW($A$3),0)</f>
        <v>0</v>
      </c>
      <c r="Q83">
        <f ca="1">OFFSET('Equipos, Mater, Serv'!AC$5,ROW($A83)-ROW($A$3),0)</f>
        <v>0</v>
      </c>
      <c r="R83">
        <f ca="1">OFFSET('Equipos, Mater, Serv'!AD$5,ROW($A83)-ROW($A$3),0)</f>
        <v>0</v>
      </c>
      <c r="S83">
        <f ca="1">OFFSET('Equipos, Mater, Serv'!AE$5,ROW($A83)-ROW($A$3),0)</f>
        <v>0</v>
      </c>
      <c r="T83">
        <f ca="1">OFFSET('Equipos, Mater, Serv'!AF$5,ROW($A83)-ROW($A$3),0)</f>
        <v>0</v>
      </c>
      <c r="V83" s="241">
        <f ca="1">IF(OR($B83=0,D83=0,F83=0,J83&lt;&gt;'Datos fijos'!$H$3),0,1)</f>
        <v>0</v>
      </c>
      <c r="W83">
        <f t="shared" ca="1" si="88"/>
        <v>0</v>
      </c>
      <c r="X83" t="str">
        <f t="shared" ca="1" si="89"/>
        <v/>
      </c>
      <c r="Y83" t="str">
        <f t="shared" ca="1" si="90"/>
        <v/>
      </c>
      <c r="AA83" t="str">
        <f t="shared" ca="1" si="57"/>
        <v/>
      </c>
      <c r="AB83" t="str">
        <f t="shared" ca="1" si="58"/>
        <v/>
      </c>
      <c r="AC83" t="str">
        <f t="shared" ca="1" si="59"/>
        <v/>
      </c>
      <c r="AD83" t="str">
        <f t="shared" ca="1" si="60"/>
        <v/>
      </c>
      <c r="AE83" t="str">
        <f t="shared" ca="1" si="61"/>
        <v/>
      </c>
      <c r="AF83" t="str">
        <f t="shared" ca="1" si="62"/>
        <v/>
      </c>
      <c r="AG83" t="str">
        <f t="shared" ca="1" si="91"/>
        <v/>
      </c>
      <c r="AH83" t="str">
        <f t="shared" ca="1" si="92"/>
        <v/>
      </c>
      <c r="AI83" t="str">
        <f t="shared" ca="1" si="93"/>
        <v/>
      </c>
      <c r="AL83" t="str">
        <f ca="1">IF(Y83="","",IF(OR(AG83='Datos fijos'!$AB$3,AG83='Datos fijos'!$AB$4),0,SUM(AH83:AK83)))</f>
        <v/>
      </c>
      <c r="BE83" s="4">
        <f ca="1">IF(OR(COUNTIF('Datos fijos'!$AJ:$AJ,$B83)=0,$B83=0,D83=0,F83=0,$H$4&lt;&gt;'Datos fijos'!$H$3),0,VLOOKUP($B83,'Datos fijos'!$AJ:$AO,COLUMN('Datos fijos'!$AK$2)-COLUMN('Datos fijos'!$AJ$2)+1,0))</f>
        <v>0</v>
      </c>
      <c r="BF83">
        <f t="shared" ca="1" si="94"/>
        <v>0</v>
      </c>
      <c r="BG83" t="str">
        <f t="shared" ca="1" si="63"/>
        <v/>
      </c>
      <c r="BH83" t="str">
        <f t="shared" ca="1" si="64"/>
        <v/>
      </c>
      <c r="BJ83" t="str">
        <f t="shared" ca="1" si="65"/>
        <v/>
      </c>
      <c r="BK83" t="str">
        <f t="shared" ca="1" si="66"/>
        <v/>
      </c>
      <c r="BL83" t="str">
        <f t="shared" ca="1" si="67"/>
        <v/>
      </c>
      <c r="BM83" t="str">
        <f t="shared" ca="1" si="68"/>
        <v/>
      </c>
      <c r="BN83" s="4" t="str">
        <f t="shared" ca="1" si="69"/>
        <v/>
      </c>
      <c r="BO83" t="str">
        <f t="shared" ca="1" si="70"/>
        <v/>
      </c>
      <c r="BP83" t="str">
        <f t="shared" ca="1" si="71"/>
        <v/>
      </c>
      <c r="BQ83" t="str">
        <f t="shared" ca="1" si="72"/>
        <v/>
      </c>
      <c r="BR83" t="str">
        <f t="shared" ca="1" si="73"/>
        <v/>
      </c>
      <c r="BS83" t="str">
        <f t="shared" ca="1" si="74"/>
        <v/>
      </c>
      <c r="BT83" t="str">
        <f ca="1">IF($BH83="","",IF(OR(BO83='Datos fijos'!$AB$3,BO83='Datos fijos'!$AB$4),0,SUM(BP83:BS83)))</f>
        <v/>
      </c>
      <c r="BU83" t="str">
        <f t="shared" ca="1" si="95"/>
        <v/>
      </c>
      <c r="BX83">
        <f ca="1">IF(OR(COUNTIF('Datos fijos'!$AJ:$AJ,$B83)=0,$B83=0,D83=0,F83=0,G83=0,$H$4&lt;&gt;'Datos fijos'!$H$3),0,VLOOKUP($B83,'Datos fijos'!$AJ:$AO,COLUMN('Datos fijos'!$AL$1)-COLUMN('Datos fijos'!$AJ$2)+1,0))</f>
        <v>0</v>
      </c>
      <c r="BY83">
        <f t="shared" ca="1" si="96"/>
        <v>0</v>
      </c>
      <c r="BZ83" t="str">
        <f t="shared" ca="1" si="75"/>
        <v/>
      </c>
      <c r="CA83" t="str">
        <f t="shared" ca="1" si="76"/>
        <v/>
      </c>
      <c r="CC83" t="str">
        <f t="shared" ca="1" si="77"/>
        <v/>
      </c>
      <c r="CD83" t="str">
        <f t="shared" ca="1" si="78"/>
        <v/>
      </c>
      <c r="CE83" t="str">
        <f t="shared" ca="1" si="79"/>
        <v/>
      </c>
      <c r="CF83" t="str">
        <f t="shared" ca="1" si="80"/>
        <v/>
      </c>
      <c r="CG83" t="str">
        <f t="shared" ca="1" si="81"/>
        <v/>
      </c>
      <c r="CH83" t="str">
        <f t="shared" ca="1" si="82"/>
        <v/>
      </c>
      <c r="CI83" t="str">
        <f t="shared" ca="1" si="83"/>
        <v/>
      </c>
      <c r="CJ83" t="str">
        <f t="shared" ca="1" si="84"/>
        <v/>
      </c>
      <c r="CK83" t="str">
        <f t="shared" ca="1" si="85"/>
        <v/>
      </c>
      <c r="CL83" t="str">
        <f t="shared" ca="1" si="86"/>
        <v/>
      </c>
      <c r="CM83" t="str">
        <f ca="1">IF($CA83="","",IF(OR(CH83='Datos fijos'!$AB$3,CH83='Datos fijos'!$AB$4),0,SUM(CI83:CL83)))</f>
        <v/>
      </c>
      <c r="CN83" t="str">
        <f t="shared" ca="1" si="97"/>
        <v/>
      </c>
      <c r="DZ83">
        <f ca="1">IF(OR(COUNTIF('Datos fijos'!$AJ:$AJ,$B83)=0,C83=0,D83=0,E83=0,G83=0),0,VLOOKUP($B83,'Datos fijos'!$AJ:$AO,COLUMN('Datos fijos'!$AO$1)-COLUMN('Datos fijos'!$AJ$2)+1,0))</f>
        <v>0</v>
      </c>
      <c r="EA83">
        <f t="shared" ca="1" si="98"/>
        <v>0</v>
      </c>
      <c r="EB83" t="str">
        <f t="shared" ca="1" si="111"/>
        <v/>
      </c>
      <c r="EC83" t="str">
        <f t="shared" ca="1" si="99"/>
        <v/>
      </c>
      <c r="EE83" t="str">
        <f t="shared" ca="1" si="100"/>
        <v/>
      </c>
      <c r="EF83" t="str">
        <f t="shared" ca="1" si="101"/>
        <v/>
      </c>
      <c r="EG83" t="str">
        <f t="shared" ca="1" si="102"/>
        <v/>
      </c>
      <c r="EH83" t="str">
        <f t="shared" ca="1" si="103"/>
        <v/>
      </c>
      <c r="EI83" t="str">
        <f t="shared" ca="1" si="104"/>
        <v/>
      </c>
      <c r="EJ83" t="str">
        <f t="shared" ca="1" si="105"/>
        <v/>
      </c>
      <c r="EM83" t="str">
        <f t="shared" ca="1" si="106"/>
        <v/>
      </c>
      <c r="EN83" t="str">
        <f t="shared" ca="1" si="107"/>
        <v/>
      </c>
      <c r="EO83" t="str">
        <f t="shared" ca="1" si="108"/>
        <v/>
      </c>
      <c r="EP83" t="str">
        <f t="shared" ca="1" si="109"/>
        <v/>
      </c>
      <c r="EQ83" t="str">
        <f ca="1">IF(EC83="","",IF(OR(EJ83='Datos fijos'!$AB$4),0,SUM(EM83:EP83)))</f>
        <v/>
      </c>
      <c r="ER83" t="str">
        <f t="shared" ca="1" si="110"/>
        <v/>
      </c>
      <c r="EV83" s="53" t="str">
        <f ca="1">IF(OR(COUNTIF('Datos fijos'!$AJ:$AJ,Cálculos!$B83)=0,F83=0,D83=0,B83=0),"",VLOOKUP($B83,'Datos fijos'!$AJ:$AP,COLUMN('Datos fijos'!$AP$1)-COLUMN('Datos fijos'!$AJ$2)+1,0))</f>
        <v/>
      </c>
      <c r="EW83" t="str">
        <f t="shared" ca="1" si="87"/>
        <v/>
      </c>
    </row>
    <row r="84" spans="2:153" x14ac:dyDescent="0.25">
      <c r="B84">
        <f ca="1">OFFSET('Equipos, Mater, Serv'!C$5,ROW($A84)-ROW($A$3),0)</f>
        <v>0</v>
      </c>
      <c r="C84">
        <f ca="1">OFFSET('Equipos, Mater, Serv'!D$5,ROW($A84)-ROW($A$3),0)</f>
        <v>0</v>
      </c>
      <c r="D84">
        <f ca="1">OFFSET('Equipos, Mater, Serv'!F$5,ROW($A84)-ROW($A$3),0)</f>
        <v>0</v>
      </c>
      <c r="E84">
        <f ca="1">OFFSET('Equipos, Mater, Serv'!G$5,ROW($A84)-ROW($A$3),0)</f>
        <v>0</v>
      </c>
      <c r="F84">
        <f ca="1">OFFSET('Equipos, Mater, Serv'!H$5,ROW($A84)-ROW($A$3),0)</f>
        <v>0</v>
      </c>
      <c r="G84">
        <f ca="1">OFFSET('Equipos, Mater, Serv'!L$5,ROW($A84)-ROW($A$3),0)</f>
        <v>0</v>
      </c>
      <c r="I84">
        <f ca="1">OFFSET('Equipos, Mater, Serv'!O$5,ROW($A84)-ROW($A$3),0)</f>
        <v>0</v>
      </c>
      <c r="J84">
        <f ca="1">OFFSET('Equipos, Mater, Serv'!P$5,ROW($A84)-ROW($A$3),0)</f>
        <v>0</v>
      </c>
      <c r="K84">
        <f ca="1">OFFSET('Equipos, Mater, Serv'!T$5,ROW($A84)-ROW($A$3),0)</f>
        <v>0</v>
      </c>
      <c r="L84">
        <f ca="1">OFFSET('Equipos, Mater, Serv'!U$5,ROW($A84)-ROW($A$3),0)</f>
        <v>0</v>
      </c>
      <c r="N84">
        <f ca="1">OFFSET('Equipos, Mater, Serv'!Z$5,ROW($A84)-ROW($A$3),0)</f>
        <v>0</v>
      </c>
      <c r="O84">
        <f ca="1">OFFSET('Equipos, Mater, Serv'!AA$5,ROW($A84)-ROW($A$3),0)</f>
        <v>0</v>
      </c>
      <c r="P84">
        <f ca="1">OFFSET('Equipos, Mater, Serv'!AB$5,ROW($A84)-ROW($A$3),0)</f>
        <v>0</v>
      </c>
      <c r="Q84">
        <f ca="1">OFFSET('Equipos, Mater, Serv'!AC$5,ROW($A84)-ROW($A$3),0)</f>
        <v>0</v>
      </c>
      <c r="R84">
        <f ca="1">OFFSET('Equipos, Mater, Serv'!AD$5,ROW($A84)-ROW($A$3),0)</f>
        <v>0</v>
      </c>
      <c r="S84">
        <f ca="1">OFFSET('Equipos, Mater, Serv'!AE$5,ROW($A84)-ROW($A$3),0)</f>
        <v>0</v>
      </c>
      <c r="T84">
        <f ca="1">OFFSET('Equipos, Mater, Serv'!AF$5,ROW($A84)-ROW($A$3),0)</f>
        <v>0</v>
      </c>
      <c r="V84" s="241">
        <f ca="1">IF(OR($B84=0,D84=0,F84=0,J84&lt;&gt;'Datos fijos'!$H$3),0,1)</f>
        <v>0</v>
      </c>
      <c r="W84">
        <f t="shared" ca="1" si="88"/>
        <v>0</v>
      </c>
      <c r="X84" t="str">
        <f t="shared" ca="1" si="89"/>
        <v/>
      </c>
      <c r="Y84" t="str">
        <f t="shared" ca="1" si="90"/>
        <v/>
      </c>
      <c r="AA84" t="str">
        <f t="shared" ca="1" si="57"/>
        <v/>
      </c>
      <c r="AB84" t="str">
        <f t="shared" ca="1" si="58"/>
        <v/>
      </c>
      <c r="AC84" t="str">
        <f t="shared" ca="1" si="59"/>
        <v/>
      </c>
      <c r="AD84" t="str">
        <f t="shared" ca="1" si="60"/>
        <v/>
      </c>
      <c r="AE84" t="str">
        <f t="shared" ca="1" si="61"/>
        <v/>
      </c>
      <c r="AF84" t="str">
        <f t="shared" ca="1" si="62"/>
        <v/>
      </c>
      <c r="AG84" t="str">
        <f t="shared" ca="1" si="91"/>
        <v/>
      </c>
      <c r="AH84" t="str">
        <f t="shared" ca="1" si="92"/>
        <v/>
      </c>
      <c r="AI84" t="str">
        <f t="shared" ca="1" si="93"/>
        <v/>
      </c>
      <c r="AL84" t="str">
        <f ca="1">IF(Y84="","",IF(OR(AG84='Datos fijos'!$AB$3,AG84='Datos fijos'!$AB$4),0,SUM(AH84:AK84)))</f>
        <v/>
      </c>
      <c r="BE84" s="4">
        <f ca="1">IF(OR(COUNTIF('Datos fijos'!$AJ:$AJ,$B84)=0,$B84=0,D84=0,F84=0,$H$4&lt;&gt;'Datos fijos'!$H$3),0,VLOOKUP($B84,'Datos fijos'!$AJ:$AO,COLUMN('Datos fijos'!$AK$2)-COLUMN('Datos fijos'!$AJ$2)+1,0))</f>
        <v>0</v>
      </c>
      <c r="BF84">
        <f t="shared" ca="1" si="94"/>
        <v>0</v>
      </c>
      <c r="BG84" t="str">
        <f t="shared" ca="1" si="63"/>
        <v/>
      </c>
      <c r="BH84" t="str">
        <f t="shared" ca="1" si="64"/>
        <v/>
      </c>
      <c r="BJ84" t="str">
        <f t="shared" ca="1" si="65"/>
        <v/>
      </c>
      <c r="BK84" t="str">
        <f t="shared" ca="1" si="66"/>
        <v/>
      </c>
      <c r="BL84" t="str">
        <f t="shared" ca="1" si="67"/>
        <v/>
      </c>
      <c r="BM84" t="str">
        <f t="shared" ca="1" si="68"/>
        <v/>
      </c>
      <c r="BN84" s="4" t="str">
        <f t="shared" ca="1" si="69"/>
        <v/>
      </c>
      <c r="BO84" t="str">
        <f t="shared" ca="1" si="70"/>
        <v/>
      </c>
      <c r="BP84" t="str">
        <f t="shared" ca="1" si="71"/>
        <v/>
      </c>
      <c r="BQ84" t="str">
        <f t="shared" ca="1" si="72"/>
        <v/>
      </c>
      <c r="BR84" t="str">
        <f t="shared" ca="1" si="73"/>
        <v/>
      </c>
      <c r="BS84" t="str">
        <f t="shared" ca="1" si="74"/>
        <v/>
      </c>
      <c r="BT84" t="str">
        <f ca="1">IF($BH84="","",IF(OR(BO84='Datos fijos'!$AB$3,BO84='Datos fijos'!$AB$4),0,SUM(BP84:BS84)))</f>
        <v/>
      </c>
      <c r="BU84" t="str">
        <f t="shared" ca="1" si="95"/>
        <v/>
      </c>
      <c r="BX84">
        <f ca="1">IF(OR(COUNTIF('Datos fijos'!$AJ:$AJ,$B84)=0,$B84=0,D84=0,F84=0,G84=0,$H$4&lt;&gt;'Datos fijos'!$H$3),0,VLOOKUP($B84,'Datos fijos'!$AJ:$AO,COLUMN('Datos fijos'!$AL$1)-COLUMN('Datos fijos'!$AJ$2)+1,0))</f>
        <v>0</v>
      </c>
      <c r="BY84">
        <f t="shared" ca="1" si="96"/>
        <v>0</v>
      </c>
      <c r="BZ84" t="str">
        <f t="shared" ca="1" si="75"/>
        <v/>
      </c>
      <c r="CA84" t="str">
        <f t="shared" ca="1" si="76"/>
        <v/>
      </c>
      <c r="CC84" t="str">
        <f t="shared" ca="1" si="77"/>
        <v/>
      </c>
      <c r="CD84" t="str">
        <f t="shared" ca="1" si="78"/>
        <v/>
      </c>
      <c r="CE84" t="str">
        <f t="shared" ca="1" si="79"/>
        <v/>
      </c>
      <c r="CF84" t="str">
        <f t="shared" ca="1" si="80"/>
        <v/>
      </c>
      <c r="CG84" t="str">
        <f t="shared" ca="1" si="81"/>
        <v/>
      </c>
      <c r="CH84" t="str">
        <f t="shared" ca="1" si="82"/>
        <v/>
      </c>
      <c r="CI84" t="str">
        <f t="shared" ca="1" si="83"/>
        <v/>
      </c>
      <c r="CJ84" t="str">
        <f t="shared" ca="1" si="84"/>
        <v/>
      </c>
      <c r="CK84" t="str">
        <f t="shared" ca="1" si="85"/>
        <v/>
      </c>
      <c r="CL84" t="str">
        <f t="shared" ca="1" si="86"/>
        <v/>
      </c>
      <c r="CM84" t="str">
        <f ca="1">IF($CA84="","",IF(OR(CH84='Datos fijos'!$AB$3,CH84='Datos fijos'!$AB$4),0,SUM(CI84:CL84)))</f>
        <v/>
      </c>
      <c r="CN84" t="str">
        <f t="shared" ca="1" si="97"/>
        <v/>
      </c>
      <c r="DZ84">
        <f ca="1">IF(OR(COUNTIF('Datos fijos'!$AJ:$AJ,$B84)=0,C84=0,D84=0,E84=0,G84=0),0,VLOOKUP($B84,'Datos fijos'!$AJ:$AO,COLUMN('Datos fijos'!$AO$1)-COLUMN('Datos fijos'!$AJ$2)+1,0))</f>
        <v>0</v>
      </c>
      <c r="EA84">
        <f t="shared" ca="1" si="98"/>
        <v>0</v>
      </c>
      <c r="EB84" t="str">
        <f t="shared" ca="1" si="111"/>
        <v/>
      </c>
      <c r="EC84" t="str">
        <f t="shared" ca="1" si="99"/>
        <v/>
      </c>
      <c r="EE84" t="str">
        <f t="shared" ca="1" si="100"/>
        <v/>
      </c>
      <c r="EF84" t="str">
        <f t="shared" ca="1" si="101"/>
        <v/>
      </c>
      <c r="EG84" t="str">
        <f t="shared" ca="1" si="102"/>
        <v/>
      </c>
      <c r="EH84" t="str">
        <f t="shared" ca="1" si="103"/>
        <v/>
      </c>
      <c r="EI84" t="str">
        <f t="shared" ca="1" si="104"/>
        <v/>
      </c>
      <c r="EJ84" t="str">
        <f t="shared" ca="1" si="105"/>
        <v/>
      </c>
      <c r="EM84" t="str">
        <f t="shared" ca="1" si="106"/>
        <v/>
      </c>
      <c r="EN84" t="str">
        <f t="shared" ca="1" si="107"/>
        <v/>
      </c>
      <c r="EO84" t="str">
        <f t="shared" ca="1" si="108"/>
        <v/>
      </c>
      <c r="EP84" t="str">
        <f t="shared" ca="1" si="109"/>
        <v/>
      </c>
      <c r="EQ84" t="str">
        <f ca="1">IF(EC84="","",IF(OR(EJ84='Datos fijos'!$AB$4),0,SUM(EM84:EP84)))</f>
        <v/>
      </c>
      <c r="ER84" t="str">
        <f t="shared" ca="1" si="110"/>
        <v/>
      </c>
      <c r="EV84" s="53" t="str">
        <f ca="1">IF(OR(COUNTIF('Datos fijos'!$AJ:$AJ,Cálculos!$B84)=0,F84=0,D84=0,B84=0),"",VLOOKUP($B84,'Datos fijos'!$AJ:$AP,COLUMN('Datos fijos'!$AP$1)-COLUMN('Datos fijos'!$AJ$2)+1,0))</f>
        <v/>
      </c>
      <c r="EW84" t="str">
        <f t="shared" ca="1" si="87"/>
        <v/>
      </c>
    </row>
    <row r="85" spans="2:153" x14ac:dyDescent="0.25">
      <c r="B85">
        <f ca="1">OFFSET('Equipos, Mater, Serv'!C$5,ROW($A85)-ROW($A$3),0)</f>
        <v>0</v>
      </c>
      <c r="C85">
        <f ca="1">OFFSET('Equipos, Mater, Serv'!D$5,ROW($A85)-ROW($A$3),0)</f>
        <v>0</v>
      </c>
      <c r="D85">
        <f ca="1">OFFSET('Equipos, Mater, Serv'!F$5,ROW($A85)-ROW($A$3),0)</f>
        <v>0</v>
      </c>
      <c r="E85">
        <f ca="1">OFFSET('Equipos, Mater, Serv'!G$5,ROW($A85)-ROW($A$3),0)</f>
        <v>0</v>
      </c>
      <c r="F85">
        <f ca="1">OFFSET('Equipos, Mater, Serv'!H$5,ROW($A85)-ROW($A$3),0)</f>
        <v>0</v>
      </c>
      <c r="G85">
        <f ca="1">OFFSET('Equipos, Mater, Serv'!L$5,ROW($A85)-ROW($A$3),0)</f>
        <v>0</v>
      </c>
      <c r="I85">
        <f ca="1">OFFSET('Equipos, Mater, Serv'!O$5,ROW($A85)-ROW($A$3),0)</f>
        <v>0</v>
      </c>
      <c r="J85">
        <f ca="1">OFFSET('Equipos, Mater, Serv'!P$5,ROW($A85)-ROW($A$3),0)</f>
        <v>0</v>
      </c>
      <c r="K85">
        <f ca="1">OFFSET('Equipos, Mater, Serv'!T$5,ROW($A85)-ROW($A$3),0)</f>
        <v>0</v>
      </c>
      <c r="L85">
        <f ca="1">OFFSET('Equipos, Mater, Serv'!U$5,ROW($A85)-ROW($A$3),0)</f>
        <v>0</v>
      </c>
      <c r="N85">
        <f ca="1">OFFSET('Equipos, Mater, Serv'!Z$5,ROW($A85)-ROW($A$3),0)</f>
        <v>0</v>
      </c>
      <c r="O85">
        <f ca="1">OFFSET('Equipos, Mater, Serv'!AA$5,ROW($A85)-ROW($A$3),0)</f>
        <v>0</v>
      </c>
      <c r="P85">
        <f ca="1">OFFSET('Equipos, Mater, Serv'!AB$5,ROW($A85)-ROW($A$3),0)</f>
        <v>0</v>
      </c>
      <c r="Q85">
        <f ca="1">OFFSET('Equipos, Mater, Serv'!AC$5,ROW($A85)-ROW($A$3),0)</f>
        <v>0</v>
      </c>
      <c r="R85">
        <f ca="1">OFFSET('Equipos, Mater, Serv'!AD$5,ROW($A85)-ROW($A$3),0)</f>
        <v>0</v>
      </c>
      <c r="S85">
        <f ca="1">OFFSET('Equipos, Mater, Serv'!AE$5,ROW($A85)-ROW($A$3),0)</f>
        <v>0</v>
      </c>
      <c r="T85">
        <f ca="1">OFFSET('Equipos, Mater, Serv'!AF$5,ROW($A85)-ROW($A$3),0)</f>
        <v>0</v>
      </c>
      <c r="V85" s="241">
        <f ca="1">IF(OR($B85=0,D85=0,F85=0,J85&lt;&gt;'Datos fijos'!$H$3),0,1)</f>
        <v>0</v>
      </c>
      <c r="W85">
        <f t="shared" ca="1" si="88"/>
        <v>0</v>
      </c>
      <c r="X85" t="str">
        <f t="shared" ca="1" si="89"/>
        <v/>
      </c>
      <c r="Y85" t="str">
        <f t="shared" ca="1" si="90"/>
        <v/>
      </c>
      <c r="AA85" t="str">
        <f t="shared" ca="1" si="57"/>
        <v/>
      </c>
      <c r="AB85" t="str">
        <f t="shared" ca="1" si="58"/>
        <v/>
      </c>
      <c r="AC85" t="str">
        <f t="shared" ca="1" si="59"/>
        <v/>
      </c>
      <c r="AD85" t="str">
        <f t="shared" ca="1" si="60"/>
        <v/>
      </c>
      <c r="AE85" t="str">
        <f t="shared" ca="1" si="61"/>
        <v/>
      </c>
      <c r="AF85" t="str">
        <f t="shared" ca="1" si="62"/>
        <v/>
      </c>
      <c r="AG85" t="str">
        <f t="shared" ca="1" si="91"/>
        <v/>
      </c>
      <c r="AH85" t="str">
        <f t="shared" ca="1" si="92"/>
        <v/>
      </c>
      <c r="AI85" t="str">
        <f t="shared" ca="1" si="93"/>
        <v/>
      </c>
      <c r="AL85" t="str">
        <f ca="1">IF(Y85="","",IF(OR(AG85='Datos fijos'!$AB$3,AG85='Datos fijos'!$AB$4),0,SUM(AH85:AK85)))</f>
        <v/>
      </c>
      <c r="BE85" s="4">
        <f ca="1">IF(OR(COUNTIF('Datos fijos'!$AJ:$AJ,$B85)=0,$B85=0,D85=0,F85=0,$H$4&lt;&gt;'Datos fijos'!$H$3),0,VLOOKUP($B85,'Datos fijos'!$AJ:$AO,COLUMN('Datos fijos'!$AK$2)-COLUMN('Datos fijos'!$AJ$2)+1,0))</f>
        <v>0</v>
      </c>
      <c r="BF85">
        <f t="shared" ca="1" si="94"/>
        <v>0</v>
      </c>
      <c r="BG85" t="str">
        <f t="shared" ca="1" si="63"/>
        <v/>
      </c>
      <c r="BH85" t="str">
        <f t="shared" ca="1" si="64"/>
        <v/>
      </c>
      <c r="BJ85" t="str">
        <f t="shared" ca="1" si="65"/>
        <v/>
      </c>
      <c r="BK85" t="str">
        <f t="shared" ca="1" si="66"/>
        <v/>
      </c>
      <c r="BL85" t="str">
        <f t="shared" ca="1" si="67"/>
        <v/>
      </c>
      <c r="BM85" t="str">
        <f t="shared" ca="1" si="68"/>
        <v/>
      </c>
      <c r="BN85" s="4" t="str">
        <f t="shared" ca="1" si="69"/>
        <v/>
      </c>
      <c r="BO85" t="str">
        <f t="shared" ca="1" si="70"/>
        <v/>
      </c>
      <c r="BP85" t="str">
        <f t="shared" ca="1" si="71"/>
        <v/>
      </c>
      <c r="BQ85" t="str">
        <f t="shared" ca="1" si="72"/>
        <v/>
      </c>
      <c r="BR85" t="str">
        <f t="shared" ca="1" si="73"/>
        <v/>
      </c>
      <c r="BS85" t="str">
        <f t="shared" ca="1" si="74"/>
        <v/>
      </c>
      <c r="BT85" t="str">
        <f ca="1">IF($BH85="","",IF(OR(BO85='Datos fijos'!$AB$3,BO85='Datos fijos'!$AB$4),0,SUM(BP85:BS85)))</f>
        <v/>
      </c>
      <c r="BU85" t="str">
        <f t="shared" ca="1" si="95"/>
        <v/>
      </c>
      <c r="BX85">
        <f ca="1">IF(OR(COUNTIF('Datos fijos'!$AJ:$AJ,$B85)=0,$B85=0,D85=0,F85=0,G85=0,$H$4&lt;&gt;'Datos fijos'!$H$3),0,VLOOKUP($B85,'Datos fijos'!$AJ:$AO,COLUMN('Datos fijos'!$AL$1)-COLUMN('Datos fijos'!$AJ$2)+1,0))</f>
        <v>0</v>
      </c>
      <c r="BY85">
        <f t="shared" ca="1" si="96"/>
        <v>0</v>
      </c>
      <c r="BZ85" t="str">
        <f t="shared" ca="1" si="75"/>
        <v/>
      </c>
      <c r="CA85" t="str">
        <f t="shared" ca="1" si="76"/>
        <v/>
      </c>
      <c r="CC85" t="str">
        <f t="shared" ca="1" si="77"/>
        <v/>
      </c>
      <c r="CD85" t="str">
        <f t="shared" ca="1" si="78"/>
        <v/>
      </c>
      <c r="CE85" t="str">
        <f t="shared" ca="1" si="79"/>
        <v/>
      </c>
      <c r="CF85" t="str">
        <f t="shared" ca="1" si="80"/>
        <v/>
      </c>
      <c r="CG85" t="str">
        <f t="shared" ca="1" si="81"/>
        <v/>
      </c>
      <c r="CH85" t="str">
        <f t="shared" ca="1" si="82"/>
        <v/>
      </c>
      <c r="CI85" t="str">
        <f t="shared" ca="1" si="83"/>
        <v/>
      </c>
      <c r="CJ85" t="str">
        <f t="shared" ca="1" si="84"/>
        <v/>
      </c>
      <c r="CK85" t="str">
        <f t="shared" ca="1" si="85"/>
        <v/>
      </c>
      <c r="CL85" t="str">
        <f t="shared" ca="1" si="86"/>
        <v/>
      </c>
      <c r="CM85" t="str">
        <f ca="1">IF($CA85="","",IF(OR(CH85='Datos fijos'!$AB$3,CH85='Datos fijos'!$AB$4),0,SUM(CI85:CL85)))</f>
        <v/>
      </c>
      <c r="CN85" t="str">
        <f t="shared" ca="1" si="97"/>
        <v/>
      </c>
      <c r="DZ85">
        <f ca="1">IF(OR(COUNTIF('Datos fijos'!$AJ:$AJ,$B85)=0,C85=0,D85=0,E85=0,G85=0),0,VLOOKUP($B85,'Datos fijos'!$AJ:$AO,COLUMN('Datos fijos'!$AO$1)-COLUMN('Datos fijos'!$AJ$2)+1,0))</f>
        <v>0</v>
      </c>
      <c r="EA85">
        <f t="shared" ca="1" si="98"/>
        <v>0</v>
      </c>
      <c r="EB85" t="str">
        <f t="shared" ca="1" si="111"/>
        <v/>
      </c>
      <c r="EC85" t="str">
        <f t="shared" ca="1" si="99"/>
        <v/>
      </c>
      <c r="EE85" t="str">
        <f t="shared" ca="1" si="100"/>
        <v/>
      </c>
      <c r="EF85" t="str">
        <f t="shared" ca="1" si="101"/>
        <v/>
      </c>
      <c r="EG85" t="str">
        <f t="shared" ca="1" si="102"/>
        <v/>
      </c>
      <c r="EH85" t="str">
        <f t="shared" ca="1" si="103"/>
        <v/>
      </c>
      <c r="EI85" t="str">
        <f t="shared" ca="1" si="104"/>
        <v/>
      </c>
      <c r="EJ85" t="str">
        <f t="shared" ca="1" si="105"/>
        <v/>
      </c>
      <c r="EM85" t="str">
        <f t="shared" ca="1" si="106"/>
        <v/>
      </c>
      <c r="EN85" t="str">
        <f t="shared" ca="1" si="107"/>
        <v/>
      </c>
      <c r="EO85" t="str">
        <f t="shared" ca="1" si="108"/>
        <v/>
      </c>
      <c r="EP85" t="str">
        <f t="shared" ca="1" si="109"/>
        <v/>
      </c>
      <c r="EQ85" t="str">
        <f ca="1">IF(EC85="","",IF(OR(EJ85='Datos fijos'!$AB$4),0,SUM(EM85:EP85)))</f>
        <v/>
      </c>
      <c r="ER85" t="str">
        <f t="shared" ca="1" si="110"/>
        <v/>
      </c>
      <c r="EV85" s="53" t="str">
        <f ca="1">IF(OR(COUNTIF('Datos fijos'!$AJ:$AJ,Cálculos!$B85)=0,F85=0,D85=0,B85=0),"",VLOOKUP($B85,'Datos fijos'!$AJ:$AP,COLUMN('Datos fijos'!$AP$1)-COLUMN('Datos fijos'!$AJ$2)+1,0))</f>
        <v/>
      </c>
      <c r="EW85" t="str">
        <f t="shared" ca="1" si="87"/>
        <v/>
      </c>
    </row>
    <row r="86" spans="2:153" x14ac:dyDescent="0.25">
      <c r="B86">
        <f ca="1">OFFSET('Equipos, Mater, Serv'!C$5,ROW($A86)-ROW($A$3),0)</f>
        <v>0</v>
      </c>
      <c r="C86">
        <f ca="1">OFFSET('Equipos, Mater, Serv'!D$5,ROW($A86)-ROW($A$3),0)</f>
        <v>0</v>
      </c>
      <c r="D86">
        <f ca="1">OFFSET('Equipos, Mater, Serv'!F$5,ROW($A86)-ROW($A$3),0)</f>
        <v>0</v>
      </c>
      <c r="E86">
        <f ca="1">OFFSET('Equipos, Mater, Serv'!G$5,ROW($A86)-ROW($A$3),0)</f>
        <v>0</v>
      </c>
      <c r="F86">
        <f ca="1">OFFSET('Equipos, Mater, Serv'!H$5,ROW($A86)-ROW($A$3),0)</f>
        <v>0</v>
      </c>
      <c r="G86">
        <f ca="1">OFFSET('Equipos, Mater, Serv'!L$5,ROW($A86)-ROW($A$3),0)</f>
        <v>0</v>
      </c>
      <c r="I86">
        <f ca="1">OFFSET('Equipos, Mater, Serv'!O$5,ROW($A86)-ROW($A$3),0)</f>
        <v>0</v>
      </c>
      <c r="J86">
        <f ca="1">OFFSET('Equipos, Mater, Serv'!P$5,ROW($A86)-ROW($A$3),0)</f>
        <v>0</v>
      </c>
      <c r="K86">
        <f ca="1">OFFSET('Equipos, Mater, Serv'!T$5,ROW($A86)-ROW($A$3),0)</f>
        <v>0</v>
      </c>
      <c r="L86">
        <f ca="1">OFFSET('Equipos, Mater, Serv'!U$5,ROW($A86)-ROW($A$3),0)</f>
        <v>0</v>
      </c>
      <c r="N86">
        <f ca="1">OFFSET('Equipos, Mater, Serv'!Z$5,ROW($A86)-ROW($A$3),0)</f>
        <v>0</v>
      </c>
      <c r="O86">
        <f ca="1">OFFSET('Equipos, Mater, Serv'!AA$5,ROW($A86)-ROW($A$3),0)</f>
        <v>0</v>
      </c>
      <c r="P86">
        <f ca="1">OFFSET('Equipos, Mater, Serv'!AB$5,ROW($A86)-ROW($A$3),0)</f>
        <v>0</v>
      </c>
      <c r="Q86">
        <f ca="1">OFFSET('Equipos, Mater, Serv'!AC$5,ROW($A86)-ROW($A$3),0)</f>
        <v>0</v>
      </c>
      <c r="R86">
        <f ca="1">OFFSET('Equipos, Mater, Serv'!AD$5,ROW($A86)-ROW($A$3),0)</f>
        <v>0</v>
      </c>
      <c r="S86">
        <f ca="1">OFFSET('Equipos, Mater, Serv'!AE$5,ROW($A86)-ROW($A$3),0)</f>
        <v>0</v>
      </c>
      <c r="T86">
        <f ca="1">OFFSET('Equipos, Mater, Serv'!AF$5,ROW($A86)-ROW($A$3),0)</f>
        <v>0</v>
      </c>
      <c r="V86" s="241">
        <f ca="1">IF(OR($B86=0,D86=0,F86=0,J86&lt;&gt;'Datos fijos'!$H$3),0,1)</f>
        <v>0</v>
      </c>
      <c r="W86">
        <f t="shared" ca="1" si="88"/>
        <v>0</v>
      </c>
      <c r="X86" t="str">
        <f t="shared" ca="1" si="89"/>
        <v/>
      </c>
      <c r="Y86" t="str">
        <f t="shared" ca="1" si="90"/>
        <v/>
      </c>
      <c r="AA86" t="str">
        <f t="shared" ca="1" si="57"/>
        <v/>
      </c>
      <c r="AB86" t="str">
        <f t="shared" ca="1" si="58"/>
        <v/>
      </c>
      <c r="AC86" t="str">
        <f t="shared" ca="1" si="59"/>
        <v/>
      </c>
      <c r="AD86" t="str">
        <f t="shared" ca="1" si="60"/>
        <v/>
      </c>
      <c r="AE86" t="str">
        <f t="shared" ca="1" si="61"/>
        <v/>
      </c>
      <c r="AF86" t="str">
        <f t="shared" ca="1" si="62"/>
        <v/>
      </c>
      <c r="AG86" t="str">
        <f t="shared" ca="1" si="91"/>
        <v/>
      </c>
      <c r="AH86" t="str">
        <f t="shared" ca="1" si="92"/>
        <v/>
      </c>
      <c r="AI86" t="str">
        <f t="shared" ca="1" si="93"/>
        <v/>
      </c>
      <c r="AL86" t="str">
        <f ca="1">IF(Y86="","",IF(OR(AG86='Datos fijos'!$AB$3,AG86='Datos fijos'!$AB$4),0,SUM(AH86:AK86)))</f>
        <v/>
      </c>
      <c r="BE86" s="4">
        <f ca="1">IF(OR(COUNTIF('Datos fijos'!$AJ:$AJ,$B86)=0,$B86=0,D86=0,F86=0,$H$4&lt;&gt;'Datos fijos'!$H$3),0,VLOOKUP($B86,'Datos fijos'!$AJ:$AO,COLUMN('Datos fijos'!$AK$2)-COLUMN('Datos fijos'!$AJ$2)+1,0))</f>
        <v>0</v>
      </c>
      <c r="BF86">
        <f t="shared" ca="1" si="94"/>
        <v>0</v>
      </c>
      <c r="BG86" t="str">
        <f t="shared" ca="1" si="63"/>
        <v/>
      </c>
      <c r="BH86" t="str">
        <f t="shared" ca="1" si="64"/>
        <v/>
      </c>
      <c r="BJ86" t="str">
        <f t="shared" ca="1" si="65"/>
        <v/>
      </c>
      <c r="BK86" t="str">
        <f t="shared" ca="1" si="66"/>
        <v/>
      </c>
      <c r="BL86" t="str">
        <f t="shared" ca="1" si="67"/>
        <v/>
      </c>
      <c r="BM86" t="str">
        <f t="shared" ca="1" si="68"/>
        <v/>
      </c>
      <c r="BN86" s="4" t="str">
        <f t="shared" ca="1" si="69"/>
        <v/>
      </c>
      <c r="BO86" t="str">
        <f t="shared" ca="1" si="70"/>
        <v/>
      </c>
      <c r="BP86" t="str">
        <f t="shared" ca="1" si="71"/>
        <v/>
      </c>
      <c r="BQ86" t="str">
        <f t="shared" ca="1" si="72"/>
        <v/>
      </c>
      <c r="BR86" t="str">
        <f t="shared" ca="1" si="73"/>
        <v/>
      </c>
      <c r="BS86" t="str">
        <f t="shared" ca="1" si="74"/>
        <v/>
      </c>
      <c r="BT86" t="str">
        <f ca="1">IF($BH86="","",IF(OR(BO86='Datos fijos'!$AB$3,BO86='Datos fijos'!$AB$4),0,SUM(BP86:BS86)))</f>
        <v/>
      </c>
      <c r="BU86" t="str">
        <f t="shared" ca="1" si="95"/>
        <v/>
      </c>
      <c r="BX86">
        <f ca="1">IF(OR(COUNTIF('Datos fijos'!$AJ:$AJ,$B86)=0,$B86=0,D86=0,F86=0,G86=0,$H$4&lt;&gt;'Datos fijos'!$H$3),0,VLOOKUP($B86,'Datos fijos'!$AJ:$AO,COLUMN('Datos fijos'!$AL$1)-COLUMN('Datos fijos'!$AJ$2)+1,0))</f>
        <v>0</v>
      </c>
      <c r="BY86">
        <f t="shared" ca="1" si="96"/>
        <v>0</v>
      </c>
      <c r="BZ86" t="str">
        <f t="shared" ca="1" si="75"/>
        <v/>
      </c>
      <c r="CA86" t="str">
        <f t="shared" ca="1" si="76"/>
        <v/>
      </c>
      <c r="CC86" t="str">
        <f t="shared" ca="1" si="77"/>
        <v/>
      </c>
      <c r="CD86" t="str">
        <f t="shared" ca="1" si="78"/>
        <v/>
      </c>
      <c r="CE86" t="str">
        <f t="shared" ca="1" si="79"/>
        <v/>
      </c>
      <c r="CF86" t="str">
        <f t="shared" ca="1" si="80"/>
        <v/>
      </c>
      <c r="CG86" t="str">
        <f t="shared" ca="1" si="81"/>
        <v/>
      </c>
      <c r="CH86" t="str">
        <f t="shared" ca="1" si="82"/>
        <v/>
      </c>
      <c r="CI86" t="str">
        <f t="shared" ca="1" si="83"/>
        <v/>
      </c>
      <c r="CJ86" t="str">
        <f t="shared" ca="1" si="84"/>
        <v/>
      </c>
      <c r="CK86" t="str">
        <f t="shared" ca="1" si="85"/>
        <v/>
      </c>
      <c r="CL86" t="str">
        <f t="shared" ca="1" si="86"/>
        <v/>
      </c>
      <c r="CM86" t="str">
        <f ca="1">IF($CA86="","",IF(OR(CH86='Datos fijos'!$AB$3,CH86='Datos fijos'!$AB$4),0,SUM(CI86:CL86)))</f>
        <v/>
      </c>
      <c r="CN86" t="str">
        <f t="shared" ca="1" si="97"/>
        <v/>
      </c>
      <c r="DZ86">
        <f ca="1">IF(OR(COUNTIF('Datos fijos'!$AJ:$AJ,$B86)=0,C86=0,D86=0,E86=0,G86=0),0,VLOOKUP($B86,'Datos fijos'!$AJ:$AO,COLUMN('Datos fijos'!$AO$1)-COLUMN('Datos fijos'!$AJ$2)+1,0))</f>
        <v>0</v>
      </c>
      <c r="EA86">
        <f t="shared" ca="1" si="98"/>
        <v>0</v>
      </c>
      <c r="EB86" t="str">
        <f t="shared" ca="1" si="111"/>
        <v/>
      </c>
      <c r="EC86" t="str">
        <f t="shared" ca="1" si="99"/>
        <v/>
      </c>
      <c r="EE86" t="str">
        <f t="shared" ca="1" si="100"/>
        <v/>
      </c>
      <c r="EF86" t="str">
        <f t="shared" ca="1" si="101"/>
        <v/>
      </c>
      <c r="EG86" t="str">
        <f t="shared" ca="1" si="102"/>
        <v/>
      </c>
      <c r="EH86" t="str">
        <f t="shared" ca="1" si="103"/>
        <v/>
      </c>
      <c r="EI86" t="str">
        <f t="shared" ca="1" si="104"/>
        <v/>
      </c>
      <c r="EJ86" t="str">
        <f t="shared" ca="1" si="105"/>
        <v/>
      </c>
      <c r="EM86" t="str">
        <f t="shared" ca="1" si="106"/>
        <v/>
      </c>
      <c r="EN86" t="str">
        <f t="shared" ca="1" si="107"/>
        <v/>
      </c>
      <c r="EO86" t="str">
        <f t="shared" ca="1" si="108"/>
        <v/>
      </c>
      <c r="EP86" t="str">
        <f t="shared" ca="1" si="109"/>
        <v/>
      </c>
      <c r="EQ86" t="str">
        <f ca="1">IF(EC86="","",IF(OR(EJ86='Datos fijos'!$AB$4),0,SUM(EM86:EP86)))</f>
        <v/>
      </c>
      <c r="ER86" t="str">
        <f t="shared" ca="1" si="110"/>
        <v/>
      </c>
      <c r="EV86" s="53" t="str">
        <f ca="1">IF(OR(COUNTIF('Datos fijos'!$AJ:$AJ,Cálculos!$B86)=0,F86=0,D86=0,B86=0),"",VLOOKUP($B86,'Datos fijos'!$AJ:$AP,COLUMN('Datos fijos'!$AP$1)-COLUMN('Datos fijos'!$AJ$2)+1,0))</f>
        <v/>
      </c>
      <c r="EW86" t="str">
        <f t="shared" ca="1" si="87"/>
        <v/>
      </c>
    </row>
    <row r="87" spans="2:153" x14ac:dyDescent="0.25">
      <c r="B87">
        <f ca="1">OFFSET('Equipos, Mater, Serv'!C$5,ROW($A87)-ROW($A$3),0)</f>
        <v>0</v>
      </c>
      <c r="C87">
        <f ca="1">OFFSET('Equipos, Mater, Serv'!D$5,ROW($A87)-ROW($A$3),0)</f>
        <v>0</v>
      </c>
      <c r="D87">
        <f ca="1">OFFSET('Equipos, Mater, Serv'!F$5,ROW($A87)-ROW($A$3),0)</f>
        <v>0</v>
      </c>
      <c r="E87">
        <f ca="1">OFFSET('Equipos, Mater, Serv'!G$5,ROW($A87)-ROW($A$3),0)</f>
        <v>0</v>
      </c>
      <c r="F87">
        <f ca="1">OFFSET('Equipos, Mater, Serv'!H$5,ROW($A87)-ROW($A$3),0)</f>
        <v>0</v>
      </c>
      <c r="G87">
        <f ca="1">OFFSET('Equipos, Mater, Serv'!L$5,ROW($A87)-ROW($A$3),0)</f>
        <v>0</v>
      </c>
      <c r="I87">
        <f ca="1">OFFSET('Equipos, Mater, Serv'!O$5,ROW($A87)-ROW($A$3),0)</f>
        <v>0</v>
      </c>
      <c r="J87">
        <f ca="1">OFFSET('Equipos, Mater, Serv'!P$5,ROW($A87)-ROW($A$3),0)</f>
        <v>0</v>
      </c>
      <c r="K87">
        <f ca="1">OFFSET('Equipos, Mater, Serv'!T$5,ROW($A87)-ROW($A$3),0)</f>
        <v>0</v>
      </c>
      <c r="L87">
        <f ca="1">OFFSET('Equipos, Mater, Serv'!U$5,ROW($A87)-ROW($A$3),0)</f>
        <v>0</v>
      </c>
      <c r="N87">
        <f ca="1">OFFSET('Equipos, Mater, Serv'!Z$5,ROW($A87)-ROW($A$3),0)</f>
        <v>0</v>
      </c>
      <c r="O87">
        <f ca="1">OFFSET('Equipos, Mater, Serv'!AA$5,ROW($A87)-ROW($A$3),0)</f>
        <v>0</v>
      </c>
      <c r="P87">
        <f ca="1">OFFSET('Equipos, Mater, Serv'!AB$5,ROW($A87)-ROW($A$3),0)</f>
        <v>0</v>
      </c>
      <c r="Q87">
        <f ca="1">OFFSET('Equipos, Mater, Serv'!AC$5,ROW($A87)-ROW($A$3),0)</f>
        <v>0</v>
      </c>
      <c r="R87">
        <f ca="1">OFFSET('Equipos, Mater, Serv'!AD$5,ROW($A87)-ROW($A$3),0)</f>
        <v>0</v>
      </c>
      <c r="S87">
        <f ca="1">OFFSET('Equipos, Mater, Serv'!AE$5,ROW($A87)-ROW($A$3),0)</f>
        <v>0</v>
      </c>
      <c r="T87">
        <f ca="1">OFFSET('Equipos, Mater, Serv'!AF$5,ROW($A87)-ROW($A$3),0)</f>
        <v>0</v>
      </c>
      <c r="V87" s="241">
        <f ca="1">IF(OR($B87=0,D87=0,F87=0,J87&lt;&gt;'Datos fijos'!$H$3),0,1)</f>
        <v>0</v>
      </c>
      <c r="W87">
        <f t="shared" ca="1" si="88"/>
        <v>0</v>
      </c>
      <c r="X87" t="str">
        <f t="shared" ca="1" si="89"/>
        <v/>
      </c>
      <c r="Y87" t="str">
        <f t="shared" ca="1" si="90"/>
        <v/>
      </c>
      <c r="AA87" t="str">
        <f t="shared" ca="1" si="57"/>
        <v/>
      </c>
      <c r="AB87" t="str">
        <f t="shared" ca="1" si="58"/>
        <v/>
      </c>
      <c r="AC87" t="str">
        <f t="shared" ca="1" si="59"/>
        <v/>
      </c>
      <c r="AD87" t="str">
        <f t="shared" ca="1" si="60"/>
        <v/>
      </c>
      <c r="AE87" t="str">
        <f t="shared" ca="1" si="61"/>
        <v/>
      </c>
      <c r="AF87" t="str">
        <f t="shared" ca="1" si="62"/>
        <v/>
      </c>
      <c r="AG87" t="str">
        <f t="shared" ca="1" si="91"/>
        <v/>
      </c>
      <c r="AH87" t="str">
        <f t="shared" ca="1" si="92"/>
        <v/>
      </c>
      <c r="AI87" t="str">
        <f t="shared" ca="1" si="93"/>
        <v/>
      </c>
      <c r="AL87" t="str">
        <f ca="1">IF(Y87="","",IF(OR(AG87='Datos fijos'!$AB$3,AG87='Datos fijos'!$AB$4),0,SUM(AH87:AK87)))</f>
        <v/>
      </c>
      <c r="BE87" s="4">
        <f ca="1">IF(OR(COUNTIF('Datos fijos'!$AJ:$AJ,$B87)=0,$B87=0,D87=0,F87=0,$H$4&lt;&gt;'Datos fijos'!$H$3),0,VLOOKUP($B87,'Datos fijos'!$AJ:$AO,COLUMN('Datos fijos'!$AK$2)-COLUMN('Datos fijos'!$AJ$2)+1,0))</f>
        <v>0</v>
      </c>
      <c r="BF87">
        <f t="shared" ca="1" si="94"/>
        <v>0</v>
      </c>
      <c r="BG87" t="str">
        <f t="shared" ca="1" si="63"/>
        <v/>
      </c>
      <c r="BH87" t="str">
        <f t="shared" ca="1" si="64"/>
        <v/>
      </c>
      <c r="BJ87" t="str">
        <f t="shared" ca="1" si="65"/>
        <v/>
      </c>
      <c r="BK87" t="str">
        <f t="shared" ca="1" si="66"/>
        <v/>
      </c>
      <c r="BL87" t="str">
        <f t="shared" ca="1" si="67"/>
        <v/>
      </c>
      <c r="BM87" t="str">
        <f t="shared" ca="1" si="68"/>
        <v/>
      </c>
      <c r="BN87" s="4" t="str">
        <f t="shared" ca="1" si="69"/>
        <v/>
      </c>
      <c r="BO87" t="str">
        <f t="shared" ca="1" si="70"/>
        <v/>
      </c>
      <c r="BP87" t="str">
        <f t="shared" ca="1" si="71"/>
        <v/>
      </c>
      <c r="BQ87" t="str">
        <f t="shared" ca="1" si="72"/>
        <v/>
      </c>
      <c r="BR87" t="str">
        <f t="shared" ca="1" si="73"/>
        <v/>
      </c>
      <c r="BS87" t="str">
        <f t="shared" ca="1" si="74"/>
        <v/>
      </c>
      <c r="BT87" t="str">
        <f ca="1">IF($BH87="","",IF(OR(BO87='Datos fijos'!$AB$3,BO87='Datos fijos'!$AB$4),0,SUM(BP87:BS87)))</f>
        <v/>
      </c>
      <c r="BU87" t="str">
        <f t="shared" ca="1" si="95"/>
        <v/>
      </c>
      <c r="BX87">
        <f ca="1">IF(OR(COUNTIF('Datos fijos'!$AJ:$AJ,$B87)=0,$B87=0,D87=0,F87=0,G87=0,$H$4&lt;&gt;'Datos fijos'!$H$3),0,VLOOKUP($B87,'Datos fijos'!$AJ:$AO,COLUMN('Datos fijos'!$AL$1)-COLUMN('Datos fijos'!$AJ$2)+1,0))</f>
        <v>0</v>
      </c>
      <c r="BY87">
        <f t="shared" ca="1" si="96"/>
        <v>0</v>
      </c>
      <c r="BZ87" t="str">
        <f t="shared" ca="1" si="75"/>
        <v/>
      </c>
      <c r="CA87" t="str">
        <f t="shared" ca="1" si="76"/>
        <v/>
      </c>
      <c r="CC87" t="str">
        <f t="shared" ca="1" si="77"/>
        <v/>
      </c>
      <c r="CD87" t="str">
        <f t="shared" ca="1" si="78"/>
        <v/>
      </c>
      <c r="CE87" t="str">
        <f t="shared" ca="1" si="79"/>
        <v/>
      </c>
      <c r="CF87" t="str">
        <f t="shared" ca="1" si="80"/>
        <v/>
      </c>
      <c r="CG87" t="str">
        <f t="shared" ca="1" si="81"/>
        <v/>
      </c>
      <c r="CH87" t="str">
        <f t="shared" ca="1" si="82"/>
        <v/>
      </c>
      <c r="CI87" t="str">
        <f t="shared" ca="1" si="83"/>
        <v/>
      </c>
      <c r="CJ87" t="str">
        <f t="shared" ca="1" si="84"/>
        <v/>
      </c>
      <c r="CK87" t="str">
        <f t="shared" ca="1" si="85"/>
        <v/>
      </c>
      <c r="CL87" t="str">
        <f t="shared" ca="1" si="86"/>
        <v/>
      </c>
      <c r="CM87" t="str">
        <f ca="1">IF($CA87="","",IF(OR(CH87='Datos fijos'!$AB$3,CH87='Datos fijos'!$AB$4),0,SUM(CI87:CL87)))</f>
        <v/>
      </c>
      <c r="CN87" t="str">
        <f t="shared" ca="1" si="97"/>
        <v/>
      </c>
      <c r="DZ87">
        <f ca="1">IF(OR(COUNTIF('Datos fijos'!$AJ:$AJ,$B87)=0,C87=0,D87=0,E87=0,G87=0),0,VLOOKUP($B87,'Datos fijos'!$AJ:$AO,COLUMN('Datos fijos'!$AO$1)-COLUMN('Datos fijos'!$AJ$2)+1,0))</f>
        <v>0</v>
      </c>
      <c r="EA87">
        <f t="shared" ca="1" si="98"/>
        <v>0</v>
      </c>
      <c r="EB87" t="str">
        <f t="shared" ca="1" si="111"/>
        <v/>
      </c>
      <c r="EC87" t="str">
        <f t="shared" ca="1" si="99"/>
        <v/>
      </c>
      <c r="EE87" t="str">
        <f t="shared" ca="1" si="100"/>
        <v/>
      </c>
      <c r="EF87" t="str">
        <f t="shared" ca="1" si="101"/>
        <v/>
      </c>
      <c r="EG87" t="str">
        <f t="shared" ca="1" si="102"/>
        <v/>
      </c>
      <c r="EH87" t="str">
        <f t="shared" ca="1" si="103"/>
        <v/>
      </c>
      <c r="EI87" t="str">
        <f t="shared" ca="1" si="104"/>
        <v/>
      </c>
      <c r="EJ87" t="str">
        <f t="shared" ca="1" si="105"/>
        <v/>
      </c>
      <c r="EM87" t="str">
        <f t="shared" ca="1" si="106"/>
        <v/>
      </c>
      <c r="EN87" t="str">
        <f t="shared" ca="1" si="107"/>
        <v/>
      </c>
      <c r="EO87" t="str">
        <f t="shared" ca="1" si="108"/>
        <v/>
      </c>
      <c r="EP87" t="str">
        <f t="shared" ca="1" si="109"/>
        <v/>
      </c>
      <c r="EQ87" t="str">
        <f ca="1">IF(EC87="","",IF(OR(EJ87='Datos fijos'!$AB$4),0,SUM(EM87:EP87)))</f>
        <v/>
      </c>
      <c r="ER87" t="str">
        <f t="shared" ca="1" si="110"/>
        <v/>
      </c>
      <c r="EV87" s="53" t="str">
        <f ca="1">IF(OR(COUNTIF('Datos fijos'!$AJ:$AJ,Cálculos!$B87)=0,F87=0,D87=0,B87=0),"",VLOOKUP($B87,'Datos fijos'!$AJ:$AP,COLUMN('Datos fijos'!$AP$1)-COLUMN('Datos fijos'!$AJ$2)+1,0))</f>
        <v/>
      </c>
      <c r="EW87" t="str">
        <f t="shared" ca="1" si="87"/>
        <v/>
      </c>
    </row>
    <row r="88" spans="2:153" x14ac:dyDescent="0.25">
      <c r="B88">
        <f ca="1">OFFSET('Equipos, Mater, Serv'!C$5,ROW($A88)-ROW($A$3),0)</f>
        <v>0</v>
      </c>
      <c r="C88">
        <f ca="1">OFFSET('Equipos, Mater, Serv'!D$5,ROW($A88)-ROW($A$3),0)</f>
        <v>0</v>
      </c>
      <c r="D88">
        <f ca="1">OFFSET('Equipos, Mater, Serv'!F$5,ROW($A88)-ROW($A$3),0)</f>
        <v>0</v>
      </c>
      <c r="E88">
        <f ca="1">OFFSET('Equipos, Mater, Serv'!G$5,ROW($A88)-ROW($A$3),0)</f>
        <v>0</v>
      </c>
      <c r="F88">
        <f ca="1">OFFSET('Equipos, Mater, Serv'!H$5,ROW($A88)-ROW($A$3),0)</f>
        <v>0</v>
      </c>
      <c r="G88">
        <f ca="1">OFFSET('Equipos, Mater, Serv'!L$5,ROW($A88)-ROW($A$3),0)</f>
        <v>0</v>
      </c>
      <c r="I88">
        <f ca="1">OFFSET('Equipos, Mater, Serv'!O$5,ROW($A88)-ROW($A$3),0)</f>
        <v>0</v>
      </c>
      <c r="J88">
        <f ca="1">OFFSET('Equipos, Mater, Serv'!P$5,ROW($A88)-ROW($A$3),0)</f>
        <v>0</v>
      </c>
      <c r="K88">
        <f ca="1">OFFSET('Equipos, Mater, Serv'!T$5,ROW($A88)-ROW($A$3),0)</f>
        <v>0</v>
      </c>
      <c r="L88">
        <f ca="1">OFFSET('Equipos, Mater, Serv'!U$5,ROW($A88)-ROW($A$3),0)</f>
        <v>0</v>
      </c>
      <c r="N88">
        <f ca="1">OFFSET('Equipos, Mater, Serv'!Z$5,ROW($A88)-ROW($A$3),0)</f>
        <v>0</v>
      </c>
      <c r="O88">
        <f ca="1">OFFSET('Equipos, Mater, Serv'!AA$5,ROW($A88)-ROW($A$3),0)</f>
        <v>0</v>
      </c>
      <c r="P88">
        <f ca="1">OFFSET('Equipos, Mater, Serv'!AB$5,ROW($A88)-ROW($A$3),0)</f>
        <v>0</v>
      </c>
      <c r="Q88">
        <f ca="1">OFFSET('Equipos, Mater, Serv'!AC$5,ROW($A88)-ROW($A$3),0)</f>
        <v>0</v>
      </c>
      <c r="R88">
        <f ca="1">OFFSET('Equipos, Mater, Serv'!AD$5,ROW($A88)-ROW($A$3),0)</f>
        <v>0</v>
      </c>
      <c r="S88">
        <f ca="1">OFFSET('Equipos, Mater, Serv'!AE$5,ROW($A88)-ROW($A$3),0)</f>
        <v>0</v>
      </c>
      <c r="T88">
        <f ca="1">OFFSET('Equipos, Mater, Serv'!AF$5,ROW($A88)-ROW($A$3),0)</f>
        <v>0</v>
      </c>
      <c r="V88" s="241">
        <f ca="1">IF(OR($B88=0,D88=0,F88=0,J88&lt;&gt;'Datos fijos'!$H$3),0,1)</f>
        <v>0</v>
      </c>
      <c r="W88">
        <f t="shared" ca="1" si="88"/>
        <v>0</v>
      </c>
      <c r="X88" t="str">
        <f t="shared" ca="1" si="89"/>
        <v/>
      </c>
      <c r="Y88" t="str">
        <f t="shared" ca="1" si="90"/>
        <v/>
      </c>
      <c r="AA88" t="str">
        <f t="shared" ca="1" si="57"/>
        <v/>
      </c>
      <c r="AB88" t="str">
        <f t="shared" ca="1" si="58"/>
        <v/>
      </c>
      <c r="AC88" t="str">
        <f t="shared" ca="1" si="59"/>
        <v/>
      </c>
      <c r="AD88" t="str">
        <f t="shared" ca="1" si="60"/>
        <v/>
      </c>
      <c r="AE88" t="str">
        <f t="shared" ca="1" si="61"/>
        <v/>
      </c>
      <c r="AF88" t="str">
        <f t="shared" ca="1" si="62"/>
        <v/>
      </c>
      <c r="AG88" t="str">
        <f t="shared" ca="1" si="91"/>
        <v/>
      </c>
      <c r="AH88" t="str">
        <f t="shared" ca="1" si="92"/>
        <v/>
      </c>
      <c r="AI88" t="str">
        <f t="shared" ca="1" si="93"/>
        <v/>
      </c>
      <c r="AL88" t="str">
        <f ca="1">IF(Y88="","",IF(OR(AG88='Datos fijos'!$AB$3,AG88='Datos fijos'!$AB$4),0,SUM(AH88:AK88)))</f>
        <v/>
      </c>
      <c r="BE88" s="4">
        <f ca="1">IF(OR(COUNTIF('Datos fijos'!$AJ:$AJ,$B88)=0,$B88=0,D88=0,F88=0,$H$4&lt;&gt;'Datos fijos'!$H$3),0,VLOOKUP($B88,'Datos fijos'!$AJ:$AO,COLUMN('Datos fijos'!$AK$2)-COLUMN('Datos fijos'!$AJ$2)+1,0))</f>
        <v>0</v>
      </c>
      <c r="BF88">
        <f t="shared" ca="1" si="94"/>
        <v>0</v>
      </c>
      <c r="BG88" t="str">
        <f t="shared" ca="1" si="63"/>
        <v/>
      </c>
      <c r="BH88" t="str">
        <f t="shared" ca="1" si="64"/>
        <v/>
      </c>
      <c r="BJ88" t="str">
        <f t="shared" ca="1" si="65"/>
        <v/>
      </c>
      <c r="BK88" t="str">
        <f t="shared" ca="1" si="66"/>
        <v/>
      </c>
      <c r="BL88" t="str">
        <f t="shared" ca="1" si="67"/>
        <v/>
      </c>
      <c r="BM88" t="str">
        <f t="shared" ca="1" si="68"/>
        <v/>
      </c>
      <c r="BN88" s="4" t="str">
        <f t="shared" ca="1" si="69"/>
        <v/>
      </c>
      <c r="BO88" t="str">
        <f t="shared" ca="1" si="70"/>
        <v/>
      </c>
      <c r="BP88" t="str">
        <f t="shared" ca="1" si="71"/>
        <v/>
      </c>
      <c r="BQ88" t="str">
        <f t="shared" ca="1" si="72"/>
        <v/>
      </c>
      <c r="BR88" t="str">
        <f t="shared" ca="1" si="73"/>
        <v/>
      </c>
      <c r="BS88" t="str">
        <f t="shared" ca="1" si="74"/>
        <v/>
      </c>
      <c r="BT88" t="str">
        <f ca="1">IF($BH88="","",IF(OR(BO88='Datos fijos'!$AB$3,BO88='Datos fijos'!$AB$4),0,SUM(BP88:BS88)))</f>
        <v/>
      </c>
      <c r="BU88" t="str">
        <f t="shared" ca="1" si="95"/>
        <v/>
      </c>
      <c r="BX88">
        <f ca="1">IF(OR(COUNTIF('Datos fijos'!$AJ:$AJ,$B88)=0,$B88=0,D88=0,F88=0,G88=0,$H$4&lt;&gt;'Datos fijos'!$H$3),0,VLOOKUP($B88,'Datos fijos'!$AJ:$AO,COLUMN('Datos fijos'!$AL$1)-COLUMN('Datos fijos'!$AJ$2)+1,0))</f>
        <v>0</v>
      </c>
      <c r="BY88">
        <f t="shared" ca="1" si="96"/>
        <v>0</v>
      </c>
      <c r="BZ88" t="str">
        <f t="shared" ca="1" si="75"/>
        <v/>
      </c>
      <c r="CA88" t="str">
        <f t="shared" ca="1" si="76"/>
        <v/>
      </c>
      <c r="CC88" t="str">
        <f t="shared" ca="1" si="77"/>
        <v/>
      </c>
      <c r="CD88" t="str">
        <f t="shared" ca="1" si="78"/>
        <v/>
      </c>
      <c r="CE88" t="str">
        <f t="shared" ca="1" si="79"/>
        <v/>
      </c>
      <c r="CF88" t="str">
        <f t="shared" ca="1" si="80"/>
        <v/>
      </c>
      <c r="CG88" t="str">
        <f t="shared" ca="1" si="81"/>
        <v/>
      </c>
      <c r="CH88" t="str">
        <f t="shared" ca="1" si="82"/>
        <v/>
      </c>
      <c r="CI88" t="str">
        <f t="shared" ca="1" si="83"/>
        <v/>
      </c>
      <c r="CJ88" t="str">
        <f t="shared" ca="1" si="84"/>
        <v/>
      </c>
      <c r="CK88" t="str">
        <f t="shared" ca="1" si="85"/>
        <v/>
      </c>
      <c r="CL88" t="str">
        <f t="shared" ca="1" si="86"/>
        <v/>
      </c>
      <c r="CM88" t="str">
        <f ca="1">IF($CA88="","",IF(OR(CH88='Datos fijos'!$AB$3,CH88='Datos fijos'!$AB$4),0,SUM(CI88:CL88)))</f>
        <v/>
      </c>
      <c r="CN88" t="str">
        <f t="shared" ca="1" si="97"/>
        <v/>
      </c>
      <c r="DZ88">
        <f ca="1">IF(OR(COUNTIF('Datos fijos'!$AJ:$AJ,$B88)=0,C88=0,D88=0,E88=0,G88=0),0,VLOOKUP($B88,'Datos fijos'!$AJ:$AO,COLUMN('Datos fijos'!$AO$1)-COLUMN('Datos fijos'!$AJ$2)+1,0))</f>
        <v>0</v>
      </c>
      <c r="EA88">
        <f t="shared" ca="1" si="98"/>
        <v>0</v>
      </c>
      <c r="EB88" t="str">
        <f t="shared" ca="1" si="111"/>
        <v/>
      </c>
      <c r="EC88" t="str">
        <f t="shared" ca="1" si="99"/>
        <v/>
      </c>
      <c r="EE88" t="str">
        <f t="shared" ca="1" si="100"/>
        <v/>
      </c>
      <c r="EF88" t="str">
        <f t="shared" ca="1" si="101"/>
        <v/>
      </c>
      <c r="EG88" t="str">
        <f t="shared" ca="1" si="102"/>
        <v/>
      </c>
      <c r="EH88" t="str">
        <f t="shared" ca="1" si="103"/>
        <v/>
      </c>
      <c r="EI88" t="str">
        <f t="shared" ca="1" si="104"/>
        <v/>
      </c>
      <c r="EJ88" t="str">
        <f t="shared" ca="1" si="105"/>
        <v/>
      </c>
      <c r="EM88" t="str">
        <f t="shared" ca="1" si="106"/>
        <v/>
      </c>
      <c r="EN88" t="str">
        <f t="shared" ca="1" si="107"/>
        <v/>
      </c>
      <c r="EO88" t="str">
        <f t="shared" ca="1" si="108"/>
        <v/>
      </c>
      <c r="EP88" t="str">
        <f t="shared" ca="1" si="109"/>
        <v/>
      </c>
      <c r="EQ88" t="str">
        <f ca="1">IF(EC88="","",IF(OR(EJ88='Datos fijos'!$AB$4),0,SUM(EM88:EP88)))</f>
        <v/>
      </c>
      <c r="ER88" t="str">
        <f t="shared" ca="1" si="110"/>
        <v/>
      </c>
      <c r="EV88" s="53" t="str">
        <f ca="1">IF(OR(COUNTIF('Datos fijos'!$AJ:$AJ,Cálculos!$B88)=0,F88=0,D88=0,B88=0),"",VLOOKUP($B88,'Datos fijos'!$AJ:$AP,COLUMN('Datos fijos'!$AP$1)-COLUMN('Datos fijos'!$AJ$2)+1,0))</f>
        <v/>
      </c>
      <c r="EW88" t="str">
        <f t="shared" ca="1" si="87"/>
        <v/>
      </c>
    </row>
    <row r="89" spans="2:153" x14ac:dyDescent="0.25">
      <c r="B89">
        <f ca="1">OFFSET('Equipos, Mater, Serv'!C$5,ROW($A89)-ROW($A$3),0)</f>
        <v>0</v>
      </c>
      <c r="C89">
        <f ca="1">OFFSET('Equipos, Mater, Serv'!D$5,ROW($A89)-ROW($A$3),0)</f>
        <v>0</v>
      </c>
      <c r="D89">
        <f ca="1">OFFSET('Equipos, Mater, Serv'!F$5,ROW($A89)-ROW($A$3),0)</f>
        <v>0</v>
      </c>
      <c r="E89">
        <f ca="1">OFFSET('Equipos, Mater, Serv'!G$5,ROW($A89)-ROW($A$3),0)</f>
        <v>0</v>
      </c>
      <c r="F89">
        <f ca="1">OFFSET('Equipos, Mater, Serv'!H$5,ROW($A89)-ROW($A$3),0)</f>
        <v>0</v>
      </c>
      <c r="G89">
        <f ca="1">OFFSET('Equipos, Mater, Serv'!L$5,ROW($A89)-ROW($A$3),0)</f>
        <v>0</v>
      </c>
      <c r="I89">
        <f ca="1">OFFSET('Equipos, Mater, Serv'!O$5,ROW($A89)-ROW($A$3),0)</f>
        <v>0</v>
      </c>
      <c r="J89">
        <f ca="1">OFFSET('Equipos, Mater, Serv'!P$5,ROW($A89)-ROW($A$3),0)</f>
        <v>0</v>
      </c>
      <c r="K89">
        <f ca="1">OFFSET('Equipos, Mater, Serv'!T$5,ROW($A89)-ROW($A$3),0)</f>
        <v>0</v>
      </c>
      <c r="L89">
        <f ca="1">OFFSET('Equipos, Mater, Serv'!U$5,ROW($A89)-ROW($A$3),0)</f>
        <v>0</v>
      </c>
      <c r="N89">
        <f ca="1">OFFSET('Equipos, Mater, Serv'!Z$5,ROW($A89)-ROW($A$3),0)</f>
        <v>0</v>
      </c>
      <c r="O89">
        <f ca="1">OFFSET('Equipos, Mater, Serv'!AA$5,ROW($A89)-ROW($A$3),0)</f>
        <v>0</v>
      </c>
      <c r="P89">
        <f ca="1">OFFSET('Equipos, Mater, Serv'!AB$5,ROW($A89)-ROW($A$3),0)</f>
        <v>0</v>
      </c>
      <c r="Q89">
        <f ca="1">OFFSET('Equipos, Mater, Serv'!AC$5,ROW($A89)-ROW($A$3),0)</f>
        <v>0</v>
      </c>
      <c r="R89">
        <f ca="1">OFFSET('Equipos, Mater, Serv'!AD$5,ROW($A89)-ROW($A$3),0)</f>
        <v>0</v>
      </c>
      <c r="S89">
        <f ca="1">OFFSET('Equipos, Mater, Serv'!AE$5,ROW($A89)-ROW($A$3),0)</f>
        <v>0</v>
      </c>
      <c r="T89">
        <f ca="1">OFFSET('Equipos, Mater, Serv'!AF$5,ROW($A89)-ROW($A$3),0)</f>
        <v>0</v>
      </c>
      <c r="V89" s="241">
        <f ca="1">IF(OR($B89=0,D89=0,F89=0,J89&lt;&gt;'Datos fijos'!$H$3),0,1)</f>
        <v>0</v>
      </c>
      <c r="W89">
        <f t="shared" ca="1" si="88"/>
        <v>0</v>
      </c>
      <c r="X89" t="str">
        <f t="shared" ca="1" si="89"/>
        <v/>
      </c>
      <c r="Y89" t="str">
        <f t="shared" ca="1" si="90"/>
        <v/>
      </c>
      <c r="AA89" t="str">
        <f t="shared" ca="1" si="57"/>
        <v/>
      </c>
      <c r="AB89" t="str">
        <f t="shared" ca="1" si="58"/>
        <v/>
      </c>
      <c r="AC89" t="str">
        <f t="shared" ca="1" si="59"/>
        <v/>
      </c>
      <c r="AD89" t="str">
        <f t="shared" ca="1" si="60"/>
        <v/>
      </c>
      <c r="AE89" t="str">
        <f t="shared" ca="1" si="61"/>
        <v/>
      </c>
      <c r="AF89" t="str">
        <f t="shared" ca="1" si="62"/>
        <v/>
      </c>
      <c r="AG89" t="str">
        <f t="shared" ca="1" si="91"/>
        <v/>
      </c>
      <c r="AH89" t="str">
        <f t="shared" ca="1" si="92"/>
        <v/>
      </c>
      <c r="AI89" t="str">
        <f t="shared" ca="1" si="93"/>
        <v/>
      </c>
      <c r="AL89" t="str">
        <f ca="1">IF(Y89="","",IF(OR(AG89='Datos fijos'!$AB$3,AG89='Datos fijos'!$AB$4),0,SUM(AH89:AK89)))</f>
        <v/>
      </c>
      <c r="BE89" s="4">
        <f ca="1">IF(OR(COUNTIF('Datos fijos'!$AJ:$AJ,$B89)=0,$B89=0,D89=0,F89=0,$H$4&lt;&gt;'Datos fijos'!$H$3),0,VLOOKUP($B89,'Datos fijos'!$AJ:$AO,COLUMN('Datos fijos'!$AK$2)-COLUMN('Datos fijos'!$AJ$2)+1,0))</f>
        <v>0</v>
      </c>
      <c r="BF89">
        <f t="shared" ca="1" si="94"/>
        <v>0</v>
      </c>
      <c r="BG89" t="str">
        <f t="shared" ca="1" si="63"/>
        <v/>
      </c>
      <c r="BH89" t="str">
        <f t="shared" ca="1" si="64"/>
        <v/>
      </c>
      <c r="BJ89" t="str">
        <f t="shared" ca="1" si="65"/>
        <v/>
      </c>
      <c r="BK89" t="str">
        <f t="shared" ca="1" si="66"/>
        <v/>
      </c>
      <c r="BL89" t="str">
        <f t="shared" ca="1" si="67"/>
        <v/>
      </c>
      <c r="BM89" t="str">
        <f t="shared" ca="1" si="68"/>
        <v/>
      </c>
      <c r="BN89" s="4" t="str">
        <f t="shared" ca="1" si="69"/>
        <v/>
      </c>
      <c r="BO89" t="str">
        <f t="shared" ca="1" si="70"/>
        <v/>
      </c>
      <c r="BP89" t="str">
        <f t="shared" ca="1" si="71"/>
        <v/>
      </c>
      <c r="BQ89" t="str">
        <f t="shared" ca="1" si="72"/>
        <v/>
      </c>
      <c r="BR89" t="str">
        <f t="shared" ca="1" si="73"/>
        <v/>
      </c>
      <c r="BS89" t="str">
        <f t="shared" ca="1" si="74"/>
        <v/>
      </c>
      <c r="BT89" t="str">
        <f ca="1">IF($BH89="","",IF(OR(BO89='Datos fijos'!$AB$3,BO89='Datos fijos'!$AB$4),0,SUM(BP89:BS89)))</f>
        <v/>
      </c>
      <c r="BU89" t="str">
        <f t="shared" ca="1" si="95"/>
        <v/>
      </c>
      <c r="BX89">
        <f ca="1">IF(OR(COUNTIF('Datos fijos'!$AJ:$AJ,$B89)=0,$B89=0,D89=0,F89=0,G89=0,$H$4&lt;&gt;'Datos fijos'!$H$3),0,VLOOKUP($B89,'Datos fijos'!$AJ:$AO,COLUMN('Datos fijos'!$AL$1)-COLUMN('Datos fijos'!$AJ$2)+1,0))</f>
        <v>0</v>
      </c>
      <c r="BY89">
        <f t="shared" ca="1" si="96"/>
        <v>0</v>
      </c>
      <c r="BZ89" t="str">
        <f t="shared" ca="1" si="75"/>
        <v/>
      </c>
      <c r="CA89" t="str">
        <f t="shared" ca="1" si="76"/>
        <v/>
      </c>
      <c r="CC89" t="str">
        <f t="shared" ca="1" si="77"/>
        <v/>
      </c>
      <c r="CD89" t="str">
        <f t="shared" ca="1" si="78"/>
        <v/>
      </c>
      <c r="CE89" t="str">
        <f t="shared" ca="1" si="79"/>
        <v/>
      </c>
      <c r="CF89" t="str">
        <f t="shared" ca="1" si="80"/>
        <v/>
      </c>
      <c r="CG89" t="str">
        <f t="shared" ca="1" si="81"/>
        <v/>
      </c>
      <c r="CH89" t="str">
        <f t="shared" ca="1" si="82"/>
        <v/>
      </c>
      <c r="CI89" t="str">
        <f t="shared" ca="1" si="83"/>
        <v/>
      </c>
      <c r="CJ89" t="str">
        <f t="shared" ca="1" si="84"/>
        <v/>
      </c>
      <c r="CK89" t="str">
        <f t="shared" ca="1" si="85"/>
        <v/>
      </c>
      <c r="CL89" t="str">
        <f t="shared" ca="1" si="86"/>
        <v/>
      </c>
      <c r="CM89" t="str">
        <f ca="1">IF($CA89="","",IF(OR(CH89='Datos fijos'!$AB$3,CH89='Datos fijos'!$AB$4),0,SUM(CI89:CL89)))</f>
        <v/>
      </c>
      <c r="CN89" t="str">
        <f t="shared" ca="1" si="97"/>
        <v/>
      </c>
      <c r="DZ89">
        <f ca="1">IF(OR(COUNTIF('Datos fijos'!$AJ:$AJ,$B89)=0,C89=0,D89=0,E89=0,G89=0),0,VLOOKUP($B89,'Datos fijos'!$AJ:$AO,COLUMN('Datos fijos'!$AO$1)-COLUMN('Datos fijos'!$AJ$2)+1,0))</f>
        <v>0</v>
      </c>
      <c r="EA89">
        <f t="shared" ca="1" si="98"/>
        <v>0</v>
      </c>
      <c r="EB89" t="str">
        <f t="shared" ca="1" si="111"/>
        <v/>
      </c>
      <c r="EC89" t="str">
        <f t="shared" ca="1" si="99"/>
        <v/>
      </c>
      <c r="EE89" t="str">
        <f t="shared" ca="1" si="100"/>
        <v/>
      </c>
      <c r="EF89" t="str">
        <f t="shared" ca="1" si="101"/>
        <v/>
      </c>
      <c r="EG89" t="str">
        <f t="shared" ca="1" si="102"/>
        <v/>
      </c>
      <c r="EH89" t="str">
        <f t="shared" ca="1" si="103"/>
        <v/>
      </c>
      <c r="EI89" t="str">
        <f t="shared" ca="1" si="104"/>
        <v/>
      </c>
      <c r="EJ89" t="str">
        <f t="shared" ca="1" si="105"/>
        <v/>
      </c>
      <c r="EM89" t="str">
        <f t="shared" ca="1" si="106"/>
        <v/>
      </c>
      <c r="EN89" t="str">
        <f t="shared" ca="1" si="107"/>
        <v/>
      </c>
      <c r="EO89" t="str">
        <f t="shared" ca="1" si="108"/>
        <v/>
      </c>
      <c r="EP89" t="str">
        <f t="shared" ca="1" si="109"/>
        <v/>
      </c>
      <c r="EQ89" t="str">
        <f ca="1">IF(EC89="","",IF(OR(EJ89='Datos fijos'!$AB$4),0,SUM(EM89:EP89)))</f>
        <v/>
      </c>
      <c r="ER89" t="str">
        <f t="shared" ca="1" si="110"/>
        <v/>
      </c>
      <c r="EV89" s="53" t="str">
        <f ca="1">IF(OR(COUNTIF('Datos fijos'!$AJ:$AJ,Cálculos!$B89)=0,F89=0,D89=0,B89=0),"",VLOOKUP($B89,'Datos fijos'!$AJ:$AP,COLUMN('Datos fijos'!$AP$1)-COLUMN('Datos fijos'!$AJ$2)+1,0))</f>
        <v/>
      </c>
      <c r="EW89" t="str">
        <f t="shared" ca="1" si="87"/>
        <v/>
      </c>
    </row>
    <row r="90" spans="2:153" x14ac:dyDescent="0.25">
      <c r="B90">
        <f ca="1">OFFSET('Equipos, Mater, Serv'!C$5,ROW($A90)-ROW($A$3),0)</f>
        <v>0</v>
      </c>
      <c r="C90">
        <f ca="1">OFFSET('Equipos, Mater, Serv'!D$5,ROW($A90)-ROW($A$3),0)</f>
        <v>0</v>
      </c>
      <c r="D90">
        <f ca="1">OFFSET('Equipos, Mater, Serv'!F$5,ROW($A90)-ROW($A$3),0)</f>
        <v>0</v>
      </c>
      <c r="E90">
        <f ca="1">OFFSET('Equipos, Mater, Serv'!G$5,ROW($A90)-ROW($A$3),0)</f>
        <v>0</v>
      </c>
      <c r="F90">
        <f ca="1">OFFSET('Equipos, Mater, Serv'!H$5,ROW($A90)-ROW($A$3),0)</f>
        <v>0</v>
      </c>
      <c r="G90">
        <f ca="1">OFFSET('Equipos, Mater, Serv'!L$5,ROW($A90)-ROW($A$3),0)</f>
        <v>0</v>
      </c>
      <c r="I90">
        <f ca="1">OFFSET('Equipos, Mater, Serv'!O$5,ROW($A90)-ROW($A$3),0)</f>
        <v>0</v>
      </c>
      <c r="J90">
        <f ca="1">OFFSET('Equipos, Mater, Serv'!P$5,ROW($A90)-ROW($A$3),0)</f>
        <v>0</v>
      </c>
      <c r="K90">
        <f ca="1">OFFSET('Equipos, Mater, Serv'!T$5,ROW($A90)-ROW($A$3),0)</f>
        <v>0</v>
      </c>
      <c r="L90">
        <f ca="1">OFFSET('Equipos, Mater, Serv'!U$5,ROW($A90)-ROW($A$3),0)</f>
        <v>0</v>
      </c>
      <c r="N90">
        <f ca="1">OFFSET('Equipos, Mater, Serv'!Z$5,ROW($A90)-ROW($A$3),0)</f>
        <v>0</v>
      </c>
      <c r="O90">
        <f ca="1">OFFSET('Equipos, Mater, Serv'!AA$5,ROW($A90)-ROW($A$3),0)</f>
        <v>0</v>
      </c>
      <c r="P90">
        <f ca="1">OFFSET('Equipos, Mater, Serv'!AB$5,ROW($A90)-ROW($A$3),0)</f>
        <v>0</v>
      </c>
      <c r="Q90">
        <f ca="1">OFFSET('Equipos, Mater, Serv'!AC$5,ROW($A90)-ROW($A$3),0)</f>
        <v>0</v>
      </c>
      <c r="R90">
        <f ca="1">OFFSET('Equipos, Mater, Serv'!AD$5,ROW($A90)-ROW($A$3),0)</f>
        <v>0</v>
      </c>
      <c r="S90">
        <f ca="1">OFFSET('Equipos, Mater, Serv'!AE$5,ROW($A90)-ROW($A$3),0)</f>
        <v>0</v>
      </c>
      <c r="T90">
        <f ca="1">OFFSET('Equipos, Mater, Serv'!AF$5,ROW($A90)-ROW($A$3),0)</f>
        <v>0</v>
      </c>
      <c r="V90" s="241">
        <f ca="1">IF(OR($B90=0,D90=0,F90=0,J90&lt;&gt;'Datos fijos'!$H$3),0,1)</f>
        <v>0</v>
      </c>
      <c r="W90">
        <f t="shared" ca="1" si="88"/>
        <v>0</v>
      </c>
      <c r="X90" t="str">
        <f t="shared" ca="1" si="89"/>
        <v/>
      </c>
      <c r="Y90" t="str">
        <f t="shared" ca="1" si="90"/>
        <v/>
      </c>
      <c r="AA90" t="str">
        <f t="shared" ca="1" si="57"/>
        <v/>
      </c>
      <c r="AB90" t="str">
        <f t="shared" ca="1" si="58"/>
        <v/>
      </c>
      <c r="AC90" t="str">
        <f t="shared" ca="1" si="59"/>
        <v/>
      </c>
      <c r="AD90" t="str">
        <f t="shared" ca="1" si="60"/>
        <v/>
      </c>
      <c r="AE90" t="str">
        <f t="shared" ca="1" si="61"/>
        <v/>
      </c>
      <c r="AF90" t="str">
        <f t="shared" ca="1" si="62"/>
        <v/>
      </c>
      <c r="AG90" t="str">
        <f t="shared" ca="1" si="91"/>
        <v/>
      </c>
      <c r="AH90" t="str">
        <f t="shared" ca="1" si="92"/>
        <v/>
      </c>
      <c r="AI90" t="str">
        <f t="shared" ca="1" si="93"/>
        <v/>
      </c>
      <c r="AL90" t="str">
        <f ca="1">IF(Y90="","",IF(OR(AG90='Datos fijos'!$AB$3,AG90='Datos fijos'!$AB$4),0,SUM(AH90:AK90)))</f>
        <v/>
      </c>
      <c r="BE90" s="4">
        <f ca="1">IF(OR(COUNTIF('Datos fijos'!$AJ:$AJ,$B90)=0,$B90=0,D90=0,F90=0,$H$4&lt;&gt;'Datos fijos'!$H$3),0,VLOOKUP($B90,'Datos fijos'!$AJ:$AO,COLUMN('Datos fijos'!$AK$2)-COLUMN('Datos fijos'!$AJ$2)+1,0))</f>
        <v>0</v>
      </c>
      <c r="BF90">
        <f t="shared" ca="1" si="94"/>
        <v>0</v>
      </c>
      <c r="BG90" t="str">
        <f t="shared" ca="1" si="63"/>
        <v/>
      </c>
      <c r="BH90" t="str">
        <f t="shared" ca="1" si="64"/>
        <v/>
      </c>
      <c r="BJ90" t="str">
        <f t="shared" ca="1" si="65"/>
        <v/>
      </c>
      <c r="BK90" t="str">
        <f t="shared" ca="1" si="66"/>
        <v/>
      </c>
      <c r="BL90" t="str">
        <f t="shared" ca="1" si="67"/>
        <v/>
      </c>
      <c r="BM90" t="str">
        <f t="shared" ca="1" si="68"/>
        <v/>
      </c>
      <c r="BN90" s="4" t="str">
        <f t="shared" ca="1" si="69"/>
        <v/>
      </c>
      <c r="BO90" t="str">
        <f t="shared" ca="1" si="70"/>
        <v/>
      </c>
      <c r="BP90" t="str">
        <f t="shared" ca="1" si="71"/>
        <v/>
      </c>
      <c r="BQ90" t="str">
        <f t="shared" ca="1" si="72"/>
        <v/>
      </c>
      <c r="BR90" t="str">
        <f t="shared" ca="1" si="73"/>
        <v/>
      </c>
      <c r="BS90" t="str">
        <f t="shared" ca="1" si="74"/>
        <v/>
      </c>
      <c r="BT90" t="str">
        <f ca="1">IF($BH90="","",IF(OR(BO90='Datos fijos'!$AB$3,BO90='Datos fijos'!$AB$4),0,SUM(BP90:BS90)))</f>
        <v/>
      </c>
      <c r="BU90" t="str">
        <f t="shared" ca="1" si="95"/>
        <v/>
      </c>
      <c r="BX90">
        <f ca="1">IF(OR(COUNTIF('Datos fijos'!$AJ:$AJ,$B90)=0,$B90=0,D90=0,F90=0,G90=0,$H$4&lt;&gt;'Datos fijos'!$H$3),0,VLOOKUP($B90,'Datos fijos'!$AJ:$AO,COLUMN('Datos fijos'!$AL$1)-COLUMN('Datos fijos'!$AJ$2)+1,0))</f>
        <v>0</v>
      </c>
      <c r="BY90">
        <f t="shared" ca="1" si="96"/>
        <v>0</v>
      </c>
      <c r="BZ90" t="str">
        <f t="shared" ca="1" si="75"/>
        <v/>
      </c>
      <c r="CA90" t="str">
        <f t="shared" ca="1" si="76"/>
        <v/>
      </c>
      <c r="CC90" t="str">
        <f t="shared" ca="1" si="77"/>
        <v/>
      </c>
      <c r="CD90" t="str">
        <f t="shared" ca="1" si="78"/>
        <v/>
      </c>
      <c r="CE90" t="str">
        <f t="shared" ca="1" si="79"/>
        <v/>
      </c>
      <c r="CF90" t="str">
        <f t="shared" ca="1" si="80"/>
        <v/>
      </c>
      <c r="CG90" t="str">
        <f t="shared" ca="1" si="81"/>
        <v/>
      </c>
      <c r="CH90" t="str">
        <f t="shared" ca="1" si="82"/>
        <v/>
      </c>
      <c r="CI90" t="str">
        <f t="shared" ca="1" si="83"/>
        <v/>
      </c>
      <c r="CJ90" t="str">
        <f t="shared" ca="1" si="84"/>
        <v/>
      </c>
      <c r="CK90" t="str">
        <f t="shared" ca="1" si="85"/>
        <v/>
      </c>
      <c r="CL90" t="str">
        <f t="shared" ca="1" si="86"/>
        <v/>
      </c>
      <c r="CM90" t="str">
        <f ca="1">IF($CA90="","",IF(OR(CH90='Datos fijos'!$AB$3,CH90='Datos fijos'!$AB$4),0,SUM(CI90:CL90)))</f>
        <v/>
      </c>
      <c r="CN90" t="str">
        <f t="shared" ca="1" si="97"/>
        <v/>
      </c>
      <c r="DZ90">
        <f ca="1">IF(OR(COUNTIF('Datos fijos'!$AJ:$AJ,$B90)=0,C90=0,D90=0,E90=0,G90=0),0,VLOOKUP($B90,'Datos fijos'!$AJ:$AO,COLUMN('Datos fijos'!$AO$1)-COLUMN('Datos fijos'!$AJ$2)+1,0))</f>
        <v>0</v>
      </c>
      <c r="EA90">
        <f t="shared" ca="1" si="98"/>
        <v>0</v>
      </c>
      <c r="EB90" t="str">
        <f t="shared" ca="1" si="111"/>
        <v/>
      </c>
      <c r="EC90" t="str">
        <f t="shared" ca="1" si="99"/>
        <v/>
      </c>
      <c r="EE90" t="str">
        <f t="shared" ca="1" si="100"/>
        <v/>
      </c>
      <c r="EF90" t="str">
        <f t="shared" ca="1" si="101"/>
        <v/>
      </c>
      <c r="EG90" t="str">
        <f t="shared" ca="1" si="102"/>
        <v/>
      </c>
      <c r="EH90" t="str">
        <f t="shared" ca="1" si="103"/>
        <v/>
      </c>
      <c r="EI90" t="str">
        <f t="shared" ca="1" si="104"/>
        <v/>
      </c>
      <c r="EJ90" t="str">
        <f t="shared" ca="1" si="105"/>
        <v/>
      </c>
      <c r="EM90" t="str">
        <f t="shared" ca="1" si="106"/>
        <v/>
      </c>
      <c r="EN90" t="str">
        <f t="shared" ca="1" si="107"/>
        <v/>
      </c>
      <c r="EO90" t="str">
        <f t="shared" ca="1" si="108"/>
        <v/>
      </c>
      <c r="EP90" t="str">
        <f t="shared" ca="1" si="109"/>
        <v/>
      </c>
      <c r="EQ90" t="str">
        <f ca="1">IF(EC90="","",IF(OR(EJ90='Datos fijos'!$AB$4),0,SUM(EM90:EP90)))</f>
        <v/>
      </c>
      <c r="ER90" t="str">
        <f t="shared" ca="1" si="110"/>
        <v/>
      </c>
      <c r="EV90" s="53" t="str">
        <f ca="1">IF(OR(COUNTIF('Datos fijos'!$AJ:$AJ,Cálculos!$B90)=0,F90=0,D90=0,B90=0),"",VLOOKUP($B90,'Datos fijos'!$AJ:$AP,COLUMN('Datos fijos'!$AP$1)-COLUMN('Datos fijos'!$AJ$2)+1,0))</f>
        <v/>
      </c>
      <c r="EW90" t="str">
        <f t="shared" ca="1" si="87"/>
        <v/>
      </c>
    </row>
    <row r="91" spans="2:153" x14ac:dyDescent="0.25">
      <c r="B91">
        <f ca="1">OFFSET('Equipos, Mater, Serv'!C$5,ROW($A91)-ROW($A$3),0)</f>
        <v>0</v>
      </c>
      <c r="C91">
        <f ca="1">OFFSET('Equipos, Mater, Serv'!D$5,ROW($A91)-ROW($A$3),0)</f>
        <v>0</v>
      </c>
      <c r="D91">
        <f ca="1">OFFSET('Equipos, Mater, Serv'!F$5,ROW($A91)-ROW($A$3),0)</f>
        <v>0</v>
      </c>
      <c r="E91">
        <f ca="1">OFFSET('Equipos, Mater, Serv'!G$5,ROW($A91)-ROW($A$3),0)</f>
        <v>0</v>
      </c>
      <c r="F91">
        <f ca="1">OFFSET('Equipos, Mater, Serv'!H$5,ROW($A91)-ROW($A$3),0)</f>
        <v>0</v>
      </c>
      <c r="G91">
        <f ca="1">OFFSET('Equipos, Mater, Serv'!L$5,ROW($A91)-ROW($A$3),0)</f>
        <v>0</v>
      </c>
      <c r="I91">
        <f ca="1">OFFSET('Equipos, Mater, Serv'!O$5,ROW($A91)-ROW($A$3),0)</f>
        <v>0</v>
      </c>
      <c r="J91">
        <f ca="1">OFFSET('Equipos, Mater, Serv'!P$5,ROW($A91)-ROW($A$3),0)</f>
        <v>0</v>
      </c>
      <c r="K91">
        <f ca="1">OFFSET('Equipos, Mater, Serv'!T$5,ROW($A91)-ROW($A$3),0)</f>
        <v>0</v>
      </c>
      <c r="L91">
        <f ca="1">OFFSET('Equipos, Mater, Serv'!U$5,ROW($A91)-ROW($A$3),0)</f>
        <v>0</v>
      </c>
      <c r="N91">
        <f ca="1">OFFSET('Equipos, Mater, Serv'!Z$5,ROW($A91)-ROW($A$3),0)</f>
        <v>0</v>
      </c>
      <c r="O91">
        <f ca="1">OFFSET('Equipos, Mater, Serv'!AA$5,ROW($A91)-ROW($A$3),0)</f>
        <v>0</v>
      </c>
      <c r="P91">
        <f ca="1">OFFSET('Equipos, Mater, Serv'!AB$5,ROW($A91)-ROW($A$3),0)</f>
        <v>0</v>
      </c>
      <c r="Q91">
        <f ca="1">OFFSET('Equipos, Mater, Serv'!AC$5,ROW($A91)-ROW($A$3),0)</f>
        <v>0</v>
      </c>
      <c r="R91">
        <f ca="1">OFFSET('Equipos, Mater, Serv'!AD$5,ROW($A91)-ROW($A$3),0)</f>
        <v>0</v>
      </c>
      <c r="S91">
        <f ca="1">OFFSET('Equipos, Mater, Serv'!AE$5,ROW($A91)-ROW($A$3),0)</f>
        <v>0</v>
      </c>
      <c r="T91">
        <f ca="1">OFFSET('Equipos, Mater, Serv'!AF$5,ROW($A91)-ROW($A$3),0)</f>
        <v>0</v>
      </c>
      <c r="V91" s="241">
        <f ca="1">IF(OR($B91=0,D91=0,F91=0,J91&lt;&gt;'Datos fijos'!$H$3),0,1)</f>
        <v>0</v>
      </c>
      <c r="W91">
        <f t="shared" ca="1" si="88"/>
        <v>0</v>
      </c>
      <c r="X91" t="str">
        <f t="shared" ca="1" si="89"/>
        <v/>
      </c>
      <c r="Y91" t="str">
        <f t="shared" ca="1" si="90"/>
        <v/>
      </c>
      <c r="AA91" t="str">
        <f t="shared" ca="1" si="57"/>
        <v/>
      </c>
      <c r="AB91" t="str">
        <f t="shared" ca="1" si="58"/>
        <v/>
      </c>
      <c r="AC91" t="str">
        <f t="shared" ca="1" si="59"/>
        <v/>
      </c>
      <c r="AD91" t="str">
        <f t="shared" ca="1" si="60"/>
        <v/>
      </c>
      <c r="AE91" t="str">
        <f t="shared" ca="1" si="61"/>
        <v/>
      </c>
      <c r="AF91" t="str">
        <f t="shared" ca="1" si="62"/>
        <v/>
      </c>
      <c r="AG91" t="str">
        <f t="shared" ca="1" si="91"/>
        <v/>
      </c>
      <c r="AH91" t="str">
        <f t="shared" ca="1" si="92"/>
        <v/>
      </c>
      <c r="AI91" t="str">
        <f t="shared" ca="1" si="93"/>
        <v/>
      </c>
      <c r="AL91" t="str">
        <f ca="1">IF(Y91="","",IF(OR(AG91='Datos fijos'!$AB$3,AG91='Datos fijos'!$AB$4),0,SUM(AH91:AK91)))</f>
        <v/>
      </c>
      <c r="BE91" s="4">
        <f ca="1">IF(OR(COUNTIF('Datos fijos'!$AJ:$AJ,$B91)=0,$B91=0,D91=0,F91=0,$H$4&lt;&gt;'Datos fijos'!$H$3),0,VLOOKUP($B91,'Datos fijos'!$AJ:$AO,COLUMN('Datos fijos'!$AK$2)-COLUMN('Datos fijos'!$AJ$2)+1,0))</f>
        <v>0</v>
      </c>
      <c r="BF91">
        <f t="shared" ca="1" si="94"/>
        <v>0</v>
      </c>
      <c r="BG91" t="str">
        <f t="shared" ca="1" si="63"/>
        <v/>
      </c>
      <c r="BH91" t="str">
        <f t="shared" ca="1" si="64"/>
        <v/>
      </c>
      <c r="BJ91" t="str">
        <f t="shared" ca="1" si="65"/>
        <v/>
      </c>
      <c r="BK91" t="str">
        <f t="shared" ca="1" si="66"/>
        <v/>
      </c>
      <c r="BL91" t="str">
        <f t="shared" ca="1" si="67"/>
        <v/>
      </c>
      <c r="BM91" t="str">
        <f t="shared" ca="1" si="68"/>
        <v/>
      </c>
      <c r="BN91" s="4" t="str">
        <f t="shared" ca="1" si="69"/>
        <v/>
      </c>
      <c r="BO91" t="str">
        <f t="shared" ca="1" si="70"/>
        <v/>
      </c>
      <c r="BP91" t="str">
        <f t="shared" ca="1" si="71"/>
        <v/>
      </c>
      <c r="BQ91" t="str">
        <f t="shared" ca="1" si="72"/>
        <v/>
      </c>
      <c r="BR91" t="str">
        <f t="shared" ca="1" si="73"/>
        <v/>
      </c>
      <c r="BS91" t="str">
        <f t="shared" ca="1" si="74"/>
        <v/>
      </c>
      <c r="BT91" t="str">
        <f ca="1">IF($BH91="","",IF(OR(BO91='Datos fijos'!$AB$3,BO91='Datos fijos'!$AB$4),0,SUM(BP91:BS91)))</f>
        <v/>
      </c>
      <c r="BU91" t="str">
        <f t="shared" ca="1" si="95"/>
        <v/>
      </c>
      <c r="BX91">
        <f ca="1">IF(OR(COUNTIF('Datos fijos'!$AJ:$AJ,$B91)=0,$B91=0,D91=0,F91=0,G91=0,$H$4&lt;&gt;'Datos fijos'!$H$3),0,VLOOKUP($B91,'Datos fijos'!$AJ:$AO,COLUMN('Datos fijos'!$AL$1)-COLUMN('Datos fijos'!$AJ$2)+1,0))</f>
        <v>0</v>
      </c>
      <c r="BY91">
        <f t="shared" ca="1" si="96"/>
        <v>0</v>
      </c>
      <c r="BZ91" t="str">
        <f t="shared" ca="1" si="75"/>
        <v/>
      </c>
      <c r="CA91" t="str">
        <f t="shared" ca="1" si="76"/>
        <v/>
      </c>
      <c r="CC91" t="str">
        <f t="shared" ca="1" si="77"/>
        <v/>
      </c>
      <c r="CD91" t="str">
        <f t="shared" ca="1" si="78"/>
        <v/>
      </c>
      <c r="CE91" t="str">
        <f t="shared" ca="1" si="79"/>
        <v/>
      </c>
      <c r="CF91" t="str">
        <f t="shared" ca="1" si="80"/>
        <v/>
      </c>
      <c r="CG91" t="str">
        <f t="shared" ca="1" si="81"/>
        <v/>
      </c>
      <c r="CH91" t="str">
        <f t="shared" ca="1" si="82"/>
        <v/>
      </c>
      <c r="CI91" t="str">
        <f t="shared" ca="1" si="83"/>
        <v/>
      </c>
      <c r="CJ91" t="str">
        <f t="shared" ca="1" si="84"/>
        <v/>
      </c>
      <c r="CK91" t="str">
        <f t="shared" ca="1" si="85"/>
        <v/>
      </c>
      <c r="CL91" t="str">
        <f t="shared" ca="1" si="86"/>
        <v/>
      </c>
      <c r="CM91" t="str">
        <f ca="1">IF($CA91="","",IF(OR(CH91='Datos fijos'!$AB$3,CH91='Datos fijos'!$AB$4),0,SUM(CI91:CL91)))</f>
        <v/>
      </c>
      <c r="CN91" t="str">
        <f t="shared" ca="1" si="97"/>
        <v/>
      </c>
      <c r="DZ91">
        <f ca="1">IF(OR(COUNTIF('Datos fijos'!$AJ:$AJ,$B91)=0,C91=0,D91=0,E91=0,G91=0),0,VLOOKUP($B91,'Datos fijos'!$AJ:$AO,COLUMN('Datos fijos'!$AO$1)-COLUMN('Datos fijos'!$AJ$2)+1,0))</f>
        <v>0</v>
      </c>
      <c r="EA91">
        <f t="shared" ca="1" si="98"/>
        <v>0</v>
      </c>
      <c r="EB91" t="str">
        <f t="shared" ca="1" si="111"/>
        <v/>
      </c>
      <c r="EC91" t="str">
        <f t="shared" ca="1" si="99"/>
        <v/>
      </c>
      <c r="EE91" t="str">
        <f t="shared" ca="1" si="100"/>
        <v/>
      </c>
      <c r="EF91" t="str">
        <f t="shared" ca="1" si="101"/>
        <v/>
      </c>
      <c r="EG91" t="str">
        <f t="shared" ca="1" si="102"/>
        <v/>
      </c>
      <c r="EH91" t="str">
        <f t="shared" ca="1" si="103"/>
        <v/>
      </c>
      <c r="EI91" t="str">
        <f t="shared" ca="1" si="104"/>
        <v/>
      </c>
      <c r="EJ91" t="str">
        <f t="shared" ca="1" si="105"/>
        <v/>
      </c>
      <c r="EM91" t="str">
        <f t="shared" ca="1" si="106"/>
        <v/>
      </c>
      <c r="EN91" t="str">
        <f t="shared" ca="1" si="107"/>
        <v/>
      </c>
      <c r="EO91" t="str">
        <f t="shared" ca="1" si="108"/>
        <v/>
      </c>
      <c r="EP91" t="str">
        <f t="shared" ca="1" si="109"/>
        <v/>
      </c>
      <c r="EQ91" t="str">
        <f ca="1">IF(EC91="","",IF(OR(EJ91='Datos fijos'!$AB$4),0,SUM(EM91:EP91)))</f>
        <v/>
      </c>
      <c r="ER91" t="str">
        <f t="shared" ca="1" si="110"/>
        <v/>
      </c>
      <c r="EV91" s="53" t="str">
        <f ca="1">IF(OR(COUNTIF('Datos fijos'!$AJ:$AJ,Cálculos!$B91)=0,F91=0,D91=0,B91=0),"",VLOOKUP($B91,'Datos fijos'!$AJ:$AP,COLUMN('Datos fijos'!$AP$1)-COLUMN('Datos fijos'!$AJ$2)+1,0))</f>
        <v/>
      </c>
      <c r="EW91" t="str">
        <f t="shared" ca="1" si="87"/>
        <v/>
      </c>
    </row>
    <row r="92" spans="2:153" x14ac:dyDescent="0.25">
      <c r="B92">
        <f ca="1">OFFSET('Equipos, Mater, Serv'!C$5,ROW($A92)-ROW($A$3),0)</f>
        <v>0</v>
      </c>
      <c r="C92">
        <f ca="1">OFFSET('Equipos, Mater, Serv'!D$5,ROW($A92)-ROW($A$3),0)</f>
        <v>0</v>
      </c>
      <c r="D92">
        <f ca="1">OFFSET('Equipos, Mater, Serv'!F$5,ROW($A92)-ROW($A$3),0)</f>
        <v>0</v>
      </c>
      <c r="E92">
        <f ca="1">OFFSET('Equipos, Mater, Serv'!G$5,ROW($A92)-ROW($A$3),0)</f>
        <v>0</v>
      </c>
      <c r="F92">
        <f ca="1">OFFSET('Equipos, Mater, Serv'!H$5,ROW($A92)-ROW($A$3),0)</f>
        <v>0</v>
      </c>
      <c r="G92">
        <f ca="1">OFFSET('Equipos, Mater, Serv'!L$5,ROW($A92)-ROW($A$3),0)</f>
        <v>0</v>
      </c>
      <c r="I92">
        <f ca="1">OFFSET('Equipos, Mater, Serv'!O$5,ROW($A92)-ROW($A$3),0)</f>
        <v>0</v>
      </c>
      <c r="J92">
        <f ca="1">OFFSET('Equipos, Mater, Serv'!P$5,ROW($A92)-ROW($A$3),0)</f>
        <v>0</v>
      </c>
      <c r="K92">
        <f ca="1">OFFSET('Equipos, Mater, Serv'!T$5,ROW($A92)-ROW($A$3),0)</f>
        <v>0</v>
      </c>
      <c r="L92">
        <f ca="1">OFFSET('Equipos, Mater, Serv'!U$5,ROW($A92)-ROW($A$3),0)</f>
        <v>0</v>
      </c>
      <c r="N92">
        <f ca="1">OFFSET('Equipos, Mater, Serv'!Z$5,ROW($A92)-ROW($A$3),0)</f>
        <v>0</v>
      </c>
      <c r="O92">
        <f ca="1">OFFSET('Equipos, Mater, Serv'!AA$5,ROW($A92)-ROW($A$3),0)</f>
        <v>0</v>
      </c>
      <c r="P92">
        <f ca="1">OFFSET('Equipos, Mater, Serv'!AB$5,ROW($A92)-ROW($A$3),0)</f>
        <v>0</v>
      </c>
      <c r="Q92">
        <f ca="1">OFFSET('Equipos, Mater, Serv'!AC$5,ROW($A92)-ROW($A$3),0)</f>
        <v>0</v>
      </c>
      <c r="R92">
        <f ca="1">OFFSET('Equipos, Mater, Serv'!AD$5,ROW($A92)-ROW($A$3),0)</f>
        <v>0</v>
      </c>
      <c r="S92">
        <f ca="1">OFFSET('Equipos, Mater, Serv'!AE$5,ROW($A92)-ROW($A$3),0)</f>
        <v>0</v>
      </c>
      <c r="T92">
        <f ca="1">OFFSET('Equipos, Mater, Serv'!AF$5,ROW($A92)-ROW($A$3),0)</f>
        <v>0</v>
      </c>
      <c r="V92" s="241">
        <f ca="1">IF(OR($B92=0,D92=0,F92=0,J92&lt;&gt;'Datos fijos'!$H$3),0,1)</f>
        <v>0</v>
      </c>
      <c r="W92">
        <f t="shared" ca="1" si="88"/>
        <v>0</v>
      </c>
      <c r="X92" t="str">
        <f t="shared" ca="1" si="89"/>
        <v/>
      </c>
      <c r="Y92" t="str">
        <f t="shared" ca="1" si="90"/>
        <v/>
      </c>
      <c r="AA92" t="str">
        <f t="shared" ca="1" si="57"/>
        <v/>
      </c>
      <c r="AB92" t="str">
        <f t="shared" ca="1" si="58"/>
        <v/>
      </c>
      <c r="AC92" t="str">
        <f t="shared" ca="1" si="59"/>
        <v/>
      </c>
      <c r="AD92" t="str">
        <f t="shared" ca="1" si="60"/>
        <v/>
      </c>
      <c r="AE92" t="str">
        <f t="shared" ca="1" si="61"/>
        <v/>
      </c>
      <c r="AF92" t="str">
        <f t="shared" ca="1" si="62"/>
        <v/>
      </c>
      <c r="AG92" t="str">
        <f t="shared" ca="1" si="91"/>
        <v/>
      </c>
      <c r="AH92" t="str">
        <f t="shared" ca="1" si="92"/>
        <v/>
      </c>
      <c r="AI92" t="str">
        <f t="shared" ca="1" si="93"/>
        <v/>
      </c>
      <c r="AL92" t="str">
        <f ca="1">IF(Y92="","",IF(OR(AG92='Datos fijos'!$AB$3,AG92='Datos fijos'!$AB$4),0,SUM(AH92:AK92)))</f>
        <v/>
      </c>
      <c r="BE92" s="4">
        <f ca="1">IF(OR(COUNTIF('Datos fijos'!$AJ:$AJ,$B92)=0,$B92=0,D92=0,F92=0,$H$4&lt;&gt;'Datos fijos'!$H$3),0,VLOOKUP($B92,'Datos fijos'!$AJ:$AO,COLUMN('Datos fijos'!$AK$2)-COLUMN('Datos fijos'!$AJ$2)+1,0))</f>
        <v>0</v>
      </c>
      <c r="BF92">
        <f t="shared" ca="1" si="94"/>
        <v>0</v>
      </c>
      <c r="BG92" t="str">
        <f t="shared" ca="1" si="63"/>
        <v/>
      </c>
      <c r="BH92" t="str">
        <f t="shared" ca="1" si="64"/>
        <v/>
      </c>
      <c r="BJ92" t="str">
        <f t="shared" ca="1" si="65"/>
        <v/>
      </c>
      <c r="BK92" t="str">
        <f t="shared" ca="1" si="66"/>
        <v/>
      </c>
      <c r="BL92" t="str">
        <f t="shared" ca="1" si="67"/>
        <v/>
      </c>
      <c r="BM92" t="str">
        <f t="shared" ca="1" si="68"/>
        <v/>
      </c>
      <c r="BN92" s="4" t="str">
        <f t="shared" ca="1" si="69"/>
        <v/>
      </c>
      <c r="BO92" t="str">
        <f t="shared" ca="1" si="70"/>
        <v/>
      </c>
      <c r="BP92" t="str">
        <f t="shared" ca="1" si="71"/>
        <v/>
      </c>
      <c r="BQ92" t="str">
        <f t="shared" ca="1" si="72"/>
        <v/>
      </c>
      <c r="BR92" t="str">
        <f t="shared" ca="1" si="73"/>
        <v/>
      </c>
      <c r="BS92" t="str">
        <f t="shared" ca="1" si="74"/>
        <v/>
      </c>
      <c r="BT92" t="str">
        <f ca="1">IF($BH92="","",IF(OR(BO92='Datos fijos'!$AB$3,BO92='Datos fijos'!$AB$4),0,SUM(BP92:BS92)))</f>
        <v/>
      </c>
      <c r="BU92" t="str">
        <f t="shared" ca="1" si="95"/>
        <v/>
      </c>
      <c r="BX92">
        <f ca="1">IF(OR(COUNTIF('Datos fijos'!$AJ:$AJ,$B92)=0,$B92=0,D92=0,F92=0,G92=0,$H$4&lt;&gt;'Datos fijos'!$H$3),0,VLOOKUP($B92,'Datos fijos'!$AJ:$AO,COLUMN('Datos fijos'!$AL$1)-COLUMN('Datos fijos'!$AJ$2)+1,0))</f>
        <v>0</v>
      </c>
      <c r="BY92">
        <f t="shared" ca="1" si="96"/>
        <v>0</v>
      </c>
      <c r="BZ92" t="str">
        <f t="shared" ca="1" si="75"/>
        <v/>
      </c>
      <c r="CA92" t="str">
        <f t="shared" ca="1" si="76"/>
        <v/>
      </c>
      <c r="CC92" t="str">
        <f t="shared" ca="1" si="77"/>
        <v/>
      </c>
      <c r="CD92" t="str">
        <f t="shared" ca="1" si="78"/>
        <v/>
      </c>
      <c r="CE92" t="str">
        <f t="shared" ca="1" si="79"/>
        <v/>
      </c>
      <c r="CF92" t="str">
        <f t="shared" ca="1" si="80"/>
        <v/>
      </c>
      <c r="CG92" t="str">
        <f t="shared" ca="1" si="81"/>
        <v/>
      </c>
      <c r="CH92" t="str">
        <f t="shared" ca="1" si="82"/>
        <v/>
      </c>
      <c r="CI92" t="str">
        <f t="shared" ca="1" si="83"/>
        <v/>
      </c>
      <c r="CJ92" t="str">
        <f t="shared" ca="1" si="84"/>
        <v/>
      </c>
      <c r="CK92" t="str">
        <f t="shared" ca="1" si="85"/>
        <v/>
      </c>
      <c r="CL92" t="str">
        <f t="shared" ca="1" si="86"/>
        <v/>
      </c>
      <c r="CM92" t="str">
        <f ca="1">IF($CA92="","",IF(OR(CH92='Datos fijos'!$AB$3,CH92='Datos fijos'!$AB$4),0,SUM(CI92:CL92)))</f>
        <v/>
      </c>
      <c r="CN92" t="str">
        <f t="shared" ca="1" si="97"/>
        <v/>
      </c>
      <c r="DZ92">
        <f ca="1">IF(OR(COUNTIF('Datos fijos'!$AJ:$AJ,$B92)=0,C92=0,D92=0,E92=0,G92=0),0,VLOOKUP($B92,'Datos fijos'!$AJ:$AO,COLUMN('Datos fijos'!$AO$1)-COLUMN('Datos fijos'!$AJ$2)+1,0))</f>
        <v>0</v>
      </c>
      <c r="EA92">
        <f t="shared" ca="1" si="98"/>
        <v>0</v>
      </c>
      <c r="EB92" t="str">
        <f t="shared" ca="1" si="111"/>
        <v/>
      </c>
      <c r="EC92" t="str">
        <f t="shared" ca="1" si="99"/>
        <v/>
      </c>
      <c r="EE92" t="str">
        <f t="shared" ca="1" si="100"/>
        <v/>
      </c>
      <c r="EF92" t="str">
        <f t="shared" ca="1" si="101"/>
        <v/>
      </c>
      <c r="EG92" t="str">
        <f t="shared" ca="1" si="102"/>
        <v/>
      </c>
      <c r="EH92" t="str">
        <f t="shared" ca="1" si="103"/>
        <v/>
      </c>
      <c r="EI92" t="str">
        <f t="shared" ca="1" si="104"/>
        <v/>
      </c>
      <c r="EJ92" t="str">
        <f t="shared" ca="1" si="105"/>
        <v/>
      </c>
      <c r="EM92" t="str">
        <f t="shared" ca="1" si="106"/>
        <v/>
      </c>
      <c r="EN92" t="str">
        <f t="shared" ca="1" si="107"/>
        <v/>
      </c>
      <c r="EO92" t="str">
        <f t="shared" ca="1" si="108"/>
        <v/>
      </c>
      <c r="EP92" t="str">
        <f t="shared" ca="1" si="109"/>
        <v/>
      </c>
      <c r="EQ92" t="str">
        <f ca="1">IF(EC92="","",IF(OR(EJ92='Datos fijos'!$AB$4),0,SUM(EM92:EP92)))</f>
        <v/>
      </c>
      <c r="ER92" t="str">
        <f t="shared" ca="1" si="110"/>
        <v/>
      </c>
      <c r="EV92" s="53" t="str">
        <f ca="1">IF(OR(COUNTIF('Datos fijos'!$AJ:$AJ,Cálculos!$B92)=0,F92=0,D92=0,B92=0),"",VLOOKUP($B92,'Datos fijos'!$AJ:$AP,COLUMN('Datos fijos'!$AP$1)-COLUMN('Datos fijos'!$AJ$2)+1,0))</f>
        <v/>
      </c>
      <c r="EW92" t="str">
        <f t="shared" ca="1" si="87"/>
        <v/>
      </c>
    </row>
    <row r="93" spans="2:153" x14ac:dyDescent="0.25">
      <c r="B93">
        <f ca="1">OFFSET('Equipos, Mater, Serv'!C$5,ROW($A93)-ROW($A$3),0)</f>
        <v>0</v>
      </c>
      <c r="C93">
        <f ca="1">OFFSET('Equipos, Mater, Serv'!D$5,ROW($A93)-ROW($A$3),0)</f>
        <v>0</v>
      </c>
      <c r="D93">
        <f ca="1">OFFSET('Equipos, Mater, Serv'!F$5,ROW($A93)-ROW($A$3),0)</f>
        <v>0</v>
      </c>
      <c r="E93">
        <f ca="1">OFFSET('Equipos, Mater, Serv'!G$5,ROW($A93)-ROW($A$3),0)</f>
        <v>0</v>
      </c>
      <c r="F93">
        <f ca="1">OFFSET('Equipos, Mater, Serv'!H$5,ROW($A93)-ROW($A$3),0)</f>
        <v>0</v>
      </c>
      <c r="G93">
        <f ca="1">OFFSET('Equipos, Mater, Serv'!L$5,ROW($A93)-ROW($A$3),0)</f>
        <v>0</v>
      </c>
      <c r="I93">
        <f ca="1">OFFSET('Equipos, Mater, Serv'!O$5,ROW($A93)-ROW($A$3),0)</f>
        <v>0</v>
      </c>
      <c r="J93">
        <f ca="1">OFFSET('Equipos, Mater, Serv'!P$5,ROW($A93)-ROW($A$3),0)</f>
        <v>0</v>
      </c>
      <c r="K93">
        <f ca="1">OFFSET('Equipos, Mater, Serv'!T$5,ROW($A93)-ROW($A$3),0)</f>
        <v>0</v>
      </c>
      <c r="L93">
        <f ca="1">OFFSET('Equipos, Mater, Serv'!U$5,ROW($A93)-ROW($A$3),0)</f>
        <v>0</v>
      </c>
      <c r="N93">
        <f ca="1">OFFSET('Equipos, Mater, Serv'!Z$5,ROW($A93)-ROW($A$3),0)</f>
        <v>0</v>
      </c>
      <c r="O93">
        <f ca="1">OFFSET('Equipos, Mater, Serv'!AA$5,ROW($A93)-ROW($A$3),0)</f>
        <v>0</v>
      </c>
      <c r="P93">
        <f ca="1">OFFSET('Equipos, Mater, Serv'!AB$5,ROW($A93)-ROW($A$3),0)</f>
        <v>0</v>
      </c>
      <c r="Q93">
        <f ca="1">OFFSET('Equipos, Mater, Serv'!AC$5,ROW($A93)-ROW($A$3),0)</f>
        <v>0</v>
      </c>
      <c r="R93">
        <f ca="1">OFFSET('Equipos, Mater, Serv'!AD$5,ROW($A93)-ROW($A$3),0)</f>
        <v>0</v>
      </c>
      <c r="S93">
        <f ca="1">OFFSET('Equipos, Mater, Serv'!AE$5,ROW($A93)-ROW($A$3),0)</f>
        <v>0</v>
      </c>
      <c r="T93">
        <f ca="1">OFFSET('Equipos, Mater, Serv'!AF$5,ROW($A93)-ROW($A$3),0)</f>
        <v>0</v>
      </c>
      <c r="V93" s="241">
        <f ca="1">IF(OR($B93=0,D93=0,F93=0,J93&lt;&gt;'Datos fijos'!$H$3),0,1)</f>
        <v>0</v>
      </c>
      <c r="W93">
        <f t="shared" ca="1" si="88"/>
        <v>0</v>
      </c>
      <c r="X93" t="str">
        <f t="shared" ca="1" si="89"/>
        <v/>
      </c>
      <c r="Y93" t="str">
        <f t="shared" ca="1" si="90"/>
        <v/>
      </c>
      <c r="AA93" t="str">
        <f t="shared" ca="1" si="57"/>
        <v/>
      </c>
      <c r="AB93" t="str">
        <f t="shared" ca="1" si="58"/>
        <v/>
      </c>
      <c r="AC93" t="str">
        <f t="shared" ca="1" si="59"/>
        <v/>
      </c>
      <c r="AD93" t="str">
        <f t="shared" ca="1" si="60"/>
        <v/>
      </c>
      <c r="AE93" t="str">
        <f t="shared" ca="1" si="61"/>
        <v/>
      </c>
      <c r="AF93" t="str">
        <f t="shared" ca="1" si="62"/>
        <v/>
      </c>
      <c r="AG93" t="str">
        <f t="shared" ca="1" si="91"/>
        <v/>
      </c>
      <c r="AH93" t="str">
        <f t="shared" ca="1" si="92"/>
        <v/>
      </c>
      <c r="AI93" t="str">
        <f t="shared" ca="1" si="93"/>
        <v/>
      </c>
      <c r="AL93" t="str">
        <f ca="1">IF(Y93="","",IF(OR(AG93='Datos fijos'!$AB$3,AG93='Datos fijos'!$AB$4),0,SUM(AH93:AK93)))</f>
        <v/>
      </c>
      <c r="BE93" s="4">
        <f ca="1">IF(OR(COUNTIF('Datos fijos'!$AJ:$AJ,$B93)=0,$B93=0,D93=0,F93=0,$H$4&lt;&gt;'Datos fijos'!$H$3),0,VLOOKUP($B93,'Datos fijos'!$AJ:$AO,COLUMN('Datos fijos'!$AK$2)-COLUMN('Datos fijos'!$AJ$2)+1,0))</f>
        <v>0</v>
      </c>
      <c r="BF93">
        <f t="shared" ca="1" si="94"/>
        <v>0</v>
      </c>
      <c r="BG93" t="str">
        <f t="shared" ca="1" si="63"/>
        <v/>
      </c>
      <c r="BH93" t="str">
        <f t="shared" ca="1" si="64"/>
        <v/>
      </c>
      <c r="BJ93" t="str">
        <f t="shared" ca="1" si="65"/>
        <v/>
      </c>
      <c r="BK93" t="str">
        <f t="shared" ca="1" si="66"/>
        <v/>
      </c>
      <c r="BL93" t="str">
        <f t="shared" ca="1" si="67"/>
        <v/>
      </c>
      <c r="BM93" t="str">
        <f t="shared" ca="1" si="68"/>
        <v/>
      </c>
      <c r="BN93" s="4" t="str">
        <f t="shared" ca="1" si="69"/>
        <v/>
      </c>
      <c r="BO93" t="str">
        <f t="shared" ca="1" si="70"/>
        <v/>
      </c>
      <c r="BP93" t="str">
        <f t="shared" ca="1" si="71"/>
        <v/>
      </c>
      <c r="BQ93" t="str">
        <f t="shared" ca="1" si="72"/>
        <v/>
      </c>
      <c r="BR93" t="str">
        <f t="shared" ca="1" si="73"/>
        <v/>
      </c>
      <c r="BS93" t="str">
        <f t="shared" ca="1" si="74"/>
        <v/>
      </c>
      <c r="BT93" t="str">
        <f ca="1">IF($BH93="","",IF(OR(BO93='Datos fijos'!$AB$3,BO93='Datos fijos'!$AB$4),0,SUM(BP93:BS93)))</f>
        <v/>
      </c>
      <c r="BU93" t="str">
        <f t="shared" ca="1" si="95"/>
        <v/>
      </c>
      <c r="BX93">
        <f ca="1">IF(OR(COUNTIF('Datos fijos'!$AJ:$AJ,$B93)=0,$B93=0,D93=0,F93=0,G93=0,$H$4&lt;&gt;'Datos fijos'!$H$3),0,VLOOKUP($B93,'Datos fijos'!$AJ:$AO,COLUMN('Datos fijos'!$AL$1)-COLUMN('Datos fijos'!$AJ$2)+1,0))</f>
        <v>0</v>
      </c>
      <c r="BY93">
        <f t="shared" ca="1" si="96"/>
        <v>0</v>
      </c>
      <c r="BZ93" t="str">
        <f t="shared" ca="1" si="75"/>
        <v/>
      </c>
      <c r="CA93" t="str">
        <f t="shared" ca="1" si="76"/>
        <v/>
      </c>
      <c r="CC93" t="str">
        <f t="shared" ca="1" si="77"/>
        <v/>
      </c>
      <c r="CD93" t="str">
        <f t="shared" ca="1" si="78"/>
        <v/>
      </c>
      <c r="CE93" t="str">
        <f t="shared" ca="1" si="79"/>
        <v/>
      </c>
      <c r="CF93" t="str">
        <f t="shared" ca="1" si="80"/>
        <v/>
      </c>
      <c r="CG93" t="str">
        <f t="shared" ca="1" si="81"/>
        <v/>
      </c>
      <c r="CH93" t="str">
        <f t="shared" ca="1" si="82"/>
        <v/>
      </c>
      <c r="CI93" t="str">
        <f t="shared" ca="1" si="83"/>
        <v/>
      </c>
      <c r="CJ93" t="str">
        <f t="shared" ca="1" si="84"/>
        <v/>
      </c>
      <c r="CK93" t="str">
        <f t="shared" ca="1" si="85"/>
        <v/>
      </c>
      <c r="CL93" t="str">
        <f t="shared" ca="1" si="86"/>
        <v/>
      </c>
      <c r="CM93" t="str">
        <f ca="1">IF($CA93="","",IF(OR(CH93='Datos fijos'!$AB$3,CH93='Datos fijos'!$AB$4),0,SUM(CI93:CL93)))</f>
        <v/>
      </c>
      <c r="CN93" t="str">
        <f t="shared" ca="1" si="97"/>
        <v/>
      </c>
      <c r="DZ93">
        <f ca="1">IF(OR(COUNTIF('Datos fijos'!$AJ:$AJ,$B93)=0,C93=0,D93=0,E93=0,G93=0),0,VLOOKUP($B93,'Datos fijos'!$AJ:$AO,COLUMN('Datos fijos'!$AO$1)-COLUMN('Datos fijos'!$AJ$2)+1,0))</f>
        <v>0</v>
      </c>
      <c r="EA93">
        <f t="shared" ca="1" si="98"/>
        <v>0</v>
      </c>
      <c r="EB93" t="str">
        <f t="shared" ca="1" si="111"/>
        <v/>
      </c>
      <c r="EC93" t="str">
        <f t="shared" ca="1" si="99"/>
        <v/>
      </c>
      <c r="EE93" t="str">
        <f t="shared" ca="1" si="100"/>
        <v/>
      </c>
      <c r="EF93" t="str">
        <f t="shared" ca="1" si="101"/>
        <v/>
      </c>
      <c r="EG93" t="str">
        <f t="shared" ca="1" si="102"/>
        <v/>
      </c>
      <c r="EH93" t="str">
        <f t="shared" ca="1" si="103"/>
        <v/>
      </c>
      <c r="EI93" t="str">
        <f t="shared" ca="1" si="104"/>
        <v/>
      </c>
      <c r="EJ93" t="str">
        <f t="shared" ca="1" si="105"/>
        <v/>
      </c>
      <c r="EM93" t="str">
        <f t="shared" ca="1" si="106"/>
        <v/>
      </c>
      <c r="EN93" t="str">
        <f t="shared" ca="1" si="107"/>
        <v/>
      </c>
      <c r="EO93" t="str">
        <f t="shared" ca="1" si="108"/>
        <v/>
      </c>
      <c r="EP93" t="str">
        <f t="shared" ca="1" si="109"/>
        <v/>
      </c>
      <c r="EQ93" t="str">
        <f ca="1">IF(EC93="","",IF(OR(EJ93='Datos fijos'!$AB$4),0,SUM(EM93:EP93)))</f>
        <v/>
      </c>
      <c r="ER93" t="str">
        <f t="shared" ca="1" si="110"/>
        <v/>
      </c>
      <c r="EV93" s="53" t="str">
        <f ca="1">IF(OR(COUNTIF('Datos fijos'!$AJ:$AJ,Cálculos!$B93)=0,F93=0,D93=0,B93=0),"",VLOOKUP($B93,'Datos fijos'!$AJ:$AP,COLUMN('Datos fijos'!$AP$1)-COLUMN('Datos fijos'!$AJ$2)+1,0))</f>
        <v/>
      </c>
      <c r="EW93" t="str">
        <f t="shared" ca="1" si="87"/>
        <v/>
      </c>
    </row>
    <row r="94" spans="2:153" x14ac:dyDescent="0.25">
      <c r="B94">
        <f ca="1">OFFSET('Equipos, Mater, Serv'!C$5,ROW($A94)-ROW($A$3),0)</f>
        <v>0</v>
      </c>
      <c r="C94">
        <f ca="1">OFFSET('Equipos, Mater, Serv'!D$5,ROW($A94)-ROW($A$3),0)</f>
        <v>0</v>
      </c>
      <c r="D94">
        <f ca="1">OFFSET('Equipos, Mater, Serv'!F$5,ROW($A94)-ROW($A$3),0)</f>
        <v>0</v>
      </c>
      <c r="E94">
        <f ca="1">OFFSET('Equipos, Mater, Serv'!G$5,ROW($A94)-ROW($A$3),0)</f>
        <v>0</v>
      </c>
      <c r="F94">
        <f ca="1">OFFSET('Equipos, Mater, Serv'!H$5,ROW($A94)-ROW($A$3),0)</f>
        <v>0</v>
      </c>
      <c r="G94">
        <f ca="1">OFFSET('Equipos, Mater, Serv'!L$5,ROW($A94)-ROW($A$3),0)</f>
        <v>0</v>
      </c>
      <c r="I94">
        <f ca="1">OFFSET('Equipos, Mater, Serv'!O$5,ROW($A94)-ROW($A$3),0)</f>
        <v>0</v>
      </c>
      <c r="J94">
        <f ca="1">OFFSET('Equipos, Mater, Serv'!P$5,ROW($A94)-ROW($A$3),0)</f>
        <v>0</v>
      </c>
      <c r="K94">
        <f ca="1">OFFSET('Equipos, Mater, Serv'!T$5,ROW($A94)-ROW($A$3),0)</f>
        <v>0</v>
      </c>
      <c r="L94">
        <f ca="1">OFFSET('Equipos, Mater, Serv'!U$5,ROW($A94)-ROW($A$3),0)</f>
        <v>0</v>
      </c>
      <c r="N94">
        <f ca="1">OFFSET('Equipos, Mater, Serv'!Z$5,ROW($A94)-ROW($A$3),0)</f>
        <v>0</v>
      </c>
      <c r="O94">
        <f ca="1">OFFSET('Equipos, Mater, Serv'!AA$5,ROW($A94)-ROW($A$3),0)</f>
        <v>0</v>
      </c>
      <c r="P94">
        <f ca="1">OFFSET('Equipos, Mater, Serv'!AB$5,ROW($A94)-ROW($A$3),0)</f>
        <v>0</v>
      </c>
      <c r="Q94">
        <f ca="1">OFFSET('Equipos, Mater, Serv'!AC$5,ROW($A94)-ROW($A$3),0)</f>
        <v>0</v>
      </c>
      <c r="R94">
        <f ca="1">OFFSET('Equipos, Mater, Serv'!AD$5,ROW($A94)-ROW($A$3),0)</f>
        <v>0</v>
      </c>
      <c r="S94">
        <f ca="1">OFFSET('Equipos, Mater, Serv'!AE$5,ROW($A94)-ROW($A$3),0)</f>
        <v>0</v>
      </c>
      <c r="T94">
        <f ca="1">OFFSET('Equipos, Mater, Serv'!AF$5,ROW($A94)-ROW($A$3),0)</f>
        <v>0</v>
      </c>
      <c r="V94" s="241">
        <f ca="1">IF(OR($B94=0,D94=0,F94=0,J94&lt;&gt;'Datos fijos'!$H$3),0,1)</f>
        <v>0</v>
      </c>
      <c r="W94">
        <f t="shared" ca="1" si="88"/>
        <v>0</v>
      </c>
      <c r="X94" t="str">
        <f t="shared" ca="1" si="89"/>
        <v/>
      </c>
      <c r="Y94" t="str">
        <f t="shared" ca="1" si="90"/>
        <v/>
      </c>
      <c r="AA94" t="str">
        <f t="shared" ca="1" si="57"/>
        <v/>
      </c>
      <c r="AB94" t="str">
        <f t="shared" ca="1" si="58"/>
        <v/>
      </c>
      <c r="AC94" t="str">
        <f t="shared" ca="1" si="59"/>
        <v/>
      </c>
      <c r="AD94" t="str">
        <f t="shared" ca="1" si="60"/>
        <v/>
      </c>
      <c r="AE94" t="str">
        <f t="shared" ca="1" si="61"/>
        <v/>
      </c>
      <c r="AF94" t="str">
        <f t="shared" ca="1" si="62"/>
        <v/>
      </c>
      <c r="AG94" t="str">
        <f t="shared" ca="1" si="91"/>
        <v/>
      </c>
      <c r="AH94" t="str">
        <f t="shared" ca="1" si="92"/>
        <v/>
      </c>
      <c r="AI94" t="str">
        <f t="shared" ca="1" si="93"/>
        <v/>
      </c>
      <c r="AL94" t="str">
        <f ca="1">IF(Y94="","",IF(OR(AG94='Datos fijos'!$AB$3,AG94='Datos fijos'!$AB$4),0,SUM(AH94:AK94)))</f>
        <v/>
      </c>
      <c r="BE94" s="4">
        <f ca="1">IF(OR(COUNTIF('Datos fijos'!$AJ:$AJ,$B94)=0,$B94=0,D94=0,F94=0,$H$4&lt;&gt;'Datos fijos'!$H$3),0,VLOOKUP($B94,'Datos fijos'!$AJ:$AO,COLUMN('Datos fijos'!$AK$2)-COLUMN('Datos fijos'!$AJ$2)+1,0))</f>
        <v>0</v>
      </c>
      <c r="BF94">
        <f t="shared" ca="1" si="94"/>
        <v>0</v>
      </c>
      <c r="BG94" t="str">
        <f t="shared" ca="1" si="63"/>
        <v/>
      </c>
      <c r="BH94" t="str">
        <f t="shared" ca="1" si="64"/>
        <v/>
      </c>
      <c r="BJ94" t="str">
        <f t="shared" ca="1" si="65"/>
        <v/>
      </c>
      <c r="BK94" t="str">
        <f t="shared" ca="1" si="66"/>
        <v/>
      </c>
      <c r="BL94" t="str">
        <f t="shared" ca="1" si="67"/>
        <v/>
      </c>
      <c r="BM94" t="str">
        <f t="shared" ca="1" si="68"/>
        <v/>
      </c>
      <c r="BN94" s="4" t="str">
        <f t="shared" ca="1" si="69"/>
        <v/>
      </c>
      <c r="BO94" t="str">
        <f t="shared" ca="1" si="70"/>
        <v/>
      </c>
      <c r="BP94" t="str">
        <f t="shared" ca="1" si="71"/>
        <v/>
      </c>
      <c r="BQ94" t="str">
        <f t="shared" ca="1" si="72"/>
        <v/>
      </c>
      <c r="BR94" t="str">
        <f t="shared" ca="1" si="73"/>
        <v/>
      </c>
      <c r="BS94" t="str">
        <f t="shared" ca="1" si="74"/>
        <v/>
      </c>
      <c r="BT94" t="str">
        <f ca="1">IF($BH94="","",IF(OR(BO94='Datos fijos'!$AB$3,BO94='Datos fijos'!$AB$4),0,SUM(BP94:BS94)))</f>
        <v/>
      </c>
      <c r="BU94" t="str">
        <f t="shared" ca="1" si="95"/>
        <v/>
      </c>
      <c r="BX94">
        <f ca="1">IF(OR(COUNTIF('Datos fijos'!$AJ:$AJ,$B94)=0,$B94=0,D94=0,F94=0,G94=0,$H$4&lt;&gt;'Datos fijos'!$H$3),0,VLOOKUP($B94,'Datos fijos'!$AJ:$AO,COLUMN('Datos fijos'!$AL$1)-COLUMN('Datos fijos'!$AJ$2)+1,0))</f>
        <v>0</v>
      </c>
      <c r="BY94">
        <f t="shared" ca="1" si="96"/>
        <v>0</v>
      </c>
      <c r="BZ94" t="str">
        <f t="shared" ca="1" si="75"/>
        <v/>
      </c>
      <c r="CA94" t="str">
        <f t="shared" ca="1" si="76"/>
        <v/>
      </c>
      <c r="CC94" t="str">
        <f t="shared" ca="1" si="77"/>
        <v/>
      </c>
      <c r="CD94" t="str">
        <f t="shared" ca="1" si="78"/>
        <v/>
      </c>
      <c r="CE94" t="str">
        <f t="shared" ca="1" si="79"/>
        <v/>
      </c>
      <c r="CF94" t="str">
        <f t="shared" ca="1" si="80"/>
        <v/>
      </c>
      <c r="CG94" t="str">
        <f t="shared" ca="1" si="81"/>
        <v/>
      </c>
      <c r="CH94" t="str">
        <f t="shared" ca="1" si="82"/>
        <v/>
      </c>
      <c r="CI94" t="str">
        <f t="shared" ca="1" si="83"/>
        <v/>
      </c>
      <c r="CJ94" t="str">
        <f t="shared" ca="1" si="84"/>
        <v/>
      </c>
      <c r="CK94" t="str">
        <f t="shared" ca="1" si="85"/>
        <v/>
      </c>
      <c r="CL94" t="str">
        <f t="shared" ca="1" si="86"/>
        <v/>
      </c>
      <c r="CM94" t="str">
        <f ca="1">IF($CA94="","",IF(OR(CH94='Datos fijos'!$AB$3,CH94='Datos fijos'!$AB$4),0,SUM(CI94:CL94)))</f>
        <v/>
      </c>
      <c r="CN94" t="str">
        <f t="shared" ca="1" si="97"/>
        <v/>
      </c>
      <c r="DZ94">
        <f ca="1">IF(OR(COUNTIF('Datos fijos'!$AJ:$AJ,$B94)=0,C94=0,D94=0,E94=0,G94=0),0,VLOOKUP($B94,'Datos fijos'!$AJ:$AO,COLUMN('Datos fijos'!$AO$1)-COLUMN('Datos fijos'!$AJ$2)+1,0))</f>
        <v>0</v>
      </c>
      <c r="EA94">
        <f t="shared" ca="1" si="98"/>
        <v>0</v>
      </c>
      <c r="EB94" t="str">
        <f t="shared" ca="1" si="111"/>
        <v/>
      </c>
      <c r="EC94" t="str">
        <f t="shared" ca="1" si="99"/>
        <v/>
      </c>
      <c r="EE94" t="str">
        <f t="shared" ca="1" si="100"/>
        <v/>
      </c>
      <c r="EF94" t="str">
        <f t="shared" ca="1" si="101"/>
        <v/>
      </c>
      <c r="EG94" t="str">
        <f t="shared" ca="1" si="102"/>
        <v/>
      </c>
      <c r="EH94" t="str">
        <f t="shared" ca="1" si="103"/>
        <v/>
      </c>
      <c r="EI94" t="str">
        <f t="shared" ca="1" si="104"/>
        <v/>
      </c>
      <c r="EJ94" t="str">
        <f t="shared" ca="1" si="105"/>
        <v/>
      </c>
      <c r="EM94" t="str">
        <f t="shared" ca="1" si="106"/>
        <v/>
      </c>
      <c r="EN94" t="str">
        <f t="shared" ca="1" si="107"/>
        <v/>
      </c>
      <c r="EO94" t="str">
        <f t="shared" ca="1" si="108"/>
        <v/>
      </c>
      <c r="EP94" t="str">
        <f t="shared" ca="1" si="109"/>
        <v/>
      </c>
      <c r="EQ94" t="str">
        <f ca="1">IF(EC94="","",IF(OR(EJ94='Datos fijos'!$AB$4),0,SUM(EM94:EP94)))</f>
        <v/>
      </c>
      <c r="ER94" t="str">
        <f t="shared" ca="1" si="110"/>
        <v/>
      </c>
      <c r="EV94" s="53" t="str">
        <f ca="1">IF(OR(COUNTIF('Datos fijos'!$AJ:$AJ,Cálculos!$B94)=0,F94=0,D94=0,B94=0),"",VLOOKUP($B94,'Datos fijos'!$AJ:$AP,COLUMN('Datos fijos'!$AP$1)-COLUMN('Datos fijos'!$AJ$2)+1,0))</f>
        <v/>
      </c>
      <c r="EW94" t="str">
        <f t="shared" ca="1" si="87"/>
        <v/>
      </c>
    </row>
    <row r="95" spans="2:153" x14ac:dyDescent="0.25">
      <c r="B95">
        <f ca="1">OFFSET('Equipos, Mater, Serv'!C$5,ROW($A95)-ROW($A$3),0)</f>
        <v>0</v>
      </c>
      <c r="C95">
        <f ca="1">OFFSET('Equipos, Mater, Serv'!D$5,ROW($A95)-ROW($A$3),0)</f>
        <v>0</v>
      </c>
      <c r="D95">
        <f ca="1">OFFSET('Equipos, Mater, Serv'!F$5,ROW($A95)-ROW($A$3),0)</f>
        <v>0</v>
      </c>
      <c r="E95">
        <f ca="1">OFFSET('Equipos, Mater, Serv'!G$5,ROW($A95)-ROW($A$3),0)</f>
        <v>0</v>
      </c>
      <c r="F95">
        <f ca="1">OFFSET('Equipos, Mater, Serv'!H$5,ROW($A95)-ROW($A$3),0)</f>
        <v>0</v>
      </c>
      <c r="G95">
        <f ca="1">OFFSET('Equipos, Mater, Serv'!L$5,ROW($A95)-ROW($A$3),0)</f>
        <v>0</v>
      </c>
      <c r="I95">
        <f ca="1">OFFSET('Equipos, Mater, Serv'!O$5,ROW($A95)-ROW($A$3),0)</f>
        <v>0</v>
      </c>
      <c r="J95">
        <f ca="1">OFFSET('Equipos, Mater, Serv'!P$5,ROW($A95)-ROW($A$3),0)</f>
        <v>0</v>
      </c>
      <c r="K95">
        <f ca="1">OFFSET('Equipos, Mater, Serv'!T$5,ROW($A95)-ROW($A$3),0)</f>
        <v>0</v>
      </c>
      <c r="L95">
        <f ca="1">OFFSET('Equipos, Mater, Serv'!U$5,ROW($A95)-ROW($A$3),0)</f>
        <v>0</v>
      </c>
      <c r="N95">
        <f ca="1">OFFSET('Equipos, Mater, Serv'!Z$5,ROW($A95)-ROW($A$3),0)</f>
        <v>0</v>
      </c>
      <c r="O95">
        <f ca="1">OFFSET('Equipos, Mater, Serv'!AA$5,ROW($A95)-ROW($A$3),0)</f>
        <v>0</v>
      </c>
      <c r="P95">
        <f ca="1">OFFSET('Equipos, Mater, Serv'!AB$5,ROW($A95)-ROW($A$3),0)</f>
        <v>0</v>
      </c>
      <c r="Q95">
        <f ca="1">OFFSET('Equipos, Mater, Serv'!AC$5,ROW($A95)-ROW($A$3),0)</f>
        <v>0</v>
      </c>
      <c r="R95">
        <f ca="1">OFFSET('Equipos, Mater, Serv'!AD$5,ROW($A95)-ROW($A$3),0)</f>
        <v>0</v>
      </c>
      <c r="S95">
        <f ca="1">OFFSET('Equipos, Mater, Serv'!AE$5,ROW($A95)-ROW($A$3),0)</f>
        <v>0</v>
      </c>
      <c r="T95">
        <f ca="1">OFFSET('Equipos, Mater, Serv'!AF$5,ROW($A95)-ROW($A$3),0)</f>
        <v>0</v>
      </c>
      <c r="V95" s="241">
        <f ca="1">IF(OR($B95=0,D95=0,F95=0,J95&lt;&gt;'Datos fijos'!$H$3),0,1)</f>
        <v>0</v>
      </c>
      <c r="W95">
        <f t="shared" ca="1" si="88"/>
        <v>0</v>
      </c>
      <c r="X95" t="str">
        <f t="shared" ca="1" si="89"/>
        <v/>
      </c>
      <c r="Y95" t="str">
        <f t="shared" ca="1" si="90"/>
        <v/>
      </c>
      <c r="AA95" t="str">
        <f t="shared" ca="1" si="57"/>
        <v/>
      </c>
      <c r="AB95" t="str">
        <f t="shared" ca="1" si="58"/>
        <v/>
      </c>
      <c r="AC95" t="str">
        <f t="shared" ca="1" si="59"/>
        <v/>
      </c>
      <c r="AD95" t="str">
        <f t="shared" ca="1" si="60"/>
        <v/>
      </c>
      <c r="AE95" t="str">
        <f t="shared" ca="1" si="61"/>
        <v/>
      </c>
      <c r="AF95" t="str">
        <f t="shared" ca="1" si="62"/>
        <v/>
      </c>
      <c r="AG95" t="str">
        <f t="shared" ca="1" si="91"/>
        <v/>
      </c>
      <c r="AH95" t="str">
        <f t="shared" ca="1" si="92"/>
        <v/>
      </c>
      <c r="AI95" t="str">
        <f t="shared" ca="1" si="93"/>
        <v/>
      </c>
      <c r="AL95" t="str">
        <f ca="1">IF(Y95="","",IF(OR(AG95='Datos fijos'!$AB$3,AG95='Datos fijos'!$AB$4),0,SUM(AH95:AK95)))</f>
        <v/>
      </c>
      <c r="BE95" s="4">
        <f ca="1">IF(OR(COUNTIF('Datos fijos'!$AJ:$AJ,$B95)=0,$B95=0,D95=0,F95=0,$H$4&lt;&gt;'Datos fijos'!$H$3),0,VLOOKUP($B95,'Datos fijos'!$AJ:$AO,COLUMN('Datos fijos'!$AK$2)-COLUMN('Datos fijos'!$AJ$2)+1,0))</f>
        <v>0</v>
      </c>
      <c r="BF95">
        <f t="shared" ca="1" si="94"/>
        <v>0</v>
      </c>
      <c r="BG95" t="str">
        <f t="shared" ca="1" si="63"/>
        <v/>
      </c>
      <c r="BH95" t="str">
        <f t="shared" ca="1" si="64"/>
        <v/>
      </c>
      <c r="BJ95" t="str">
        <f t="shared" ca="1" si="65"/>
        <v/>
      </c>
      <c r="BK95" t="str">
        <f t="shared" ca="1" si="66"/>
        <v/>
      </c>
      <c r="BL95" t="str">
        <f t="shared" ca="1" si="67"/>
        <v/>
      </c>
      <c r="BM95" t="str">
        <f t="shared" ca="1" si="68"/>
        <v/>
      </c>
      <c r="BN95" s="4" t="str">
        <f t="shared" ca="1" si="69"/>
        <v/>
      </c>
      <c r="BO95" t="str">
        <f t="shared" ca="1" si="70"/>
        <v/>
      </c>
      <c r="BP95" t="str">
        <f t="shared" ca="1" si="71"/>
        <v/>
      </c>
      <c r="BQ95" t="str">
        <f t="shared" ca="1" si="72"/>
        <v/>
      </c>
      <c r="BR95" t="str">
        <f t="shared" ca="1" si="73"/>
        <v/>
      </c>
      <c r="BS95" t="str">
        <f t="shared" ca="1" si="74"/>
        <v/>
      </c>
      <c r="BT95" t="str">
        <f ca="1">IF($BH95="","",IF(OR(BO95='Datos fijos'!$AB$3,BO95='Datos fijos'!$AB$4),0,SUM(BP95:BS95)))</f>
        <v/>
      </c>
      <c r="BU95" t="str">
        <f t="shared" ca="1" si="95"/>
        <v/>
      </c>
      <c r="BX95">
        <f ca="1">IF(OR(COUNTIF('Datos fijos'!$AJ:$AJ,$B95)=0,$B95=0,D95=0,F95=0,G95=0,$H$4&lt;&gt;'Datos fijos'!$H$3),0,VLOOKUP($B95,'Datos fijos'!$AJ:$AO,COLUMN('Datos fijos'!$AL$1)-COLUMN('Datos fijos'!$AJ$2)+1,0))</f>
        <v>0</v>
      </c>
      <c r="BY95">
        <f t="shared" ca="1" si="96"/>
        <v>0</v>
      </c>
      <c r="BZ95" t="str">
        <f t="shared" ca="1" si="75"/>
        <v/>
      </c>
      <c r="CA95" t="str">
        <f t="shared" ca="1" si="76"/>
        <v/>
      </c>
      <c r="CC95" t="str">
        <f t="shared" ca="1" si="77"/>
        <v/>
      </c>
      <c r="CD95" t="str">
        <f t="shared" ca="1" si="78"/>
        <v/>
      </c>
      <c r="CE95" t="str">
        <f t="shared" ca="1" si="79"/>
        <v/>
      </c>
      <c r="CF95" t="str">
        <f t="shared" ca="1" si="80"/>
        <v/>
      </c>
      <c r="CG95" t="str">
        <f t="shared" ca="1" si="81"/>
        <v/>
      </c>
      <c r="CH95" t="str">
        <f t="shared" ca="1" si="82"/>
        <v/>
      </c>
      <c r="CI95" t="str">
        <f t="shared" ca="1" si="83"/>
        <v/>
      </c>
      <c r="CJ95" t="str">
        <f t="shared" ca="1" si="84"/>
        <v/>
      </c>
      <c r="CK95" t="str">
        <f t="shared" ca="1" si="85"/>
        <v/>
      </c>
      <c r="CL95" t="str">
        <f t="shared" ca="1" si="86"/>
        <v/>
      </c>
      <c r="CM95" t="str">
        <f ca="1">IF($CA95="","",IF(OR(CH95='Datos fijos'!$AB$3,CH95='Datos fijos'!$AB$4),0,SUM(CI95:CL95)))</f>
        <v/>
      </c>
      <c r="CN95" t="str">
        <f t="shared" ca="1" si="97"/>
        <v/>
      </c>
      <c r="DZ95">
        <f ca="1">IF(OR(COUNTIF('Datos fijos'!$AJ:$AJ,$B95)=0,C95=0,D95=0,E95=0,G95=0),0,VLOOKUP($B95,'Datos fijos'!$AJ:$AO,COLUMN('Datos fijos'!$AO$1)-COLUMN('Datos fijos'!$AJ$2)+1,0))</f>
        <v>0</v>
      </c>
      <c r="EA95">
        <f t="shared" ca="1" si="98"/>
        <v>0</v>
      </c>
      <c r="EB95" t="str">
        <f t="shared" ca="1" si="111"/>
        <v/>
      </c>
      <c r="EC95" t="str">
        <f t="shared" ca="1" si="99"/>
        <v/>
      </c>
      <c r="EE95" t="str">
        <f t="shared" ca="1" si="100"/>
        <v/>
      </c>
      <c r="EF95" t="str">
        <f t="shared" ca="1" si="101"/>
        <v/>
      </c>
      <c r="EG95" t="str">
        <f t="shared" ca="1" si="102"/>
        <v/>
      </c>
      <c r="EH95" t="str">
        <f t="shared" ca="1" si="103"/>
        <v/>
      </c>
      <c r="EI95" t="str">
        <f t="shared" ca="1" si="104"/>
        <v/>
      </c>
      <c r="EJ95" t="str">
        <f t="shared" ca="1" si="105"/>
        <v/>
      </c>
      <c r="EM95" t="str">
        <f t="shared" ca="1" si="106"/>
        <v/>
      </c>
      <c r="EN95" t="str">
        <f t="shared" ca="1" si="107"/>
        <v/>
      </c>
      <c r="EO95" t="str">
        <f t="shared" ca="1" si="108"/>
        <v/>
      </c>
      <c r="EP95" t="str">
        <f t="shared" ca="1" si="109"/>
        <v/>
      </c>
      <c r="EQ95" t="str">
        <f ca="1">IF(EC95="","",IF(OR(EJ95='Datos fijos'!$AB$4),0,SUM(EM95:EP95)))</f>
        <v/>
      </c>
      <c r="ER95" t="str">
        <f t="shared" ca="1" si="110"/>
        <v/>
      </c>
      <c r="EV95" s="53" t="str">
        <f ca="1">IF(OR(COUNTIF('Datos fijos'!$AJ:$AJ,Cálculos!$B95)=0,F95=0,D95=0,B95=0),"",VLOOKUP($B95,'Datos fijos'!$AJ:$AP,COLUMN('Datos fijos'!$AP$1)-COLUMN('Datos fijos'!$AJ$2)+1,0))</f>
        <v/>
      </c>
      <c r="EW95" t="str">
        <f t="shared" ca="1" si="87"/>
        <v/>
      </c>
    </row>
    <row r="96" spans="2:153" x14ac:dyDescent="0.25">
      <c r="B96">
        <f ca="1">OFFSET('Equipos, Mater, Serv'!C$5,ROW($A96)-ROW($A$3),0)</f>
        <v>0</v>
      </c>
      <c r="C96">
        <f ca="1">OFFSET('Equipos, Mater, Serv'!D$5,ROW($A96)-ROW($A$3),0)</f>
        <v>0</v>
      </c>
      <c r="D96">
        <f ca="1">OFFSET('Equipos, Mater, Serv'!F$5,ROW($A96)-ROW($A$3),0)</f>
        <v>0</v>
      </c>
      <c r="E96">
        <f ca="1">OFFSET('Equipos, Mater, Serv'!G$5,ROW($A96)-ROW($A$3),0)</f>
        <v>0</v>
      </c>
      <c r="F96">
        <f ca="1">OFFSET('Equipos, Mater, Serv'!H$5,ROW($A96)-ROW($A$3),0)</f>
        <v>0</v>
      </c>
      <c r="G96">
        <f ca="1">OFFSET('Equipos, Mater, Serv'!L$5,ROW($A96)-ROW($A$3),0)</f>
        <v>0</v>
      </c>
      <c r="I96">
        <f ca="1">OFFSET('Equipos, Mater, Serv'!O$5,ROW($A96)-ROW($A$3),0)</f>
        <v>0</v>
      </c>
      <c r="J96">
        <f ca="1">OFFSET('Equipos, Mater, Serv'!P$5,ROW($A96)-ROW($A$3),0)</f>
        <v>0</v>
      </c>
      <c r="K96">
        <f ca="1">OFFSET('Equipos, Mater, Serv'!T$5,ROW($A96)-ROW($A$3),0)</f>
        <v>0</v>
      </c>
      <c r="L96">
        <f ca="1">OFFSET('Equipos, Mater, Serv'!U$5,ROW($A96)-ROW($A$3),0)</f>
        <v>0</v>
      </c>
      <c r="N96">
        <f ca="1">OFFSET('Equipos, Mater, Serv'!Z$5,ROW($A96)-ROW($A$3),0)</f>
        <v>0</v>
      </c>
      <c r="O96">
        <f ca="1">OFFSET('Equipos, Mater, Serv'!AA$5,ROW($A96)-ROW($A$3),0)</f>
        <v>0</v>
      </c>
      <c r="P96">
        <f ca="1">OFFSET('Equipos, Mater, Serv'!AB$5,ROW($A96)-ROW($A$3),0)</f>
        <v>0</v>
      </c>
      <c r="Q96">
        <f ca="1">OFFSET('Equipos, Mater, Serv'!AC$5,ROW($A96)-ROW($A$3),0)</f>
        <v>0</v>
      </c>
      <c r="R96">
        <f ca="1">OFFSET('Equipos, Mater, Serv'!AD$5,ROW($A96)-ROW($A$3),0)</f>
        <v>0</v>
      </c>
      <c r="S96">
        <f ca="1">OFFSET('Equipos, Mater, Serv'!AE$5,ROW($A96)-ROW($A$3),0)</f>
        <v>0</v>
      </c>
      <c r="T96">
        <f ca="1">OFFSET('Equipos, Mater, Serv'!AF$5,ROW($A96)-ROW($A$3),0)</f>
        <v>0</v>
      </c>
      <c r="V96" s="241">
        <f ca="1">IF(OR($B96=0,D96=0,F96=0,J96&lt;&gt;'Datos fijos'!$H$3),0,1)</f>
        <v>0</v>
      </c>
      <c r="W96">
        <f t="shared" ca="1" si="88"/>
        <v>0</v>
      </c>
      <c r="X96" t="str">
        <f t="shared" ca="1" si="89"/>
        <v/>
      </c>
      <c r="Y96" t="str">
        <f t="shared" ca="1" si="90"/>
        <v/>
      </c>
      <c r="AA96" t="str">
        <f t="shared" ca="1" si="57"/>
        <v/>
      </c>
      <c r="AB96" t="str">
        <f t="shared" ca="1" si="58"/>
        <v/>
      </c>
      <c r="AC96" t="str">
        <f t="shared" ca="1" si="59"/>
        <v/>
      </c>
      <c r="AD96" t="str">
        <f t="shared" ca="1" si="60"/>
        <v/>
      </c>
      <c r="AE96" t="str">
        <f t="shared" ca="1" si="61"/>
        <v/>
      </c>
      <c r="AF96" t="str">
        <f t="shared" ca="1" si="62"/>
        <v/>
      </c>
      <c r="AG96" t="str">
        <f t="shared" ca="1" si="91"/>
        <v/>
      </c>
      <c r="AH96" t="str">
        <f t="shared" ca="1" si="92"/>
        <v/>
      </c>
      <c r="AI96" t="str">
        <f t="shared" ca="1" si="93"/>
        <v/>
      </c>
      <c r="AL96" t="str">
        <f ca="1">IF(Y96="","",IF(OR(AG96='Datos fijos'!$AB$3,AG96='Datos fijos'!$AB$4),0,SUM(AH96:AK96)))</f>
        <v/>
      </c>
      <c r="BE96" s="4">
        <f ca="1">IF(OR(COUNTIF('Datos fijos'!$AJ:$AJ,$B96)=0,$B96=0,D96=0,F96=0,$H$4&lt;&gt;'Datos fijos'!$H$3),0,VLOOKUP($B96,'Datos fijos'!$AJ:$AO,COLUMN('Datos fijos'!$AK$2)-COLUMN('Datos fijos'!$AJ$2)+1,0))</f>
        <v>0</v>
      </c>
      <c r="BF96">
        <f t="shared" ca="1" si="94"/>
        <v>0</v>
      </c>
      <c r="BG96" t="str">
        <f t="shared" ca="1" si="63"/>
        <v/>
      </c>
      <c r="BH96" t="str">
        <f t="shared" ca="1" si="64"/>
        <v/>
      </c>
      <c r="BJ96" t="str">
        <f t="shared" ca="1" si="65"/>
        <v/>
      </c>
      <c r="BK96" t="str">
        <f t="shared" ca="1" si="66"/>
        <v/>
      </c>
      <c r="BL96" t="str">
        <f t="shared" ca="1" si="67"/>
        <v/>
      </c>
      <c r="BM96" t="str">
        <f t="shared" ca="1" si="68"/>
        <v/>
      </c>
      <c r="BN96" s="4" t="str">
        <f t="shared" ca="1" si="69"/>
        <v/>
      </c>
      <c r="BO96" t="str">
        <f t="shared" ca="1" si="70"/>
        <v/>
      </c>
      <c r="BP96" t="str">
        <f t="shared" ca="1" si="71"/>
        <v/>
      </c>
      <c r="BQ96" t="str">
        <f t="shared" ca="1" si="72"/>
        <v/>
      </c>
      <c r="BR96" t="str">
        <f t="shared" ca="1" si="73"/>
        <v/>
      </c>
      <c r="BS96" t="str">
        <f t="shared" ca="1" si="74"/>
        <v/>
      </c>
      <c r="BT96" t="str">
        <f ca="1">IF($BH96="","",IF(OR(BO96='Datos fijos'!$AB$3,BO96='Datos fijos'!$AB$4),0,SUM(BP96:BS96)))</f>
        <v/>
      </c>
      <c r="BU96" t="str">
        <f t="shared" ca="1" si="95"/>
        <v/>
      </c>
      <c r="BX96">
        <f ca="1">IF(OR(COUNTIF('Datos fijos'!$AJ:$AJ,$B96)=0,$B96=0,D96=0,F96=0,G96=0,$H$4&lt;&gt;'Datos fijos'!$H$3),0,VLOOKUP($B96,'Datos fijos'!$AJ:$AO,COLUMN('Datos fijos'!$AL$1)-COLUMN('Datos fijos'!$AJ$2)+1,0))</f>
        <v>0</v>
      </c>
      <c r="BY96">
        <f t="shared" ca="1" si="96"/>
        <v>0</v>
      </c>
      <c r="BZ96" t="str">
        <f t="shared" ca="1" si="75"/>
        <v/>
      </c>
      <c r="CA96" t="str">
        <f t="shared" ca="1" si="76"/>
        <v/>
      </c>
      <c r="CC96" t="str">
        <f t="shared" ca="1" si="77"/>
        <v/>
      </c>
      <c r="CD96" t="str">
        <f t="shared" ca="1" si="78"/>
        <v/>
      </c>
      <c r="CE96" t="str">
        <f t="shared" ca="1" si="79"/>
        <v/>
      </c>
      <c r="CF96" t="str">
        <f t="shared" ca="1" si="80"/>
        <v/>
      </c>
      <c r="CG96" t="str">
        <f t="shared" ca="1" si="81"/>
        <v/>
      </c>
      <c r="CH96" t="str">
        <f t="shared" ca="1" si="82"/>
        <v/>
      </c>
      <c r="CI96" t="str">
        <f t="shared" ca="1" si="83"/>
        <v/>
      </c>
      <c r="CJ96" t="str">
        <f t="shared" ca="1" si="84"/>
        <v/>
      </c>
      <c r="CK96" t="str">
        <f t="shared" ca="1" si="85"/>
        <v/>
      </c>
      <c r="CL96" t="str">
        <f t="shared" ca="1" si="86"/>
        <v/>
      </c>
      <c r="CM96" t="str">
        <f ca="1">IF($CA96="","",IF(OR(CH96='Datos fijos'!$AB$3,CH96='Datos fijos'!$AB$4),0,SUM(CI96:CL96)))</f>
        <v/>
      </c>
      <c r="CN96" t="str">
        <f t="shared" ca="1" si="97"/>
        <v/>
      </c>
      <c r="DZ96">
        <f ca="1">IF(OR(COUNTIF('Datos fijos'!$AJ:$AJ,$B96)=0,C96=0,D96=0,E96=0,G96=0),0,VLOOKUP($B96,'Datos fijos'!$AJ:$AO,COLUMN('Datos fijos'!$AO$1)-COLUMN('Datos fijos'!$AJ$2)+1,0))</f>
        <v>0</v>
      </c>
      <c r="EA96">
        <f t="shared" ca="1" si="98"/>
        <v>0</v>
      </c>
      <c r="EB96" t="str">
        <f t="shared" ca="1" si="111"/>
        <v/>
      </c>
      <c r="EC96" t="str">
        <f t="shared" ca="1" si="99"/>
        <v/>
      </c>
      <c r="EE96" t="str">
        <f t="shared" ca="1" si="100"/>
        <v/>
      </c>
      <c r="EF96" t="str">
        <f t="shared" ca="1" si="101"/>
        <v/>
      </c>
      <c r="EG96" t="str">
        <f t="shared" ca="1" si="102"/>
        <v/>
      </c>
      <c r="EH96" t="str">
        <f t="shared" ca="1" si="103"/>
        <v/>
      </c>
      <c r="EI96" t="str">
        <f t="shared" ca="1" si="104"/>
        <v/>
      </c>
      <c r="EJ96" t="str">
        <f t="shared" ca="1" si="105"/>
        <v/>
      </c>
      <c r="EM96" t="str">
        <f t="shared" ca="1" si="106"/>
        <v/>
      </c>
      <c r="EN96" t="str">
        <f t="shared" ca="1" si="107"/>
        <v/>
      </c>
      <c r="EO96" t="str">
        <f t="shared" ca="1" si="108"/>
        <v/>
      </c>
      <c r="EP96" t="str">
        <f t="shared" ca="1" si="109"/>
        <v/>
      </c>
      <c r="EQ96" t="str">
        <f ca="1">IF(EC96="","",IF(OR(EJ96='Datos fijos'!$AB$4),0,SUM(EM96:EP96)))</f>
        <v/>
      </c>
      <c r="ER96" t="str">
        <f t="shared" ca="1" si="110"/>
        <v/>
      </c>
      <c r="EV96" s="53" t="str">
        <f ca="1">IF(OR(COUNTIF('Datos fijos'!$AJ:$AJ,Cálculos!$B96)=0,F96=0,D96=0,B96=0),"",VLOOKUP($B96,'Datos fijos'!$AJ:$AP,COLUMN('Datos fijos'!$AP$1)-COLUMN('Datos fijos'!$AJ$2)+1,0))</f>
        <v/>
      </c>
      <c r="EW96" t="str">
        <f t="shared" ca="1" si="87"/>
        <v/>
      </c>
    </row>
    <row r="97" spans="2:153" x14ac:dyDescent="0.25">
      <c r="B97">
        <f ca="1">OFFSET('Equipos, Mater, Serv'!C$5,ROW($A97)-ROW($A$3),0)</f>
        <v>0</v>
      </c>
      <c r="C97">
        <f ca="1">OFFSET('Equipos, Mater, Serv'!D$5,ROW($A97)-ROW($A$3),0)</f>
        <v>0</v>
      </c>
      <c r="D97">
        <f ca="1">OFFSET('Equipos, Mater, Serv'!F$5,ROW($A97)-ROW($A$3),0)</f>
        <v>0</v>
      </c>
      <c r="E97">
        <f ca="1">OFFSET('Equipos, Mater, Serv'!G$5,ROW($A97)-ROW($A$3),0)</f>
        <v>0</v>
      </c>
      <c r="F97">
        <f ca="1">OFFSET('Equipos, Mater, Serv'!H$5,ROW($A97)-ROW($A$3),0)</f>
        <v>0</v>
      </c>
      <c r="G97">
        <f ca="1">OFFSET('Equipos, Mater, Serv'!L$5,ROW($A97)-ROW($A$3),0)</f>
        <v>0</v>
      </c>
      <c r="I97">
        <f ca="1">OFFSET('Equipos, Mater, Serv'!O$5,ROW($A97)-ROW($A$3),0)</f>
        <v>0</v>
      </c>
      <c r="J97">
        <f ca="1">OFFSET('Equipos, Mater, Serv'!P$5,ROW($A97)-ROW($A$3),0)</f>
        <v>0</v>
      </c>
      <c r="K97">
        <f ca="1">OFFSET('Equipos, Mater, Serv'!T$5,ROW($A97)-ROW($A$3),0)</f>
        <v>0</v>
      </c>
      <c r="L97">
        <f ca="1">OFFSET('Equipos, Mater, Serv'!U$5,ROW($A97)-ROW($A$3),0)</f>
        <v>0</v>
      </c>
      <c r="N97">
        <f ca="1">OFFSET('Equipos, Mater, Serv'!Z$5,ROW($A97)-ROW($A$3),0)</f>
        <v>0</v>
      </c>
      <c r="O97">
        <f ca="1">OFFSET('Equipos, Mater, Serv'!AA$5,ROW($A97)-ROW($A$3),0)</f>
        <v>0</v>
      </c>
      <c r="P97">
        <f ca="1">OFFSET('Equipos, Mater, Serv'!AB$5,ROW($A97)-ROW($A$3),0)</f>
        <v>0</v>
      </c>
      <c r="Q97">
        <f ca="1">OFFSET('Equipos, Mater, Serv'!AC$5,ROW($A97)-ROW($A$3),0)</f>
        <v>0</v>
      </c>
      <c r="R97">
        <f ca="1">OFFSET('Equipos, Mater, Serv'!AD$5,ROW($A97)-ROW($A$3),0)</f>
        <v>0</v>
      </c>
      <c r="S97">
        <f ca="1">OFFSET('Equipos, Mater, Serv'!AE$5,ROW($A97)-ROW($A$3),0)</f>
        <v>0</v>
      </c>
      <c r="T97">
        <f ca="1">OFFSET('Equipos, Mater, Serv'!AF$5,ROW($A97)-ROW($A$3),0)</f>
        <v>0</v>
      </c>
      <c r="V97" s="241">
        <f ca="1">IF(OR($B97=0,D97=0,F97=0,J97&lt;&gt;'Datos fijos'!$H$3),0,1)</f>
        <v>0</v>
      </c>
      <c r="W97">
        <f t="shared" ca="1" si="88"/>
        <v>0</v>
      </c>
      <c r="X97" t="str">
        <f t="shared" ca="1" si="89"/>
        <v/>
      </c>
      <c r="Y97" t="str">
        <f t="shared" ca="1" si="90"/>
        <v/>
      </c>
      <c r="AA97" t="str">
        <f t="shared" ca="1" si="57"/>
        <v/>
      </c>
      <c r="AB97" t="str">
        <f t="shared" ca="1" si="58"/>
        <v/>
      </c>
      <c r="AC97" t="str">
        <f t="shared" ca="1" si="59"/>
        <v/>
      </c>
      <c r="AD97" t="str">
        <f t="shared" ca="1" si="60"/>
        <v/>
      </c>
      <c r="AE97" t="str">
        <f t="shared" ca="1" si="61"/>
        <v/>
      </c>
      <c r="AF97" t="str">
        <f t="shared" ca="1" si="62"/>
        <v/>
      </c>
      <c r="AG97" t="str">
        <f t="shared" ca="1" si="91"/>
        <v/>
      </c>
      <c r="AH97" t="str">
        <f t="shared" ca="1" si="92"/>
        <v/>
      </c>
      <c r="AI97" t="str">
        <f t="shared" ca="1" si="93"/>
        <v/>
      </c>
      <c r="AL97" t="str">
        <f ca="1">IF(Y97="","",IF(OR(AG97='Datos fijos'!$AB$3,AG97='Datos fijos'!$AB$4),0,SUM(AH97:AK97)))</f>
        <v/>
      </c>
      <c r="BE97" s="4">
        <f ca="1">IF(OR(COUNTIF('Datos fijos'!$AJ:$AJ,$B97)=0,$B97=0,D97=0,F97=0,$H$4&lt;&gt;'Datos fijos'!$H$3),0,VLOOKUP($B97,'Datos fijos'!$AJ:$AO,COLUMN('Datos fijos'!$AK$2)-COLUMN('Datos fijos'!$AJ$2)+1,0))</f>
        <v>0</v>
      </c>
      <c r="BF97">
        <f t="shared" ca="1" si="94"/>
        <v>0</v>
      </c>
      <c r="BG97" t="str">
        <f t="shared" ca="1" si="63"/>
        <v/>
      </c>
      <c r="BH97" t="str">
        <f t="shared" ca="1" si="64"/>
        <v/>
      </c>
      <c r="BJ97" t="str">
        <f t="shared" ca="1" si="65"/>
        <v/>
      </c>
      <c r="BK97" t="str">
        <f t="shared" ca="1" si="66"/>
        <v/>
      </c>
      <c r="BL97" t="str">
        <f t="shared" ca="1" si="67"/>
        <v/>
      </c>
      <c r="BM97" t="str">
        <f t="shared" ca="1" si="68"/>
        <v/>
      </c>
      <c r="BN97" s="4" t="str">
        <f t="shared" ca="1" si="69"/>
        <v/>
      </c>
      <c r="BO97" t="str">
        <f t="shared" ca="1" si="70"/>
        <v/>
      </c>
      <c r="BP97" t="str">
        <f t="shared" ca="1" si="71"/>
        <v/>
      </c>
      <c r="BQ97" t="str">
        <f t="shared" ca="1" si="72"/>
        <v/>
      </c>
      <c r="BR97" t="str">
        <f t="shared" ca="1" si="73"/>
        <v/>
      </c>
      <c r="BS97" t="str">
        <f t="shared" ca="1" si="74"/>
        <v/>
      </c>
      <c r="BT97" t="str">
        <f ca="1">IF($BH97="","",IF(OR(BO97='Datos fijos'!$AB$3,BO97='Datos fijos'!$AB$4),0,SUM(BP97:BS97)))</f>
        <v/>
      </c>
      <c r="BU97" t="str">
        <f t="shared" ca="1" si="95"/>
        <v/>
      </c>
      <c r="BX97">
        <f ca="1">IF(OR(COUNTIF('Datos fijos'!$AJ:$AJ,$B97)=0,$B97=0,D97=0,F97=0,G97=0,$H$4&lt;&gt;'Datos fijos'!$H$3),0,VLOOKUP($B97,'Datos fijos'!$AJ:$AO,COLUMN('Datos fijos'!$AL$1)-COLUMN('Datos fijos'!$AJ$2)+1,0))</f>
        <v>0</v>
      </c>
      <c r="BY97">
        <f t="shared" ca="1" si="96"/>
        <v>0</v>
      </c>
      <c r="BZ97" t="str">
        <f t="shared" ca="1" si="75"/>
        <v/>
      </c>
      <c r="CA97" t="str">
        <f t="shared" ca="1" si="76"/>
        <v/>
      </c>
      <c r="CC97" t="str">
        <f t="shared" ca="1" si="77"/>
        <v/>
      </c>
      <c r="CD97" t="str">
        <f t="shared" ca="1" si="78"/>
        <v/>
      </c>
      <c r="CE97" t="str">
        <f t="shared" ca="1" si="79"/>
        <v/>
      </c>
      <c r="CF97" t="str">
        <f t="shared" ca="1" si="80"/>
        <v/>
      </c>
      <c r="CG97" t="str">
        <f t="shared" ca="1" si="81"/>
        <v/>
      </c>
      <c r="CH97" t="str">
        <f t="shared" ca="1" si="82"/>
        <v/>
      </c>
      <c r="CI97" t="str">
        <f t="shared" ca="1" si="83"/>
        <v/>
      </c>
      <c r="CJ97" t="str">
        <f t="shared" ca="1" si="84"/>
        <v/>
      </c>
      <c r="CK97" t="str">
        <f t="shared" ca="1" si="85"/>
        <v/>
      </c>
      <c r="CL97" t="str">
        <f t="shared" ca="1" si="86"/>
        <v/>
      </c>
      <c r="CM97" t="str">
        <f ca="1">IF($CA97="","",IF(OR(CH97='Datos fijos'!$AB$3,CH97='Datos fijos'!$AB$4),0,SUM(CI97:CL97)))</f>
        <v/>
      </c>
      <c r="CN97" t="str">
        <f t="shared" ca="1" si="97"/>
        <v/>
      </c>
      <c r="DZ97">
        <f ca="1">IF(OR(COUNTIF('Datos fijos'!$AJ:$AJ,$B97)=0,C97=0,D97=0,E97=0,G97=0),0,VLOOKUP($B97,'Datos fijos'!$AJ:$AO,COLUMN('Datos fijos'!$AO$1)-COLUMN('Datos fijos'!$AJ$2)+1,0))</f>
        <v>0</v>
      </c>
      <c r="EA97">
        <f t="shared" ca="1" si="98"/>
        <v>0</v>
      </c>
      <c r="EB97" t="str">
        <f t="shared" ca="1" si="111"/>
        <v/>
      </c>
      <c r="EC97" t="str">
        <f t="shared" ca="1" si="99"/>
        <v/>
      </c>
      <c r="EE97" t="str">
        <f t="shared" ca="1" si="100"/>
        <v/>
      </c>
      <c r="EF97" t="str">
        <f t="shared" ca="1" si="101"/>
        <v/>
      </c>
      <c r="EG97" t="str">
        <f t="shared" ca="1" si="102"/>
        <v/>
      </c>
      <c r="EH97" t="str">
        <f t="shared" ca="1" si="103"/>
        <v/>
      </c>
      <c r="EI97" t="str">
        <f t="shared" ca="1" si="104"/>
        <v/>
      </c>
      <c r="EJ97" t="str">
        <f t="shared" ca="1" si="105"/>
        <v/>
      </c>
      <c r="EM97" t="str">
        <f t="shared" ca="1" si="106"/>
        <v/>
      </c>
      <c r="EN97" t="str">
        <f t="shared" ca="1" si="107"/>
        <v/>
      </c>
      <c r="EO97" t="str">
        <f t="shared" ca="1" si="108"/>
        <v/>
      </c>
      <c r="EP97" t="str">
        <f t="shared" ca="1" si="109"/>
        <v/>
      </c>
      <c r="EQ97" t="str">
        <f ca="1">IF(EC97="","",IF(OR(EJ97='Datos fijos'!$AB$4),0,SUM(EM97:EP97)))</f>
        <v/>
      </c>
      <c r="ER97" t="str">
        <f t="shared" ca="1" si="110"/>
        <v/>
      </c>
      <c r="EV97" s="53" t="str">
        <f ca="1">IF(OR(COUNTIF('Datos fijos'!$AJ:$AJ,Cálculos!$B97)=0,F97=0,D97=0,B97=0),"",VLOOKUP($B97,'Datos fijos'!$AJ:$AP,COLUMN('Datos fijos'!$AP$1)-COLUMN('Datos fijos'!$AJ$2)+1,0))</f>
        <v/>
      </c>
      <c r="EW97" t="str">
        <f t="shared" ca="1" si="87"/>
        <v/>
      </c>
    </row>
    <row r="98" spans="2:153" x14ac:dyDescent="0.25">
      <c r="B98">
        <f ca="1">OFFSET('Equipos, Mater, Serv'!C$5,ROW($A98)-ROW($A$3),0)</f>
        <v>0</v>
      </c>
      <c r="C98">
        <f ca="1">OFFSET('Equipos, Mater, Serv'!D$5,ROW($A98)-ROW($A$3),0)</f>
        <v>0</v>
      </c>
      <c r="D98">
        <f ca="1">OFFSET('Equipos, Mater, Serv'!F$5,ROW($A98)-ROW($A$3),0)</f>
        <v>0</v>
      </c>
      <c r="E98">
        <f ca="1">OFFSET('Equipos, Mater, Serv'!G$5,ROW($A98)-ROW($A$3),0)</f>
        <v>0</v>
      </c>
      <c r="F98">
        <f ca="1">OFFSET('Equipos, Mater, Serv'!H$5,ROW($A98)-ROW($A$3),0)</f>
        <v>0</v>
      </c>
      <c r="G98">
        <f ca="1">OFFSET('Equipos, Mater, Serv'!L$5,ROW($A98)-ROW($A$3),0)</f>
        <v>0</v>
      </c>
      <c r="I98">
        <f ca="1">OFFSET('Equipos, Mater, Serv'!O$5,ROW($A98)-ROW($A$3),0)</f>
        <v>0</v>
      </c>
      <c r="J98">
        <f ca="1">OFFSET('Equipos, Mater, Serv'!P$5,ROW($A98)-ROW($A$3),0)</f>
        <v>0</v>
      </c>
      <c r="K98">
        <f ca="1">OFFSET('Equipos, Mater, Serv'!T$5,ROW($A98)-ROW($A$3),0)</f>
        <v>0</v>
      </c>
      <c r="L98">
        <f ca="1">OFFSET('Equipos, Mater, Serv'!U$5,ROW($A98)-ROW($A$3),0)</f>
        <v>0</v>
      </c>
      <c r="N98">
        <f ca="1">OFFSET('Equipos, Mater, Serv'!Z$5,ROW($A98)-ROW($A$3),0)</f>
        <v>0</v>
      </c>
      <c r="O98">
        <f ca="1">OFFSET('Equipos, Mater, Serv'!AA$5,ROW($A98)-ROW($A$3),0)</f>
        <v>0</v>
      </c>
      <c r="P98">
        <f ca="1">OFFSET('Equipos, Mater, Serv'!AB$5,ROW($A98)-ROW($A$3),0)</f>
        <v>0</v>
      </c>
      <c r="Q98">
        <f ca="1">OFFSET('Equipos, Mater, Serv'!AC$5,ROW($A98)-ROW($A$3),0)</f>
        <v>0</v>
      </c>
      <c r="R98">
        <f ca="1">OFFSET('Equipos, Mater, Serv'!AD$5,ROW($A98)-ROW($A$3),0)</f>
        <v>0</v>
      </c>
      <c r="S98">
        <f ca="1">OFFSET('Equipos, Mater, Serv'!AE$5,ROW($A98)-ROW($A$3),0)</f>
        <v>0</v>
      </c>
      <c r="T98">
        <f ca="1">OFFSET('Equipos, Mater, Serv'!AF$5,ROW($A98)-ROW($A$3),0)</f>
        <v>0</v>
      </c>
      <c r="V98" s="241">
        <f ca="1">IF(OR($B98=0,D98=0,F98=0,J98&lt;&gt;'Datos fijos'!$H$3),0,1)</f>
        <v>0</v>
      </c>
      <c r="W98">
        <f t="shared" ca="1" si="88"/>
        <v>0</v>
      </c>
      <c r="X98" t="str">
        <f t="shared" ca="1" si="89"/>
        <v/>
      </c>
      <c r="Y98" t="str">
        <f t="shared" ca="1" si="90"/>
        <v/>
      </c>
      <c r="AA98" t="str">
        <f t="shared" ca="1" si="57"/>
        <v/>
      </c>
      <c r="AB98" t="str">
        <f t="shared" ca="1" si="58"/>
        <v/>
      </c>
      <c r="AC98" t="str">
        <f t="shared" ca="1" si="59"/>
        <v/>
      </c>
      <c r="AD98" t="str">
        <f t="shared" ca="1" si="60"/>
        <v/>
      </c>
      <c r="AE98" t="str">
        <f t="shared" ca="1" si="61"/>
        <v/>
      </c>
      <c r="AF98" t="str">
        <f t="shared" ca="1" si="62"/>
        <v/>
      </c>
      <c r="AG98" t="str">
        <f t="shared" ca="1" si="91"/>
        <v/>
      </c>
      <c r="AH98" t="str">
        <f t="shared" ca="1" si="92"/>
        <v/>
      </c>
      <c r="AI98" t="str">
        <f t="shared" ca="1" si="93"/>
        <v/>
      </c>
      <c r="AL98" t="str">
        <f ca="1">IF(Y98="","",IF(OR(AG98='Datos fijos'!$AB$3,AG98='Datos fijos'!$AB$4),0,SUM(AH98:AK98)))</f>
        <v/>
      </c>
      <c r="BE98" s="4">
        <f ca="1">IF(OR(COUNTIF('Datos fijos'!$AJ:$AJ,$B98)=0,$B98=0,D98=0,F98=0,$H$4&lt;&gt;'Datos fijos'!$H$3),0,VLOOKUP($B98,'Datos fijos'!$AJ:$AO,COLUMN('Datos fijos'!$AK$2)-COLUMN('Datos fijos'!$AJ$2)+1,0))</f>
        <v>0</v>
      </c>
      <c r="BF98">
        <f t="shared" ca="1" si="94"/>
        <v>0</v>
      </c>
      <c r="BG98" t="str">
        <f t="shared" ca="1" si="63"/>
        <v/>
      </c>
      <c r="BH98" t="str">
        <f t="shared" ca="1" si="64"/>
        <v/>
      </c>
      <c r="BJ98" t="str">
        <f t="shared" ca="1" si="65"/>
        <v/>
      </c>
      <c r="BK98" t="str">
        <f t="shared" ca="1" si="66"/>
        <v/>
      </c>
      <c r="BL98" t="str">
        <f t="shared" ca="1" si="67"/>
        <v/>
      </c>
      <c r="BM98" t="str">
        <f t="shared" ca="1" si="68"/>
        <v/>
      </c>
      <c r="BN98" s="4" t="str">
        <f t="shared" ca="1" si="69"/>
        <v/>
      </c>
      <c r="BO98" t="str">
        <f t="shared" ca="1" si="70"/>
        <v/>
      </c>
      <c r="BP98" t="str">
        <f t="shared" ca="1" si="71"/>
        <v/>
      </c>
      <c r="BQ98" t="str">
        <f t="shared" ca="1" si="72"/>
        <v/>
      </c>
      <c r="BR98" t="str">
        <f t="shared" ca="1" si="73"/>
        <v/>
      </c>
      <c r="BS98" t="str">
        <f t="shared" ca="1" si="74"/>
        <v/>
      </c>
      <c r="BT98" t="str">
        <f ca="1">IF($BH98="","",IF(OR(BO98='Datos fijos'!$AB$3,BO98='Datos fijos'!$AB$4),0,SUM(BP98:BS98)))</f>
        <v/>
      </c>
      <c r="BU98" t="str">
        <f t="shared" ca="1" si="95"/>
        <v/>
      </c>
      <c r="BX98">
        <f ca="1">IF(OR(COUNTIF('Datos fijos'!$AJ:$AJ,$B98)=0,$B98=0,D98=0,F98=0,G98=0,$H$4&lt;&gt;'Datos fijos'!$H$3),0,VLOOKUP($B98,'Datos fijos'!$AJ:$AO,COLUMN('Datos fijos'!$AL$1)-COLUMN('Datos fijos'!$AJ$2)+1,0))</f>
        <v>0</v>
      </c>
      <c r="BY98">
        <f t="shared" ca="1" si="96"/>
        <v>0</v>
      </c>
      <c r="BZ98" t="str">
        <f t="shared" ca="1" si="75"/>
        <v/>
      </c>
      <c r="CA98" t="str">
        <f t="shared" ca="1" si="76"/>
        <v/>
      </c>
      <c r="CC98" t="str">
        <f t="shared" ca="1" si="77"/>
        <v/>
      </c>
      <c r="CD98" t="str">
        <f t="shared" ca="1" si="78"/>
        <v/>
      </c>
      <c r="CE98" t="str">
        <f t="shared" ca="1" si="79"/>
        <v/>
      </c>
      <c r="CF98" t="str">
        <f t="shared" ca="1" si="80"/>
        <v/>
      </c>
      <c r="CG98" t="str">
        <f t="shared" ca="1" si="81"/>
        <v/>
      </c>
      <c r="CH98" t="str">
        <f t="shared" ca="1" si="82"/>
        <v/>
      </c>
      <c r="CI98" t="str">
        <f t="shared" ca="1" si="83"/>
        <v/>
      </c>
      <c r="CJ98" t="str">
        <f t="shared" ca="1" si="84"/>
        <v/>
      </c>
      <c r="CK98" t="str">
        <f t="shared" ca="1" si="85"/>
        <v/>
      </c>
      <c r="CL98" t="str">
        <f t="shared" ca="1" si="86"/>
        <v/>
      </c>
      <c r="CM98" t="str">
        <f ca="1">IF($CA98="","",IF(OR(CH98='Datos fijos'!$AB$3,CH98='Datos fijos'!$AB$4),0,SUM(CI98:CL98)))</f>
        <v/>
      </c>
      <c r="CN98" t="str">
        <f t="shared" ca="1" si="97"/>
        <v/>
      </c>
      <c r="DZ98">
        <f ca="1">IF(OR(COUNTIF('Datos fijos'!$AJ:$AJ,$B98)=0,C98=0,D98=0,E98=0,G98=0),0,VLOOKUP($B98,'Datos fijos'!$AJ:$AO,COLUMN('Datos fijos'!$AO$1)-COLUMN('Datos fijos'!$AJ$2)+1,0))</f>
        <v>0</v>
      </c>
      <c r="EA98">
        <f t="shared" ca="1" si="98"/>
        <v>0</v>
      </c>
      <c r="EB98" t="str">
        <f t="shared" ca="1" si="111"/>
        <v/>
      </c>
      <c r="EC98" t="str">
        <f t="shared" ca="1" si="99"/>
        <v/>
      </c>
      <c r="EE98" t="str">
        <f t="shared" ca="1" si="100"/>
        <v/>
      </c>
      <c r="EF98" t="str">
        <f t="shared" ca="1" si="101"/>
        <v/>
      </c>
      <c r="EG98" t="str">
        <f t="shared" ca="1" si="102"/>
        <v/>
      </c>
      <c r="EH98" t="str">
        <f t="shared" ca="1" si="103"/>
        <v/>
      </c>
      <c r="EI98" t="str">
        <f t="shared" ca="1" si="104"/>
        <v/>
      </c>
      <c r="EJ98" t="str">
        <f t="shared" ca="1" si="105"/>
        <v/>
      </c>
      <c r="EM98" t="str">
        <f t="shared" ca="1" si="106"/>
        <v/>
      </c>
      <c r="EN98" t="str">
        <f t="shared" ca="1" si="107"/>
        <v/>
      </c>
      <c r="EO98" t="str">
        <f t="shared" ca="1" si="108"/>
        <v/>
      </c>
      <c r="EP98" t="str">
        <f t="shared" ca="1" si="109"/>
        <v/>
      </c>
      <c r="EQ98" t="str">
        <f ca="1">IF(EC98="","",IF(OR(EJ98='Datos fijos'!$AB$4),0,SUM(EM98:EP98)))</f>
        <v/>
      </c>
      <c r="ER98" t="str">
        <f t="shared" ca="1" si="110"/>
        <v/>
      </c>
      <c r="EV98" s="53" t="str">
        <f ca="1">IF(OR(COUNTIF('Datos fijos'!$AJ:$AJ,Cálculos!$B98)=0,F98=0,D98=0,B98=0),"",VLOOKUP($B98,'Datos fijos'!$AJ:$AP,COLUMN('Datos fijos'!$AP$1)-COLUMN('Datos fijos'!$AJ$2)+1,0))</f>
        <v/>
      </c>
      <c r="EW98" t="str">
        <f t="shared" ca="1" si="87"/>
        <v/>
      </c>
    </row>
    <row r="99" spans="2:153" x14ac:dyDescent="0.25">
      <c r="B99">
        <f ca="1">OFFSET('Equipos, Mater, Serv'!C$5,ROW($A99)-ROW($A$3),0)</f>
        <v>0</v>
      </c>
      <c r="C99">
        <f ca="1">OFFSET('Equipos, Mater, Serv'!D$5,ROW($A99)-ROW($A$3),0)</f>
        <v>0</v>
      </c>
      <c r="D99">
        <f ca="1">OFFSET('Equipos, Mater, Serv'!F$5,ROW($A99)-ROW($A$3),0)</f>
        <v>0</v>
      </c>
      <c r="E99">
        <f ca="1">OFFSET('Equipos, Mater, Serv'!G$5,ROW($A99)-ROW($A$3),0)</f>
        <v>0</v>
      </c>
      <c r="F99">
        <f ca="1">OFFSET('Equipos, Mater, Serv'!H$5,ROW($A99)-ROW($A$3),0)</f>
        <v>0</v>
      </c>
      <c r="G99">
        <f ca="1">OFFSET('Equipos, Mater, Serv'!L$5,ROW($A99)-ROW($A$3),0)</f>
        <v>0</v>
      </c>
      <c r="I99">
        <f ca="1">OFFSET('Equipos, Mater, Serv'!O$5,ROW($A99)-ROW($A$3),0)</f>
        <v>0</v>
      </c>
      <c r="J99">
        <f ca="1">OFFSET('Equipos, Mater, Serv'!P$5,ROW($A99)-ROW($A$3),0)</f>
        <v>0</v>
      </c>
      <c r="K99">
        <f ca="1">OFFSET('Equipos, Mater, Serv'!T$5,ROW($A99)-ROW($A$3),0)</f>
        <v>0</v>
      </c>
      <c r="L99">
        <f ca="1">OFFSET('Equipos, Mater, Serv'!U$5,ROW($A99)-ROW($A$3),0)</f>
        <v>0</v>
      </c>
      <c r="N99">
        <f ca="1">OFFSET('Equipos, Mater, Serv'!Z$5,ROW($A99)-ROW($A$3),0)</f>
        <v>0</v>
      </c>
      <c r="O99">
        <f ca="1">OFFSET('Equipos, Mater, Serv'!AA$5,ROW($A99)-ROW($A$3),0)</f>
        <v>0</v>
      </c>
      <c r="P99">
        <f ca="1">OFFSET('Equipos, Mater, Serv'!AB$5,ROW($A99)-ROW($A$3),0)</f>
        <v>0</v>
      </c>
      <c r="Q99">
        <f ca="1">OFFSET('Equipos, Mater, Serv'!AC$5,ROW($A99)-ROW($A$3),0)</f>
        <v>0</v>
      </c>
      <c r="R99">
        <f ca="1">OFFSET('Equipos, Mater, Serv'!AD$5,ROW($A99)-ROW($A$3),0)</f>
        <v>0</v>
      </c>
      <c r="S99">
        <f ca="1">OFFSET('Equipos, Mater, Serv'!AE$5,ROW($A99)-ROW($A$3),0)</f>
        <v>0</v>
      </c>
      <c r="T99">
        <f ca="1">OFFSET('Equipos, Mater, Serv'!AF$5,ROW($A99)-ROW($A$3),0)</f>
        <v>0</v>
      </c>
      <c r="V99" s="241">
        <f ca="1">IF(OR($B99=0,D99=0,F99=0,J99&lt;&gt;'Datos fijos'!$H$3),0,1)</f>
        <v>0</v>
      </c>
      <c r="W99">
        <f t="shared" ca="1" si="88"/>
        <v>0</v>
      </c>
      <c r="X99" t="str">
        <f t="shared" ca="1" si="89"/>
        <v/>
      </c>
      <c r="Y99" t="str">
        <f t="shared" ca="1" si="90"/>
        <v/>
      </c>
      <c r="AA99" t="str">
        <f t="shared" ca="1" si="57"/>
        <v/>
      </c>
      <c r="AB99" t="str">
        <f t="shared" ca="1" si="58"/>
        <v/>
      </c>
      <c r="AC99" t="str">
        <f t="shared" ca="1" si="59"/>
        <v/>
      </c>
      <c r="AD99" t="str">
        <f t="shared" ca="1" si="60"/>
        <v/>
      </c>
      <c r="AE99" t="str">
        <f t="shared" ca="1" si="61"/>
        <v/>
      </c>
      <c r="AF99" t="str">
        <f t="shared" ca="1" si="62"/>
        <v/>
      </c>
      <c r="AG99" t="str">
        <f t="shared" ca="1" si="91"/>
        <v/>
      </c>
      <c r="AH99" t="str">
        <f t="shared" ca="1" si="92"/>
        <v/>
      </c>
      <c r="AI99" t="str">
        <f t="shared" ca="1" si="93"/>
        <v/>
      </c>
      <c r="AL99" t="str">
        <f ca="1">IF(Y99="","",IF(OR(AG99='Datos fijos'!$AB$3,AG99='Datos fijos'!$AB$4),0,SUM(AH99:AK99)))</f>
        <v/>
      </c>
      <c r="BE99" s="4">
        <f ca="1">IF(OR(COUNTIF('Datos fijos'!$AJ:$AJ,$B99)=0,$B99=0,D99=0,F99=0,$H$4&lt;&gt;'Datos fijos'!$H$3),0,VLOOKUP($B99,'Datos fijos'!$AJ:$AO,COLUMN('Datos fijos'!$AK$2)-COLUMN('Datos fijos'!$AJ$2)+1,0))</f>
        <v>0</v>
      </c>
      <c r="BF99">
        <f t="shared" ca="1" si="94"/>
        <v>0</v>
      </c>
      <c r="BG99" t="str">
        <f t="shared" ca="1" si="63"/>
        <v/>
      </c>
      <c r="BH99" t="str">
        <f t="shared" ca="1" si="64"/>
        <v/>
      </c>
      <c r="BJ99" t="str">
        <f t="shared" ca="1" si="65"/>
        <v/>
      </c>
      <c r="BK99" t="str">
        <f t="shared" ca="1" si="66"/>
        <v/>
      </c>
      <c r="BL99" t="str">
        <f t="shared" ca="1" si="67"/>
        <v/>
      </c>
      <c r="BM99" t="str">
        <f t="shared" ca="1" si="68"/>
        <v/>
      </c>
      <c r="BN99" s="4" t="str">
        <f t="shared" ca="1" si="69"/>
        <v/>
      </c>
      <c r="BO99" t="str">
        <f t="shared" ca="1" si="70"/>
        <v/>
      </c>
      <c r="BP99" t="str">
        <f t="shared" ca="1" si="71"/>
        <v/>
      </c>
      <c r="BQ99" t="str">
        <f t="shared" ca="1" si="72"/>
        <v/>
      </c>
      <c r="BR99" t="str">
        <f t="shared" ca="1" si="73"/>
        <v/>
      </c>
      <c r="BS99" t="str">
        <f t="shared" ca="1" si="74"/>
        <v/>
      </c>
      <c r="BT99" t="str">
        <f ca="1">IF($BH99="","",IF(OR(BO99='Datos fijos'!$AB$3,BO99='Datos fijos'!$AB$4),0,SUM(BP99:BS99)))</f>
        <v/>
      </c>
      <c r="BU99" t="str">
        <f t="shared" ca="1" si="95"/>
        <v/>
      </c>
      <c r="BX99">
        <f ca="1">IF(OR(COUNTIF('Datos fijos'!$AJ:$AJ,$B99)=0,$B99=0,D99=0,F99=0,G99=0,$H$4&lt;&gt;'Datos fijos'!$H$3),0,VLOOKUP($B99,'Datos fijos'!$AJ:$AO,COLUMN('Datos fijos'!$AL$1)-COLUMN('Datos fijos'!$AJ$2)+1,0))</f>
        <v>0</v>
      </c>
      <c r="BY99">
        <f t="shared" ca="1" si="96"/>
        <v>0</v>
      </c>
      <c r="BZ99" t="str">
        <f t="shared" ca="1" si="75"/>
        <v/>
      </c>
      <c r="CA99" t="str">
        <f t="shared" ca="1" si="76"/>
        <v/>
      </c>
      <c r="CC99" t="str">
        <f t="shared" ca="1" si="77"/>
        <v/>
      </c>
      <c r="CD99" t="str">
        <f t="shared" ca="1" si="78"/>
        <v/>
      </c>
      <c r="CE99" t="str">
        <f t="shared" ca="1" si="79"/>
        <v/>
      </c>
      <c r="CF99" t="str">
        <f t="shared" ca="1" si="80"/>
        <v/>
      </c>
      <c r="CG99" t="str">
        <f t="shared" ca="1" si="81"/>
        <v/>
      </c>
      <c r="CH99" t="str">
        <f t="shared" ca="1" si="82"/>
        <v/>
      </c>
      <c r="CI99" t="str">
        <f t="shared" ca="1" si="83"/>
        <v/>
      </c>
      <c r="CJ99" t="str">
        <f t="shared" ca="1" si="84"/>
        <v/>
      </c>
      <c r="CK99" t="str">
        <f t="shared" ca="1" si="85"/>
        <v/>
      </c>
      <c r="CL99" t="str">
        <f t="shared" ca="1" si="86"/>
        <v/>
      </c>
      <c r="CM99" t="str">
        <f ca="1">IF($CA99="","",IF(OR(CH99='Datos fijos'!$AB$3,CH99='Datos fijos'!$AB$4),0,SUM(CI99:CL99)))</f>
        <v/>
      </c>
      <c r="CN99" t="str">
        <f t="shared" ca="1" si="97"/>
        <v/>
      </c>
      <c r="DZ99">
        <f ca="1">IF(OR(COUNTIF('Datos fijos'!$AJ:$AJ,$B99)=0,C99=0,D99=0,E99=0,G99=0),0,VLOOKUP($B99,'Datos fijos'!$AJ:$AO,COLUMN('Datos fijos'!$AO$1)-COLUMN('Datos fijos'!$AJ$2)+1,0))</f>
        <v>0</v>
      </c>
      <c r="EA99">
        <f t="shared" ca="1" si="98"/>
        <v>0</v>
      </c>
      <c r="EB99" t="str">
        <f t="shared" ca="1" si="111"/>
        <v/>
      </c>
      <c r="EC99" t="str">
        <f t="shared" ca="1" si="99"/>
        <v/>
      </c>
      <c r="EE99" t="str">
        <f t="shared" ca="1" si="100"/>
        <v/>
      </c>
      <c r="EF99" t="str">
        <f t="shared" ca="1" si="101"/>
        <v/>
      </c>
      <c r="EG99" t="str">
        <f t="shared" ca="1" si="102"/>
        <v/>
      </c>
      <c r="EH99" t="str">
        <f t="shared" ca="1" si="103"/>
        <v/>
      </c>
      <c r="EI99" t="str">
        <f t="shared" ca="1" si="104"/>
        <v/>
      </c>
      <c r="EJ99" t="str">
        <f t="shared" ca="1" si="105"/>
        <v/>
      </c>
      <c r="EM99" t="str">
        <f t="shared" ca="1" si="106"/>
        <v/>
      </c>
      <c r="EN99" t="str">
        <f t="shared" ca="1" si="107"/>
        <v/>
      </c>
      <c r="EO99" t="str">
        <f t="shared" ca="1" si="108"/>
        <v/>
      </c>
      <c r="EP99" t="str">
        <f t="shared" ca="1" si="109"/>
        <v/>
      </c>
      <c r="EQ99" t="str">
        <f ca="1">IF(EC99="","",IF(OR(EJ99='Datos fijos'!$AB$4),0,SUM(EM99:EP99)))</f>
        <v/>
      </c>
      <c r="ER99" t="str">
        <f t="shared" ca="1" si="110"/>
        <v/>
      </c>
      <c r="EV99" s="53" t="str">
        <f ca="1">IF(OR(COUNTIF('Datos fijos'!$AJ:$AJ,Cálculos!$B99)=0,F99=0,D99=0,B99=0),"",VLOOKUP($B99,'Datos fijos'!$AJ:$AP,COLUMN('Datos fijos'!$AP$1)-COLUMN('Datos fijos'!$AJ$2)+1,0))</f>
        <v/>
      </c>
      <c r="EW99" t="str">
        <f t="shared" ca="1" si="87"/>
        <v/>
      </c>
    </row>
    <row r="100" spans="2:153" x14ac:dyDescent="0.25">
      <c r="B100">
        <f ca="1">OFFSET('Equipos, Mater, Serv'!C$5,ROW($A100)-ROW($A$3),0)</f>
        <v>0</v>
      </c>
      <c r="C100">
        <f ca="1">OFFSET('Equipos, Mater, Serv'!D$5,ROW($A100)-ROW($A$3),0)</f>
        <v>0</v>
      </c>
      <c r="D100">
        <f ca="1">OFFSET('Equipos, Mater, Serv'!F$5,ROW($A100)-ROW($A$3),0)</f>
        <v>0</v>
      </c>
      <c r="E100">
        <f ca="1">OFFSET('Equipos, Mater, Serv'!G$5,ROW($A100)-ROW($A$3),0)</f>
        <v>0</v>
      </c>
      <c r="F100">
        <f ca="1">OFFSET('Equipos, Mater, Serv'!H$5,ROW($A100)-ROW($A$3),0)</f>
        <v>0</v>
      </c>
      <c r="G100">
        <f ca="1">OFFSET('Equipos, Mater, Serv'!L$5,ROW($A100)-ROW($A$3),0)</f>
        <v>0</v>
      </c>
      <c r="I100">
        <f ca="1">OFFSET('Equipos, Mater, Serv'!O$5,ROW($A100)-ROW($A$3),0)</f>
        <v>0</v>
      </c>
      <c r="J100">
        <f ca="1">OFFSET('Equipos, Mater, Serv'!P$5,ROW($A100)-ROW($A$3),0)</f>
        <v>0</v>
      </c>
      <c r="K100">
        <f ca="1">OFFSET('Equipos, Mater, Serv'!T$5,ROW($A100)-ROW($A$3),0)</f>
        <v>0</v>
      </c>
      <c r="L100">
        <f ca="1">OFFSET('Equipos, Mater, Serv'!U$5,ROW($A100)-ROW($A$3),0)</f>
        <v>0</v>
      </c>
      <c r="N100">
        <f ca="1">OFFSET('Equipos, Mater, Serv'!Z$5,ROW($A100)-ROW($A$3),0)</f>
        <v>0</v>
      </c>
      <c r="O100">
        <f ca="1">OFFSET('Equipos, Mater, Serv'!AA$5,ROW($A100)-ROW($A$3),0)</f>
        <v>0</v>
      </c>
      <c r="P100">
        <f ca="1">OFFSET('Equipos, Mater, Serv'!AB$5,ROW($A100)-ROW($A$3),0)</f>
        <v>0</v>
      </c>
      <c r="Q100">
        <f ca="1">OFFSET('Equipos, Mater, Serv'!AC$5,ROW($A100)-ROW($A$3),0)</f>
        <v>0</v>
      </c>
      <c r="R100">
        <f ca="1">OFFSET('Equipos, Mater, Serv'!AD$5,ROW($A100)-ROW($A$3),0)</f>
        <v>0</v>
      </c>
      <c r="S100">
        <f ca="1">OFFSET('Equipos, Mater, Serv'!AE$5,ROW($A100)-ROW($A$3),0)</f>
        <v>0</v>
      </c>
      <c r="T100">
        <f ca="1">OFFSET('Equipos, Mater, Serv'!AF$5,ROW($A100)-ROW($A$3),0)</f>
        <v>0</v>
      </c>
      <c r="V100" s="241">
        <f ca="1">IF(OR($B100=0,D100=0,F100=0,J100&lt;&gt;'Datos fijos'!$H$3),0,1)</f>
        <v>0</v>
      </c>
      <c r="W100">
        <f t="shared" ca="1" si="88"/>
        <v>0</v>
      </c>
      <c r="X100" t="str">
        <f t="shared" ca="1" si="89"/>
        <v/>
      </c>
      <c r="Y100" t="str">
        <f t="shared" ca="1" si="90"/>
        <v/>
      </c>
      <c r="AA100" t="str">
        <f t="shared" ca="1" si="57"/>
        <v/>
      </c>
      <c r="AB100" t="str">
        <f t="shared" ca="1" si="58"/>
        <v/>
      </c>
      <c r="AC100" t="str">
        <f t="shared" ca="1" si="59"/>
        <v/>
      </c>
      <c r="AD100" t="str">
        <f t="shared" ca="1" si="60"/>
        <v/>
      </c>
      <c r="AE100" t="str">
        <f t="shared" ca="1" si="61"/>
        <v/>
      </c>
      <c r="AF100" t="str">
        <f t="shared" ca="1" si="62"/>
        <v/>
      </c>
      <c r="AG100" t="str">
        <f t="shared" ca="1" si="91"/>
        <v/>
      </c>
      <c r="AH100" t="str">
        <f t="shared" ca="1" si="92"/>
        <v/>
      </c>
      <c r="AI100" t="str">
        <f t="shared" ca="1" si="93"/>
        <v/>
      </c>
      <c r="AL100" t="str">
        <f ca="1">IF(Y100="","",IF(OR(AG100='Datos fijos'!$AB$3,AG100='Datos fijos'!$AB$4),0,SUM(AH100:AK100)))</f>
        <v/>
      </c>
      <c r="BE100" s="4">
        <f ca="1">IF(OR(COUNTIF('Datos fijos'!$AJ:$AJ,$B100)=0,$B100=0,D100=0,F100=0,$H$4&lt;&gt;'Datos fijos'!$H$3),0,VLOOKUP($B100,'Datos fijos'!$AJ:$AO,COLUMN('Datos fijos'!$AK$2)-COLUMN('Datos fijos'!$AJ$2)+1,0))</f>
        <v>0</v>
      </c>
      <c r="BF100">
        <f t="shared" ca="1" si="94"/>
        <v>0</v>
      </c>
      <c r="BG100" t="str">
        <f t="shared" ca="1" si="63"/>
        <v/>
      </c>
      <c r="BH100" t="str">
        <f t="shared" ca="1" si="64"/>
        <v/>
      </c>
      <c r="BJ100" t="str">
        <f t="shared" ca="1" si="65"/>
        <v/>
      </c>
      <c r="BK100" t="str">
        <f t="shared" ca="1" si="66"/>
        <v/>
      </c>
      <c r="BL100" t="str">
        <f t="shared" ca="1" si="67"/>
        <v/>
      </c>
      <c r="BM100" t="str">
        <f t="shared" ca="1" si="68"/>
        <v/>
      </c>
      <c r="BN100" s="4" t="str">
        <f t="shared" ca="1" si="69"/>
        <v/>
      </c>
      <c r="BO100" t="str">
        <f t="shared" ca="1" si="70"/>
        <v/>
      </c>
      <c r="BP100" t="str">
        <f t="shared" ca="1" si="71"/>
        <v/>
      </c>
      <c r="BQ100" t="str">
        <f t="shared" ca="1" si="72"/>
        <v/>
      </c>
      <c r="BR100" t="str">
        <f t="shared" ca="1" si="73"/>
        <v/>
      </c>
      <c r="BS100" t="str">
        <f t="shared" ca="1" si="74"/>
        <v/>
      </c>
      <c r="BT100" t="str">
        <f ca="1">IF($BH100="","",IF(OR(BO100='Datos fijos'!$AB$3,BO100='Datos fijos'!$AB$4),0,SUM(BP100:BS100)))</f>
        <v/>
      </c>
      <c r="BU100" t="str">
        <f t="shared" ca="1" si="95"/>
        <v/>
      </c>
      <c r="BX100">
        <f ca="1">IF(OR(COUNTIF('Datos fijos'!$AJ:$AJ,$B100)=0,$B100=0,D100=0,F100=0,G100=0,$H$4&lt;&gt;'Datos fijos'!$H$3),0,VLOOKUP($B100,'Datos fijos'!$AJ:$AO,COLUMN('Datos fijos'!$AL$1)-COLUMN('Datos fijos'!$AJ$2)+1,0))</f>
        <v>0</v>
      </c>
      <c r="BY100">
        <f t="shared" ca="1" si="96"/>
        <v>0</v>
      </c>
      <c r="BZ100" t="str">
        <f t="shared" ca="1" si="75"/>
        <v/>
      </c>
      <c r="CA100" t="str">
        <f t="shared" ca="1" si="76"/>
        <v/>
      </c>
      <c r="CC100" t="str">
        <f t="shared" ca="1" si="77"/>
        <v/>
      </c>
      <c r="CD100" t="str">
        <f t="shared" ca="1" si="78"/>
        <v/>
      </c>
      <c r="CE100" t="str">
        <f t="shared" ca="1" si="79"/>
        <v/>
      </c>
      <c r="CF100" t="str">
        <f t="shared" ca="1" si="80"/>
        <v/>
      </c>
      <c r="CG100" t="str">
        <f t="shared" ca="1" si="81"/>
        <v/>
      </c>
      <c r="CH100" t="str">
        <f t="shared" ca="1" si="82"/>
        <v/>
      </c>
      <c r="CI100" t="str">
        <f t="shared" ca="1" si="83"/>
        <v/>
      </c>
      <c r="CJ100" t="str">
        <f t="shared" ca="1" si="84"/>
        <v/>
      </c>
      <c r="CK100" t="str">
        <f t="shared" ca="1" si="85"/>
        <v/>
      </c>
      <c r="CL100" t="str">
        <f t="shared" ca="1" si="86"/>
        <v/>
      </c>
      <c r="CM100" t="str">
        <f ca="1">IF($CA100="","",IF(OR(CH100='Datos fijos'!$AB$3,CH100='Datos fijos'!$AB$4),0,SUM(CI100:CL100)))</f>
        <v/>
      </c>
      <c r="CN100" t="str">
        <f t="shared" ca="1" si="97"/>
        <v/>
      </c>
      <c r="DZ100">
        <f ca="1">IF(OR(COUNTIF('Datos fijos'!$AJ:$AJ,$B100)=0,C100=0,D100=0,E100=0,G100=0),0,VLOOKUP($B100,'Datos fijos'!$AJ:$AO,COLUMN('Datos fijos'!$AO$1)-COLUMN('Datos fijos'!$AJ$2)+1,0))</f>
        <v>0</v>
      </c>
      <c r="EA100">
        <f t="shared" ca="1" si="98"/>
        <v>0</v>
      </c>
      <c r="EB100" t="str">
        <f t="shared" ca="1" si="111"/>
        <v/>
      </c>
      <c r="EC100" t="str">
        <f t="shared" ca="1" si="99"/>
        <v/>
      </c>
      <c r="EE100" t="str">
        <f t="shared" ca="1" si="100"/>
        <v/>
      </c>
      <c r="EF100" t="str">
        <f t="shared" ca="1" si="101"/>
        <v/>
      </c>
      <c r="EG100" t="str">
        <f t="shared" ca="1" si="102"/>
        <v/>
      </c>
      <c r="EH100" t="str">
        <f t="shared" ca="1" si="103"/>
        <v/>
      </c>
      <c r="EI100" t="str">
        <f t="shared" ca="1" si="104"/>
        <v/>
      </c>
      <c r="EJ100" t="str">
        <f t="shared" ca="1" si="105"/>
        <v/>
      </c>
      <c r="EM100" t="str">
        <f t="shared" ca="1" si="106"/>
        <v/>
      </c>
      <c r="EN100" t="str">
        <f t="shared" ca="1" si="107"/>
        <v/>
      </c>
      <c r="EO100" t="str">
        <f t="shared" ca="1" si="108"/>
        <v/>
      </c>
      <c r="EP100" t="str">
        <f t="shared" ca="1" si="109"/>
        <v/>
      </c>
      <c r="EQ100" t="str">
        <f ca="1">IF(EC100="","",IF(OR(EJ100='Datos fijos'!$AB$4),0,SUM(EM100:EP100)))</f>
        <v/>
      </c>
      <c r="ER100" t="str">
        <f t="shared" ca="1" si="110"/>
        <v/>
      </c>
      <c r="EV100" s="53" t="str">
        <f ca="1">IF(OR(COUNTIF('Datos fijos'!$AJ:$AJ,Cálculos!$B100)=0,F100=0,D100=0,B100=0),"",VLOOKUP($B100,'Datos fijos'!$AJ:$AP,COLUMN('Datos fijos'!$AP$1)-COLUMN('Datos fijos'!$AJ$2)+1,0))</f>
        <v/>
      </c>
      <c r="EW100" t="str">
        <f t="shared" ca="1" si="87"/>
        <v/>
      </c>
    </row>
    <row r="101" spans="2:153" x14ac:dyDescent="0.25">
      <c r="B101">
        <f ca="1">OFFSET('Equipos, Mater, Serv'!C$5,ROW($A101)-ROW($A$3),0)</f>
        <v>0</v>
      </c>
      <c r="C101">
        <f ca="1">OFFSET('Equipos, Mater, Serv'!D$5,ROW($A101)-ROW($A$3),0)</f>
        <v>0</v>
      </c>
      <c r="D101">
        <f ca="1">OFFSET('Equipos, Mater, Serv'!F$5,ROW($A101)-ROW($A$3),0)</f>
        <v>0</v>
      </c>
      <c r="E101">
        <f ca="1">OFFSET('Equipos, Mater, Serv'!G$5,ROW($A101)-ROW($A$3),0)</f>
        <v>0</v>
      </c>
      <c r="F101">
        <f ca="1">OFFSET('Equipos, Mater, Serv'!H$5,ROW($A101)-ROW($A$3),0)</f>
        <v>0</v>
      </c>
      <c r="G101">
        <f ca="1">OFFSET('Equipos, Mater, Serv'!L$5,ROW($A101)-ROW($A$3),0)</f>
        <v>0</v>
      </c>
      <c r="I101">
        <f ca="1">OFFSET('Equipos, Mater, Serv'!O$5,ROW($A101)-ROW($A$3),0)</f>
        <v>0</v>
      </c>
      <c r="J101">
        <f ca="1">OFFSET('Equipos, Mater, Serv'!P$5,ROW($A101)-ROW($A$3),0)</f>
        <v>0</v>
      </c>
      <c r="K101">
        <f ca="1">OFFSET('Equipos, Mater, Serv'!T$5,ROW($A101)-ROW($A$3),0)</f>
        <v>0</v>
      </c>
      <c r="L101">
        <f ca="1">OFFSET('Equipos, Mater, Serv'!U$5,ROW($A101)-ROW($A$3),0)</f>
        <v>0</v>
      </c>
      <c r="N101">
        <f ca="1">OFFSET('Equipos, Mater, Serv'!Z$5,ROW($A101)-ROW($A$3),0)</f>
        <v>0</v>
      </c>
      <c r="O101">
        <f ca="1">OFFSET('Equipos, Mater, Serv'!AA$5,ROW($A101)-ROW($A$3),0)</f>
        <v>0</v>
      </c>
      <c r="P101">
        <f ca="1">OFFSET('Equipos, Mater, Serv'!AB$5,ROW($A101)-ROW($A$3),0)</f>
        <v>0</v>
      </c>
      <c r="Q101">
        <f ca="1">OFFSET('Equipos, Mater, Serv'!AC$5,ROW($A101)-ROW($A$3),0)</f>
        <v>0</v>
      </c>
      <c r="R101">
        <f ca="1">OFFSET('Equipos, Mater, Serv'!AD$5,ROW($A101)-ROW($A$3),0)</f>
        <v>0</v>
      </c>
      <c r="S101">
        <f ca="1">OFFSET('Equipos, Mater, Serv'!AE$5,ROW($A101)-ROW($A$3),0)</f>
        <v>0</v>
      </c>
      <c r="T101">
        <f ca="1">OFFSET('Equipos, Mater, Serv'!AF$5,ROW($A101)-ROW($A$3),0)</f>
        <v>0</v>
      </c>
      <c r="V101" s="241">
        <f ca="1">IF(OR($B101=0,D101=0,F101=0,J101&lt;&gt;'Datos fijos'!$H$3),0,1)</f>
        <v>0</v>
      </c>
      <c r="W101">
        <f t="shared" ca="1" si="88"/>
        <v>0</v>
      </c>
      <c r="X101" t="str">
        <f t="shared" ca="1" si="89"/>
        <v/>
      </c>
      <c r="Y101" t="str">
        <f t="shared" ca="1" si="90"/>
        <v/>
      </c>
      <c r="AA101" t="str">
        <f t="shared" ca="1" si="57"/>
        <v/>
      </c>
      <c r="AB101" t="str">
        <f t="shared" ca="1" si="58"/>
        <v/>
      </c>
      <c r="AC101" t="str">
        <f t="shared" ca="1" si="59"/>
        <v/>
      </c>
      <c r="AD101" t="str">
        <f t="shared" ca="1" si="60"/>
        <v/>
      </c>
      <c r="AE101" t="str">
        <f t="shared" ca="1" si="61"/>
        <v/>
      </c>
      <c r="AF101" t="str">
        <f t="shared" ca="1" si="62"/>
        <v/>
      </c>
      <c r="AG101" t="str">
        <f t="shared" ca="1" si="91"/>
        <v/>
      </c>
      <c r="AH101" t="str">
        <f t="shared" ca="1" si="92"/>
        <v/>
      </c>
      <c r="AI101" t="str">
        <f t="shared" ca="1" si="93"/>
        <v/>
      </c>
      <c r="AL101" t="str">
        <f ca="1">IF(Y101="","",IF(OR(AG101='Datos fijos'!$AB$3,AG101='Datos fijos'!$AB$4),0,SUM(AH101:AK101)))</f>
        <v/>
      </c>
      <c r="BE101" s="4">
        <f ca="1">IF(OR(COUNTIF('Datos fijos'!$AJ:$AJ,$B101)=0,$B101=0,D101=0,F101=0,$H$4&lt;&gt;'Datos fijos'!$H$3),0,VLOOKUP($B101,'Datos fijos'!$AJ:$AO,COLUMN('Datos fijos'!$AK$2)-COLUMN('Datos fijos'!$AJ$2)+1,0))</f>
        <v>0</v>
      </c>
      <c r="BF101">
        <f t="shared" ca="1" si="94"/>
        <v>0</v>
      </c>
      <c r="BG101" t="str">
        <f t="shared" ca="1" si="63"/>
        <v/>
      </c>
      <c r="BH101" t="str">
        <f t="shared" ca="1" si="64"/>
        <v/>
      </c>
      <c r="BJ101" t="str">
        <f t="shared" ca="1" si="65"/>
        <v/>
      </c>
      <c r="BK101" t="str">
        <f t="shared" ca="1" si="66"/>
        <v/>
      </c>
      <c r="BL101" t="str">
        <f t="shared" ca="1" si="67"/>
        <v/>
      </c>
      <c r="BM101" t="str">
        <f t="shared" ca="1" si="68"/>
        <v/>
      </c>
      <c r="BN101" s="4" t="str">
        <f t="shared" ca="1" si="69"/>
        <v/>
      </c>
      <c r="BO101" t="str">
        <f t="shared" ca="1" si="70"/>
        <v/>
      </c>
      <c r="BP101" t="str">
        <f t="shared" ca="1" si="71"/>
        <v/>
      </c>
      <c r="BQ101" t="str">
        <f t="shared" ca="1" si="72"/>
        <v/>
      </c>
      <c r="BR101" t="str">
        <f t="shared" ca="1" si="73"/>
        <v/>
      </c>
      <c r="BS101" t="str">
        <f t="shared" ca="1" si="74"/>
        <v/>
      </c>
      <c r="BT101" t="str">
        <f ca="1">IF($BH101="","",IF(OR(BO101='Datos fijos'!$AB$3,BO101='Datos fijos'!$AB$4),0,SUM(BP101:BS101)))</f>
        <v/>
      </c>
      <c r="BU101" t="str">
        <f t="shared" ca="1" si="95"/>
        <v/>
      </c>
      <c r="BX101">
        <f ca="1">IF(OR(COUNTIF('Datos fijos'!$AJ:$AJ,$B101)=0,$B101=0,D101=0,F101=0,G101=0,$H$4&lt;&gt;'Datos fijos'!$H$3),0,VLOOKUP($B101,'Datos fijos'!$AJ:$AO,COLUMN('Datos fijos'!$AL$1)-COLUMN('Datos fijos'!$AJ$2)+1,0))</f>
        <v>0</v>
      </c>
      <c r="BY101">
        <f t="shared" ca="1" si="96"/>
        <v>0</v>
      </c>
      <c r="BZ101" t="str">
        <f t="shared" ca="1" si="75"/>
        <v/>
      </c>
      <c r="CA101" t="str">
        <f t="shared" ca="1" si="76"/>
        <v/>
      </c>
      <c r="CC101" t="str">
        <f t="shared" ca="1" si="77"/>
        <v/>
      </c>
      <c r="CD101" t="str">
        <f t="shared" ca="1" si="78"/>
        <v/>
      </c>
      <c r="CE101" t="str">
        <f t="shared" ca="1" si="79"/>
        <v/>
      </c>
      <c r="CF101" t="str">
        <f t="shared" ca="1" si="80"/>
        <v/>
      </c>
      <c r="CG101" t="str">
        <f t="shared" ca="1" si="81"/>
        <v/>
      </c>
      <c r="CH101" t="str">
        <f t="shared" ca="1" si="82"/>
        <v/>
      </c>
      <c r="CI101" t="str">
        <f t="shared" ca="1" si="83"/>
        <v/>
      </c>
      <c r="CJ101" t="str">
        <f t="shared" ca="1" si="84"/>
        <v/>
      </c>
      <c r="CK101" t="str">
        <f t="shared" ca="1" si="85"/>
        <v/>
      </c>
      <c r="CL101" t="str">
        <f t="shared" ca="1" si="86"/>
        <v/>
      </c>
      <c r="CM101" t="str">
        <f ca="1">IF($CA101="","",IF(OR(CH101='Datos fijos'!$AB$3,CH101='Datos fijos'!$AB$4),0,SUM(CI101:CL101)))</f>
        <v/>
      </c>
      <c r="CN101" t="str">
        <f t="shared" ca="1" si="97"/>
        <v/>
      </c>
      <c r="DZ101">
        <f ca="1">IF(OR(COUNTIF('Datos fijos'!$AJ:$AJ,$B101)=0,C101=0,D101=0,E101=0,G101=0),0,VLOOKUP($B101,'Datos fijos'!$AJ:$AO,COLUMN('Datos fijos'!$AO$1)-COLUMN('Datos fijos'!$AJ$2)+1,0))</f>
        <v>0</v>
      </c>
      <c r="EA101">
        <f t="shared" ca="1" si="98"/>
        <v>0</v>
      </c>
      <c r="EB101" t="str">
        <f t="shared" ca="1" si="111"/>
        <v/>
      </c>
      <c r="EC101" t="str">
        <f t="shared" ca="1" si="99"/>
        <v/>
      </c>
      <c r="EE101" t="str">
        <f t="shared" ca="1" si="100"/>
        <v/>
      </c>
      <c r="EF101" t="str">
        <f t="shared" ca="1" si="101"/>
        <v/>
      </c>
      <c r="EG101" t="str">
        <f t="shared" ca="1" si="102"/>
        <v/>
      </c>
      <c r="EH101" t="str">
        <f t="shared" ca="1" si="103"/>
        <v/>
      </c>
      <c r="EI101" t="str">
        <f t="shared" ca="1" si="104"/>
        <v/>
      </c>
      <c r="EJ101" t="str">
        <f t="shared" ca="1" si="105"/>
        <v/>
      </c>
      <c r="EM101" t="str">
        <f t="shared" ca="1" si="106"/>
        <v/>
      </c>
      <c r="EN101" t="str">
        <f t="shared" ca="1" si="107"/>
        <v/>
      </c>
      <c r="EO101" t="str">
        <f t="shared" ca="1" si="108"/>
        <v/>
      </c>
      <c r="EP101" t="str">
        <f t="shared" ca="1" si="109"/>
        <v/>
      </c>
      <c r="EQ101" t="str">
        <f ca="1">IF(EC101="","",IF(OR(EJ101='Datos fijos'!$AB$4),0,SUM(EM101:EP101)))</f>
        <v/>
      </c>
      <c r="ER101" t="str">
        <f t="shared" ca="1" si="110"/>
        <v/>
      </c>
      <c r="EV101" s="53" t="str">
        <f ca="1">IF(OR(COUNTIF('Datos fijos'!$AJ:$AJ,Cálculos!$B101)=0,F101=0,D101=0,B101=0),"",VLOOKUP($B101,'Datos fijos'!$AJ:$AP,COLUMN('Datos fijos'!$AP$1)-COLUMN('Datos fijos'!$AJ$2)+1,0))</f>
        <v/>
      </c>
      <c r="EW101" t="str">
        <f t="shared" ca="1" si="87"/>
        <v/>
      </c>
    </row>
    <row r="102" spans="2:153" x14ac:dyDescent="0.25">
      <c r="B102">
        <f ca="1">OFFSET('Equipos, Mater, Serv'!C$5,ROW($A102)-ROW($A$3),0)</f>
        <v>0</v>
      </c>
      <c r="C102">
        <f ca="1">OFFSET('Equipos, Mater, Serv'!D$5,ROW($A102)-ROW($A$3),0)</f>
        <v>0</v>
      </c>
      <c r="D102">
        <f ca="1">OFFSET('Equipos, Mater, Serv'!F$5,ROW($A102)-ROW($A$3),0)</f>
        <v>0</v>
      </c>
      <c r="E102">
        <f ca="1">OFFSET('Equipos, Mater, Serv'!G$5,ROW($A102)-ROW($A$3),0)</f>
        <v>0</v>
      </c>
      <c r="F102">
        <f ca="1">OFFSET('Equipos, Mater, Serv'!H$5,ROW($A102)-ROW($A$3),0)</f>
        <v>0</v>
      </c>
      <c r="G102">
        <f ca="1">OFFSET('Equipos, Mater, Serv'!L$5,ROW($A102)-ROW($A$3),0)</f>
        <v>0</v>
      </c>
      <c r="I102">
        <f ca="1">OFFSET('Equipos, Mater, Serv'!O$5,ROW($A102)-ROW($A$3),0)</f>
        <v>0</v>
      </c>
      <c r="J102">
        <f ca="1">OFFSET('Equipos, Mater, Serv'!P$5,ROW($A102)-ROW($A$3),0)</f>
        <v>0</v>
      </c>
      <c r="K102">
        <f ca="1">OFFSET('Equipos, Mater, Serv'!T$5,ROW($A102)-ROW($A$3),0)</f>
        <v>0</v>
      </c>
      <c r="L102">
        <f ca="1">OFFSET('Equipos, Mater, Serv'!U$5,ROW($A102)-ROW($A$3),0)</f>
        <v>0</v>
      </c>
      <c r="N102">
        <f ca="1">OFFSET('Equipos, Mater, Serv'!Z$5,ROW($A102)-ROW($A$3),0)</f>
        <v>0</v>
      </c>
      <c r="O102">
        <f ca="1">OFFSET('Equipos, Mater, Serv'!AA$5,ROW($A102)-ROW($A$3),0)</f>
        <v>0</v>
      </c>
      <c r="P102">
        <f ca="1">OFFSET('Equipos, Mater, Serv'!AB$5,ROW($A102)-ROW($A$3),0)</f>
        <v>0</v>
      </c>
      <c r="Q102">
        <f ca="1">OFFSET('Equipos, Mater, Serv'!AC$5,ROW($A102)-ROW($A$3),0)</f>
        <v>0</v>
      </c>
      <c r="R102">
        <f ca="1">OFFSET('Equipos, Mater, Serv'!AD$5,ROW($A102)-ROW($A$3),0)</f>
        <v>0</v>
      </c>
      <c r="S102">
        <f ca="1">OFFSET('Equipos, Mater, Serv'!AE$5,ROW($A102)-ROW($A$3),0)</f>
        <v>0</v>
      </c>
      <c r="T102">
        <f ca="1">OFFSET('Equipos, Mater, Serv'!AF$5,ROW($A102)-ROW($A$3),0)</f>
        <v>0</v>
      </c>
      <c r="V102" s="241">
        <f ca="1">IF(OR($B102=0,D102=0,F102=0,J102&lt;&gt;'Datos fijos'!$H$3),0,1)</f>
        <v>0</v>
      </c>
      <c r="W102">
        <f t="shared" ca="1" si="88"/>
        <v>0</v>
      </c>
      <c r="X102" t="str">
        <f t="shared" ca="1" si="89"/>
        <v/>
      </c>
      <c r="Y102" t="str">
        <f t="shared" ca="1" si="90"/>
        <v/>
      </c>
      <c r="AA102" t="str">
        <f t="shared" ca="1" si="57"/>
        <v/>
      </c>
      <c r="AB102" t="str">
        <f t="shared" ca="1" si="58"/>
        <v/>
      </c>
      <c r="AC102" t="str">
        <f t="shared" ca="1" si="59"/>
        <v/>
      </c>
      <c r="AD102" t="str">
        <f t="shared" ca="1" si="60"/>
        <v/>
      </c>
      <c r="AE102" t="str">
        <f t="shared" ca="1" si="61"/>
        <v/>
      </c>
      <c r="AF102" t="str">
        <f t="shared" ca="1" si="62"/>
        <v/>
      </c>
      <c r="AG102" t="str">
        <f t="shared" ca="1" si="91"/>
        <v/>
      </c>
      <c r="AH102" t="str">
        <f t="shared" ca="1" si="92"/>
        <v/>
      </c>
      <c r="AI102" t="str">
        <f t="shared" ca="1" si="93"/>
        <v/>
      </c>
      <c r="AL102" t="str">
        <f ca="1">IF(Y102="","",IF(OR(AG102='Datos fijos'!$AB$3,AG102='Datos fijos'!$AB$4),0,SUM(AH102:AK102)))</f>
        <v/>
      </c>
      <c r="BE102" s="4">
        <f ca="1">IF(OR(COUNTIF('Datos fijos'!$AJ:$AJ,$B102)=0,$B102=0,D102=0,F102=0,$H$4&lt;&gt;'Datos fijos'!$H$3),0,VLOOKUP($B102,'Datos fijos'!$AJ:$AO,COLUMN('Datos fijos'!$AK$2)-COLUMN('Datos fijos'!$AJ$2)+1,0))</f>
        <v>0</v>
      </c>
      <c r="BF102">
        <f t="shared" ca="1" si="94"/>
        <v>0</v>
      </c>
      <c r="BG102" t="str">
        <f t="shared" ca="1" si="63"/>
        <v/>
      </c>
      <c r="BH102" t="str">
        <f t="shared" ca="1" si="64"/>
        <v/>
      </c>
      <c r="BJ102" t="str">
        <f t="shared" ca="1" si="65"/>
        <v/>
      </c>
      <c r="BK102" t="str">
        <f t="shared" ca="1" si="66"/>
        <v/>
      </c>
      <c r="BL102" t="str">
        <f t="shared" ca="1" si="67"/>
        <v/>
      </c>
      <c r="BM102" t="str">
        <f t="shared" ca="1" si="68"/>
        <v/>
      </c>
      <c r="BN102" s="4" t="str">
        <f t="shared" ca="1" si="69"/>
        <v/>
      </c>
      <c r="BO102" t="str">
        <f t="shared" ca="1" si="70"/>
        <v/>
      </c>
      <c r="BP102" t="str">
        <f t="shared" ca="1" si="71"/>
        <v/>
      </c>
      <c r="BQ102" t="str">
        <f t="shared" ca="1" si="72"/>
        <v/>
      </c>
      <c r="BR102" t="str">
        <f t="shared" ca="1" si="73"/>
        <v/>
      </c>
      <c r="BS102" t="str">
        <f t="shared" ca="1" si="74"/>
        <v/>
      </c>
      <c r="BT102" t="str">
        <f ca="1">IF($BH102="","",IF(OR(BO102='Datos fijos'!$AB$3,BO102='Datos fijos'!$AB$4),0,SUM(BP102:BS102)))</f>
        <v/>
      </c>
      <c r="BU102" t="str">
        <f t="shared" ca="1" si="95"/>
        <v/>
      </c>
      <c r="BX102">
        <f ca="1">IF(OR(COUNTIF('Datos fijos'!$AJ:$AJ,$B102)=0,$B102=0,D102=0,F102=0,G102=0,$H$4&lt;&gt;'Datos fijos'!$H$3),0,VLOOKUP($B102,'Datos fijos'!$AJ:$AO,COLUMN('Datos fijos'!$AL$1)-COLUMN('Datos fijos'!$AJ$2)+1,0))</f>
        <v>0</v>
      </c>
      <c r="BY102">
        <f t="shared" ca="1" si="96"/>
        <v>0</v>
      </c>
      <c r="BZ102" t="str">
        <f t="shared" ca="1" si="75"/>
        <v/>
      </c>
      <c r="CA102" t="str">
        <f t="shared" ca="1" si="76"/>
        <v/>
      </c>
      <c r="CC102" t="str">
        <f t="shared" ca="1" si="77"/>
        <v/>
      </c>
      <c r="CD102" t="str">
        <f t="shared" ca="1" si="78"/>
        <v/>
      </c>
      <c r="CE102" t="str">
        <f t="shared" ca="1" si="79"/>
        <v/>
      </c>
      <c r="CF102" t="str">
        <f t="shared" ca="1" si="80"/>
        <v/>
      </c>
      <c r="CG102" t="str">
        <f t="shared" ca="1" si="81"/>
        <v/>
      </c>
      <c r="CH102" t="str">
        <f t="shared" ca="1" si="82"/>
        <v/>
      </c>
      <c r="CI102" t="str">
        <f t="shared" ca="1" si="83"/>
        <v/>
      </c>
      <c r="CJ102" t="str">
        <f t="shared" ca="1" si="84"/>
        <v/>
      </c>
      <c r="CK102" t="str">
        <f t="shared" ca="1" si="85"/>
        <v/>
      </c>
      <c r="CL102" t="str">
        <f t="shared" ca="1" si="86"/>
        <v/>
      </c>
      <c r="CM102" t="str">
        <f ca="1">IF($CA102="","",IF(OR(CH102='Datos fijos'!$AB$3,CH102='Datos fijos'!$AB$4),0,SUM(CI102:CL102)))</f>
        <v/>
      </c>
      <c r="CN102" t="str">
        <f t="shared" ca="1" si="97"/>
        <v/>
      </c>
      <c r="DZ102">
        <f ca="1">IF(OR(COUNTIF('Datos fijos'!$AJ:$AJ,$B102)=0,C102=0,D102=0,E102=0,G102=0),0,VLOOKUP($B102,'Datos fijos'!$AJ:$AO,COLUMN('Datos fijos'!$AO$1)-COLUMN('Datos fijos'!$AJ$2)+1,0))</f>
        <v>0</v>
      </c>
      <c r="EA102">
        <f t="shared" ca="1" si="98"/>
        <v>0</v>
      </c>
      <c r="EB102" t="str">
        <f t="shared" ca="1" si="111"/>
        <v/>
      </c>
      <c r="EC102" t="str">
        <f t="shared" ca="1" si="99"/>
        <v/>
      </c>
      <c r="EE102" t="str">
        <f t="shared" ca="1" si="100"/>
        <v/>
      </c>
      <c r="EF102" t="str">
        <f t="shared" ca="1" si="101"/>
        <v/>
      </c>
      <c r="EG102" t="str">
        <f t="shared" ca="1" si="102"/>
        <v/>
      </c>
      <c r="EH102" t="str">
        <f t="shared" ca="1" si="103"/>
        <v/>
      </c>
      <c r="EI102" t="str">
        <f t="shared" ca="1" si="104"/>
        <v/>
      </c>
      <c r="EJ102" t="str">
        <f t="shared" ca="1" si="105"/>
        <v/>
      </c>
      <c r="EM102" t="str">
        <f t="shared" ca="1" si="106"/>
        <v/>
      </c>
      <c r="EN102" t="str">
        <f t="shared" ca="1" si="107"/>
        <v/>
      </c>
      <c r="EO102" t="str">
        <f t="shared" ca="1" si="108"/>
        <v/>
      </c>
      <c r="EP102" t="str">
        <f t="shared" ca="1" si="109"/>
        <v/>
      </c>
      <c r="EQ102" t="str">
        <f ca="1">IF(EC102="","",IF(OR(EJ102='Datos fijos'!$AB$4),0,SUM(EM102:EP102)))</f>
        <v/>
      </c>
      <c r="ER102" t="str">
        <f t="shared" ca="1" si="110"/>
        <v/>
      </c>
      <c r="EV102" s="53" t="str">
        <f ca="1">IF(OR(COUNTIF('Datos fijos'!$AJ:$AJ,Cálculos!$B102)=0,F102=0,D102=0,B102=0),"",VLOOKUP($B102,'Datos fijos'!$AJ:$AP,COLUMN('Datos fijos'!$AP$1)-COLUMN('Datos fijos'!$AJ$2)+1,0))</f>
        <v/>
      </c>
      <c r="EW102" t="str">
        <f t="shared" ca="1" si="87"/>
        <v/>
      </c>
    </row>
    <row r="103" spans="2:153" x14ac:dyDescent="0.25">
      <c r="B103">
        <f ca="1">OFFSET('Equipos, Mater, Serv'!C$5,ROW($A103)-ROW($A$3),0)</f>
        <v>0</v>
      </c>
      <c r="C103">
        <f ca="1">OFFSET('Equipos, Mater, Serv'!D$5,ROW($A103)-ROW($A$3),0)</f>
        <v>0</v>
      </c>
      <c r="D103">
        <f ca="1">OFFSET('Equipos, Mater, Serv'!F$5,ROW($A103)-ROW($A$3),0)</f>
        <v>0</v>
      </c>
      <c r="E103">
        <f ca="1">OFFSET('Equipos, Mater, Serv'!G$5,ROW($A103)-ROW($A$3),0)</f>
        <v>0</v>
      </c>
      <c r="F103">
        <f ca="1">OFFSET('Equipos, Mater, Serv'!H$5,ROW($A103)-ROW($A$3),0)</f>
        <v>0</v>
      </c>
      <c r="G103">
        <f ca="1">OFFSET('Equipos, Mater, Serv'!L$5,ROW($A103)-ROW($A$3),0)</f>
        <v>0</v>
      </c>
      <c r="I103">
        <f ca="1">OFFSET('Equipos, Mater, Serv'!O$5,ROW($A103)-ROW($A$3),0)</f>
        <v>0</v>
      </c>
      <c r="J103">
        <f ca="1">OFFSET('Equipos, Mater, Serv'!P$5,ROW($A103)-ROW($A$3),0)</f>
        <v>0</v>
      </c>
      <c r="K103">
        <f ca="1">OFFSET('Equipos, Mater, Serv'!T$5,ROW($A103)-ROW($A$3),0)</f>
        <v>0</v>
      </c>
      <c r="L103">
        <f ca="1">OFFSET('Equipos, Mater, Serv'!U$5,ROW($A103)-ROW($A$3),0)</f>
        <v>0</v>
      </c>
      <c r="N103">
        <f ca="1">OFFSET('Equipos, Mater, Serv'!Z$5,ROW($A103)-ROW($A$3),0)</f>
        <v>0</v>
      </c>
      <c r="O103">
        <f ca="1">OFFSET('Equipos, Mater, Serv'!AA$5,ROW($A103)-ROW($A$3),0)</f>
        <v>0</v>
      </c>
      <c r="P103">
        <f ca="1">OFFSET('Equipos, Mater, Serv'!AB$5,ROW($A103)-ROW($A$3),0)</f>
        <v>0</v>
      </c>
      <c r="Q103">
        <f ca="1">OFFSET('Equipos, Mater, Serv'!AC$5,ROW($A103)-ROW($A$3),0)</f>
        <v>0</v>
      </c>
      <c r="R103">
        <f ca="1">OFFSET('Equipos, Mater, Serv'!AD$5,ROW($A103)-ROW($A$3),0)</f>
        <v>0</v>
      </c>
      <c r="S103">
        <f ca="1">OFFSET('Equipos, Mater, Serv'!AE$5,ROW($A103)-ROW($A$3),0)</f>
        <v>0</v>
      </c>
      <c r="T103">
        <f ca="1">OFFSET('Equipos, Mater, Serv'!AF$5,ROW($A103)-ROW($A$3),0)</f>
        <v>0</v>
      </c>
      <c r="V103" s="241">
        <f ca="1">IF(OR($B103=0,D103=0,F103=0,J103&lt;&gt;'Datos fijos'!$H$3),0,1)</f>
        <v>0</v>
      </c>
      <c r="W103">
        <f t="shared" ca="1" si="88"/>
        <v>0</v>
      </c>
      <c r="X103" t="str">
        <f t="shared" ca="1" si="89"/>
        <v/>
      </c>
      <c r="Y103" t="str">
        <f t="shared" ca="1" si="90"/>
        <v/>
      </c>
      <c r="AA103" t="str">
        <f t="shared" ca="1" si="57"/>
        <v/>
      </c>
      <c r="AB103" t="str">
        <f t="shared" ca="1" si="58"/>
        <v/>
      </c>
      <c r="AC103" t="str">
        <f t="shared" ca="1" si="59"/>
        <v/>
      </c>
      <c r="AD103" t="str">
        <f t="shared" ca="1" si="60"/>
        <v/>
      </c>
      <c r="AE103" t="str">
        <f t="shared" ca="1" si="61"/>
        <v/>
      </c>
      <c r="AF103" t="str">
        <f t="shared" ca="1" si="62"/>
        <v/>
      </c>
      <c r="AG103" t="str">
        <f t="shared" ca="1" si="91"/>
        <v/>
      </c>
      <c r="AH103" t="str">
        <f t="shared" ca="1" si="92"/>
        <v/>
      </c>
      <c r="AI103" t="str">
        <f t="shared" ca="1" si="93"/>
        <v/>
      </c>
      <c r="AL103" t="str">
        <f ca="1">IF(Y103="","",IF(OR(AG103='Datos fijos'!$AB$3,AG103='Datos fijos'!$AB$4),0,SUM(AH103:AK103)))</f>
        <v/>
      </c>
      <c r="BE103" s="4">
        <f ca="1">IF(OR(COUNTIF('Datos fijos'!$AJ:$AJ,$B103)=0,$B103=0,D103=0,F103=0,$H$4&lt;&gt;'Datos fijos'!$H$3),0,VLOOKUP($B103,'Datos fijos'!$AJ:$AO,COLUMN('Datos fijos'!$AK$2)-COLUMN('Datos fijos'!$AJ$2)+1,0))</f>
        <v>0</v>
      </c>
      <c r="BF103">
        <f t="shared" ca="1" si="94"/>
        <v>0</v>
      </c>
      <c r="BG103" t="str">
        <f t="shared" ca="1" si="63"/>
        <v/>
      </c>
      <c r="BH103" t="str">
        <f t="shared" ca="1" si="64"/>
        <v/>
      </c>
      <c r="BJ103" t="str">
        <f t="shared" ca="1" si="65"/>
        <v/>
      </c>
      <c r="BK103" t="str">
        <f t="shared" ca="1" si="66"/>
        <v/>
      </c>
      <c r="BL103" t="str">
        <f t="shared" ca="1" si="67"/>
        <v/>
      </c>
      <c r="BM103" t="str">
        <f t="shared" ca="1" si="68"/>
        <v/>
      </c>
      <c r="BN103" s="4" t="str">
        <f t="shared" ca="1" si="69"/>
        <v/>
      </c>
      <c r="BO103" t="str">
        <f t="shared" ca="1" si="70"/>
        <v/>
      </c>
      <c r="BP103" t="str">
        <f t="shared" ca="1" si="71"/>
        <v/>
      </c>
      <c r="BQ103" t="str">
        <f t="shared" ca="1" si="72"/>
        <v/>
      </c>
      <c r="BR103" t="str">
        <f t="shared" ca="1" si="73"/>
        <v/>
      </c>
      <c r="BS103" t="str">
        <f t="shared" ca="1" si="74"/>
        <v/>
      </c>
      <c r="BT103" t="str">
        <f ca="1">IF($BH103="","",IF(OR(BO103='Datos fijos'!$AB$3,BO103='Datos fijos'!$AB$4),0,SUM(BP103:BS103)))</f>
        <v/>
      </c>
      <c r="BU103" t="str">
        <f t="shared" ca="1" si="95"/>
        <v/>
      </c>
      <c r="BX103">
        <f ca="1">IF(OR(COUNTIF('Datos fijos'!$AJ:$AJ,$B103)=0,$B103=0,D103=0,F103=0,G103=0,$H$4&lt;&gt;'Datos fijos'!$H$3),0,VLOOKUP($B103,'Datos fijos'!$AJ:$AO,COLUMN('Datos fijos'!$AL$1)-COLUMN('Datos fijos'!$AJ$2)+1,0))</f>
        <v>0</v>
      </c>
      <c r="BY103">
        <f t="shared" ca="1" si="96"/>
        <v>0</v>
      </c>
      <c r="BZ103" t="str">
        <f t="shared" ca="1" si="75"/>
        <v/>
      </c>
      <c r="CA103" t="str">
        <f t="shared" ca="1" si="76"/>
        <v/>
      </c>
      <c r="CC103" t="str">
        <f t="shared" ca="1" si="77"/>
        <v/>
      </c>
      <c r="CD103" t="str">
        <f t="shared" ca="1" si="78"/>
        <v/>
      </c>
      <c r="CE103" t="str">
        <f t="shared" ca="1" si="79"/>
        <v/>
      </c>
      <c r="CF103" t="str">
        <f t="shared" ca="1" si="80"/>
        <v/>
      </c>
      <c r="CG103" t="str">
        <f t="shared" ca="1" si="81"/>
        <v/>
      </c>
      <c r="CH103" t="str">
        <f t="shared" ca="1" si="82"/>
        <v/>
      </c>
      <c r="CI103" t="str">
        <f t="shared" ca="1" si="83"/>
        <v/>
      </c>
      <c r="CJ103" t="str">
        <f t="shared" ca="1" si="84"/>
        <v/>
      </c>
      <c r="CK103" t="str">
        <f t="shared" ca="1" si="85"/>
        <v/>
      </c>
      <c r="CL103" t="str">
        <f t="shared" ca="1" si="86"/>
        <v/>
      </c>
      <c r="CM103" t="str">
        <f ca="1">IF($CA103="","",IF(OR(CH103='Datos fijos'!$AB$3,CH103='Datos fijos'!$AB$4),0,SUM(CI103:CL103)))</f>
        <v/>
      </c>
      <c r="CN103" t="str">
        <f t="shared" ca="1" si="97"/>
        <v/>
      </c>
      <c r="DZ103">
        <f ca="1">IF(OR(COUNTIF('Datos fijos'!$AJ:$AJ,$B103)=0,C103=0,D103=0,E103=0,G103=0),0,VLOOKUP($B103,'Datos fijos'!$AJ:$AO,COLUMN('Datos fijos'!$AO$1)-COLUMN('Datos fijos'!$AJ$2)+1,0))</f>
        <v>0</v>
      </c>
      <c r="EA103">
        <f t="shared" ca="1" si="98"/>
        <v>0</v>
      </c>
      <c r="EB103" t="str">
        <f t="shared" ca="1" si="111"/>
        <v/>
      </c>
      <c r="EC103" t="str">
        <f t="shared" ca="1" si="99"/>
        <v/>
      </c>
      <c r="EE103" t="str">
        <f t="shared" ca="1" si="100"/>
        <v/>
      </c>
      <c r="EF103" t="str">
        <f t="shared" ca="1" si="101"/>
        <v/>
      </c>
      <c r="EG103" t="str">
        <f t="shared" ca="1" si="102"/>
        <v/>
      </c>
      <c r="EH103" t="str">
        <f t="shared" ca="1" si="103"/>
        <v/>
      </c>
      <c r="EI103" t="str">
        <f t="shared" ca="1" si="104"/>
        <v/>
      </c>
      <c r="EJ103" t="str">
        <f t="shared" ca="1" si="105"/>
        <v/>
      </c>
      <c r="EM103" t="str">
        <f t="shared" ca="1" si="106"/>
        <v/>
      </c>
      <c r="EN103" t="str">
        <f t="shared" ca="1" si="107"/>
        <v/>
      </c>
      <c r="EO103" t="str">
        <f t="shared" ca="1" si="108"/>
        <v/>
      </c>
      <c r="EP103" t="str">
        <f t="shared" ca="1" si="109"/>
        <v/>
      </c>
      <c r="EQ103" t="str">
        <f ca="1">IF(EC103="","",IF(OR(EJ103='Datos fijos'!$AB$4),0,SUM(EM103:EP103)))</f>
        <v/>
      </c>
      <c r="ER103" t="str">
        <f t="shared" ca="1" si="110"/>
        <v/>
      </c>
      <c r="EV103" s="53" t="str">
        <f ca="1">IF(OR(COUNTIF('Datos fijos'!$AJ:$AJ,Cálculos!$B103)=0,F103=0,D103=0,B103=0),"",VLOOKUP($B103,'Datos fijos'!$AJ:$AP,COLUMN('Datos fijos'!$AP$1)-COLUMN('Datos fijos'!$AJ$2)+1,0))</f>
        <v/>
      </c>
      <c r="EW103" t="str">
        <f t="shared" ca="1" si="87"/>
        <v/>
      </c>
    </row>
    <row r="104" spans="2:153" x14ac:dyDescent="0.25">
      <c r="B104">
        <f ca="1">OFFSET('Equipos, Mater, Serv'!C$5,ROW($A104)-ROW($A$3),0)</f>
        <v>0</v>
      </c>
      <c r="C104">
        <f ca="1">OFFSET('Equipos, Mater, Serv'!D$5,ROW($A104)-ROW($A$3),0)</f>
        <v>0</v>
      </c>
      <c r="D104">
        <f ca="1">OFFSET('Equipos, Mater, Serv'!F$5,ROW($A104)-ROW($A$3),0)</f>
        <v>0</v>
      </c>
      <c r="E104">
        <f ca="1">OFFSET('Equipos, Mater, Serv'!G$5,ROW($A104)-ROW($A$3),0)</f>
        <v>0</v>
      </c>
      <c r="F104">
        <f ca="1">OFFSET('Equipos, Mater, Serv'!H$5,ROW($A104)-ROW($A$3),0)</f>
        <v>0</v>
      </c>
      <c r="G104">
        <f ca="1">OFFSET('Equipos, Mater, Serv'!L$5,ROW($A104)-ROW($A$3),0)</f>
        <v>0</v>
      </c>
      <c r="I104">
        <f ca="1">OFFSET('Equipos, Mater, Serv'!O$5,ROW($A104)-ROW($A$3),0)</f>
        <v>0</v>
      </c>
      <c r="J104">
        <f ca="1">OFFSET('Equipos, Mater, Serv'!P$5,ROW($A104)-ROW($A$3),0)</f>
        <v>0</v>
      </c>
      <c r="K104">
        <f ca="1">OFFSET('Equipos, Mater, Serv'!T$5,ROW($A104)-ROW($A$3),0)</f>
        <v>0</v>
      </c>
      <c r="L104">
        <f ca="1">OFFSET('Equipos, Mater, Serv'!U$5,ROW($A104)-ROW($A$3),0)</f>
        <v>0</v>
      </c>
      <c r="N104">
        <f ca="1">OFFSET('Equipos, Mater, Serv'!Z$5,ROW($A104)-ROW($A$3),0)</f>
        <v>0</v>
      </c>
      <c r="O104">
        <f ca="1">OFFSET('Equipos, Mater, Serv'!AA$5,ROW($A104)-ROW($A$3),0)</f>
        <v>0</v>
      </c>
      <c r="P104">
        <f ca="1">OFFSET('Equipos, Mater, Serv'!AB$5,ROW($A104)-ROW($A$3),0)</f>
        <v>0</v>
      </c>
      <c r="Q104">
        <f ca="1">OFFSET('Equipos, Mater, Serv'!AC$5,ROW($A104)-ROW($A$3),0)</f>
        <v>0</v>
      </c>
      <c r="R104">
        <f ca="1">OFFSET('Equipos, Mater, Serv'!AD$5,ROW($A104)-ROW($A$3),0)</f>
        <v>0</v>
      </c>
      <c r="S104">
        <f ca="1">OFFSET('Equipos, Mater, Serv'!AE$5,ROW($A104)-ROW($A$3),0)</f>
        <v>0</v>
      </c>
      <c r="T104">
        <f ca="1">OFFSET('Equipos, Mater, Serv'!AF$5,ROW($A104)-ROW($A$3),0)</f>
        <v>0</v>
      </c>
      <c r="V104" s="241">
        <f ca="1">IF(OR($B104=0,D104=0,F104=0,J104&lt;&gt;'Datos fijos'!$H$3),0,1)</f>
        <v>0</v>
      </c>
      <c r="W104">
        <f t="shared" ca="1" si="88"/>
        <v>0</v>
      </c>
      <c r="X104" t="str">
        <f t="shared" ca="1" si="89"/>
        <v/>
      </c>
      <c r="Y104" t="str">
        <f t="shared" ca="1" si="90"/>
        <v/>
      </c>
      <c r="AA104" t="str">
        <f t="shared" ca="1" si="57"/>
        <v/>
      </c>
      <c r="AB104" t="str">
        <f t="shared" ca="1" si="58"/>
        <v/>
      </c>
      <c r="AC104" t="str">
        <f t="shared" ca="1" si="59"/>
        <v/>
      </c>
      <c r="AD104" t="str">
        <f t="shared" ca="1" si="60"/>
        <v/>
      </c>
      <c r="AE104" t="str">
        <f t="shared" ca="1" si="61"/>
        <v/>
      </c>
      <c r="AF104" t="str">
        <f t="shared" ca="1" si="62"/>
        <v/>
      </c>
      <c r="AG104" t="str">
        <f t="shared" ca="1" si="91"/>
        <v/>
      </c>
      <c r="AH104" t="str">
        <f t="shared" ca="1" si="92"/>
        <v/>
      </c>
      <c r="AI104" t="str">
        <f t="shared" ca="1" si="93"/>
        <v/>
      </c>
      <c r="AL104" t="str">
        <f ca="1">IF(Y104="","",IF(OR(AG104='Datos fijos'!$AB$3,AG104='Datos fijos'!$AB$4),0,SUM(AH104:AK104)))</f>
        <v/>
      </c>
      <c r="BE104" s="4">
        <f ca="1">IF(OR(COUNTIF('Datos fijos'!$AJ:$AJ,$B104)=0,$B104=0,D104=0,F104=0,$H$4&lt;&gt;'Datos fijos'!$H$3),0,VLOOKUP($B104,'Datos fijos'!$AJ:$AO,COLUMN('Datos fijos'!$AK$2)-COLUMN('Datos fijos'!$AJ$2)+1,0))</f>
        <v>0</v>
      </c>
      <c r="BF104">
        <f t="shared" ca="1" si="94"/>
        <v>0</v>
      </c>
      <c r="BG104" t="str">
        <f t="shared" ca="1" si="63"/>
        <v/>
      </c>
      <c r="BH104" t="str">
        <f t="shared" ca="1" si="64"/>
        <v/>
      </c>
      <c r="BJ104" t="str">
        <f t="shared" ca="1" si="65"/>
        <v/>
      </c>
      <c r="BK104" t="str">
        <f t="shared" ca="1" si="66"/>
        <v/>
      </c>
      <c r="BL104" t="str">
        <f t="shared" ca="1" si="67"/>
        <v/>
      </c>
      <c r="BM104" t="str">
        <f t="shared" ca="1" si="68"/>
        <v/>
      </c>
      <c r="BN104" s="4" t="str">
        <f t="shared" ca="1" si="69"/>
        <v/>
      </c>
      <c r="BO104" t="str">
        <f t="shared" ca="1" si="70"/>
        <v/>
      </c>
      <c r="BP104" t="str">
        <f t="shared" ca="1" si="71"/>
        <v/>
      </c>
      <c r="BQ104" t="str">
        <f t="shared" ca="1" si="72"/>
        <v/>
      </c>
      <c r="BR104" t="str">
        <f t="shared" ca="1" si="73"/>
        <v/>
      </c>
      <c r="BS104" t="str">
        <f t="shared" ca="1" si="74"/>
        <v/>
      </c>
      <c r="BT104" t="str">
        <f ca="1">IF($BH104="","",IF(OR(BO104='Datos fijos'!$AB$3,BO104='Datos fijos'!$AB$4),0,SUM(BP104:BS104)))</f>
        <v/>
      </c>
      <c r="BU104" t="str">
        <f t="shared" ca="1" si="95"/>
        <v/>
      </c>
      <c r="BX104">
        <f ca="1">IF(OR(COUNTIF('Datos fijos'!$AJ:$AJ,$B104)=0,$B104=0,D104=0,F104=0,G104=0,$H$4&lt;&gt;'Datos fijos'!$H$3),0,VLOOKUP($B104,'Datos fijos'!$AJ:$AO,COLUMN('Datos fijos'!$AL$1)-COLUMN('Datos fijos'!$AJ$2)+1,0))</f>
        <v>0</v>
      </c>
      <c r="BY104">
        <f t="shared" ca="1" si="96"/>
        <v>0</v>
      </c>
      <c r="BZ104" t="str">
        <f t="shared" ca="1" si="75"/>
        <v/>
      </c>
      <c r="CA104" t="str">
        <f t="shared" ca="1" si="76"/>
        <v/>
      </c>
      <c r="CC104" t="str">
        <f t="shared" ca="1" si="77"/>
        <v/>
      </c>
      <c r="CD104" t="str">
        <f t="shared" ca="1" si="78"/>
        <v/>
      </c>
      <c r="CE104" t="str">
        <f t="shared" ca="1" si="79"/>
        <v/>
      </c>
      <c r="CF104" t="str">
        <f t="shared" ca="1" si="80"/>
        <v/>
      </c>
      <c r="CG104" t="str">
        <f t="shared" ca="1" si="81"/>
        <v/>
      </c>
      <c r="CH104" t="str">
        <f t="shared" ca="1" si="82"/>
        <v/>
      </c>
      <c r="CI104" t="str">
        <f t="shared" ca="1" si="83"/>
        <v/>
      </c>
      <c r="CJ104" t="str">
        <f t="shared" ca="1" si="84"/>
        <v/>
      </c>
      <c r="CK104" t="str">
        <f t="shared" ca="1" si="85"/>
        <v/>
      </c>
      <c r="CL104" t="str">
        <f t="shared" ca="1" si="86"/>
        <v/>
      </c>
      <c r="CM104" t="str">
        <f ca="1">IF($CA104="","",IF(OR(CH104='Datos fijos'!$AB$3,CH104='Datos fijos'!$AB$4),0,SUM(CI104:CL104)))</f>
        <v/>
      </c>
      <c r="CN104" t="str">
        <f t="shared" ca="1" si="97"/>
        <v/>
      </c>
      <c r="DZ104">
        <f ca="1">IF(OR(COUNTIF('Datos fijos'!$AJ:$AJ,$B104)=0,C104=0,D104=0,E104=0,G104=0),0,VLOOKUP($B104,'Datos fijos'!$AJ:$AO,COLUMN('Datos fijos'!$AO$1)-COLUMN('Datos fijos'!$AJ$2)+1,0))</f>
        <v>0</v>
      </c>
      <c r="EA104">
        <f t="shared" ca="1" si="98"/>
        <v>0</v>
      </c>
      <c r="EB104" t="str">
        <f t="shared" ca="1" si="111"/>
        <v/>
      </c>
      <c r="EC104" t="str">
        <f t="shared" ca="1" si="99"/>
        <v/>
      </c>
      <c r="EE104" t="str">
        <f t="shared" ca="1" si="100"/>
        <v/>
      </c>
      <c r="EF104" t="str">
        <f t="shared" ca="1" si="101"/>
        <v/>
      </c>
      <c r="EG104" t="str">
        <f t="shared" ca="1" si="102"/>
        <v/>
      </c>
      <c r="EH104" t="str">
        <f t="shared" ca="1" si="103"/>
        <v/>
      </c>
      <c r="EI104" t="str">
        <f t="shared" ca="1" si="104"/>
        <v/>
      </c>
      <c r="EJ104" t="str">
        <f t="shared" ca="1" si="105"/>
        <v/>
      </c>
      <c r="EM104" t="str">
        <f t="shared" ca="1" si="106"/>
        <v/>
      </c>
      <c r="EN104" t="str">
        <f t="shared" ca="1" si="107"/>
        <v/>
      </c>
      <c r="EO104" t="str">
        <f t="shared" ca="1" si="108"/>
        <v/>
      </c>
      <c r="EP104" t="str">
        <f t="shared" ca="1" si="109"/>
        <v/>
      </c>
      <c r="EQ104" t="str">
        <f ca="1">IF(EC104="","",IF(OR(EJ104='Datos fijos'!$AB$4),0,SUM(EM104:EP104)))</f>
        <v/>
      </c>
      <c r="ER104" t="str">
        <f t="shared" ca="1" si="110"/>
        <v/>
      </c>
      <c r="EV104" s="53" t="str">
        <f ca="1">IF(OR(COUNTIF('Datos fijos'!$AJ:$AJ,Cálculos!$B104)=0,F104=0,D104=0,B104=0),"",VLOOKUP($B104,'Datos fijos'!$AJ:$AP,COLUMN('Datos fijos'!$AP$1)-COLUMN('Datos fijos'!$AJ$2)+1,0))</f>
        <v/>
      </c>
      <c r="EW104" t="str">
        <f t="shared" ca="1" si="87"/>
        <v/>
      </c>
    </row>
    <row r="105" spans="2:153" x14ac:dyDescent="0.25">
      <c r="B105">
        <f ca="1">OFFSET('Equipos, Mater, Serv'!C$5,ROW($A105)-ROW($A$3),0)</f>
        <v>0</v>
      </c>
      <c r="C105">
        <f ca="1">OFFSET('Equipos, Mater, Serv'!D$5,ROW($A105)-ROW($A$3),0)</f>
        <v>0</v>
      </c>
      <c r="D105">
        <f ca="1">OFFSET('Equipos, Mater, Serv'!F$5,ROW($A105)-ROW($A$3),0)</f>
        <v>0</v>
      </c>
      <c r="E105">
        <f ca="1">OFFSET('Equipos, Mater, Serv'!G$5,ROW($A105)-ROW($A$3),0)</f>
        <v>0</v>
      </c>
      <c r="F105">
        <f ca="1">OFFSET('Equipos, Mater, Serv'!H$5,ROW($A105)-ROW($A$3),0)</f>
        <v>0</v>
      </c>
      <c r="G105">
        <f ca="1">OFFSET('Equipos, Mater, Serv'!L$5,ROW($A105)-ROW($A$3),0)</f>
        <v>0</v>
      </c>
      <c r="I105">
        <f ca="1">OFFSET('Equipos, Mater, Serv'!O$5,ROW($A105)-ROW($A$3),0)</f>
        <v>0</v>
      </c>
      <c r="J105">
        <f ca="1">OFFSET('Equipos, Mater, Serv'!P$5,ROW($A105)-ROW($A$3),0)</f>
        <v>0</v>
      </c>
      <c r="K105">
        <f ca="1">OFFSET('Equipos, Mater, Serv'!T$5,ROW($A105)-ROW($A$3),0)</f>
        <v>0</v>
      </c>
      <c r="L105">
        <f ca="1">OFFSET('Equipos, Mater, Serv'!U$5,ROW($A105)-ROW($A$3),0)</f>
        <v>0</v>
      </c>
      <c r="N105">
        <f ca="1">OFFSET('Equipos, Mater, Serv'!Z$5,ROW($A105)-ROW($A$3),0)</f>
        <v>0</v>
      </c>
      <c r="O105">
        <f ca="1">OFFSET('Equipos, Mater, Serv'!AA$5,ROW($A105)-ROW($A$3),0)</f>
        <v>0</v>
      </c>
      <c r="P105">
        <f ca="1">OFFSET('Equipos, Mater, Serv'!AB$5,ROW($A105)-ROW($A$3),0)</f>
        <v>0</v>
      </c>
      <c r="Q105">
        <f ca="1">OFFSET('Equipos, Mater, Serv'!AC$5,ROW($A105)-ROW($A$3),0)</f>
        <v>0</v>
      </c>
      <c r="R105">
        <f ca="1">OFFSET('Equipos, Mater, Serv'!AD$5,ROW($A105)-ROW($A$3),0)</f>
        <v>0</v>
      </c>
      <c r="S105">
        <f ca="1">OFFSET('Equipos, Mater, Serv'!AE$5,ROW($A105)-ROW($A$3),0)</f>
        <v>0</v>
      </c>
      <c r="T105">
        <f ca="1">OFFSET('Equipos, Mater, Serv'!AF$5,ROW($A105)-ROW($A$3),0)</f>
        <v>0</v>
      </c>
      <c r="V105" s="241">
        <f ca="1">IF(OR($B105=0,D105=0,F105=0,J105&lt;&gt;'Datos fijos'!$H$3),0,1)</f>
        <v>0</v>
      </c>
      <c r="W105">
        <f t="shared" ca="1" si="88"/>
        <v>0</v>
      </c>
      <c r="X105" t="str">
        <f t="shared" ca="1" si="89"/>
        <v/>
      </c>
      <c r="Y105" t="str">
        <f t="shared" ca="1" si="90"/>
        <v/>
      </c>
      <c r="AA105" t="str">
        <f t="shared" ca="1" si="57"/>
        <v/>
      </c>
      <c r="AB105" t="str">
        <f t="shared" ca="1" si="58"/>
        <v/>
      </c>
      <c r="AC105" t="str">
        <f t="shared" ca="1" si="59"/>
        <v/>
      </c>
      <c r="AD105" t="str">
        <f t="shared" ca="1" si="60"/>
        <v/>
      </c>
      <c r="AE105" t="str">
        <f t="shared" ca="1" si="61"/>
        <v/>
      </c>
      <c r="AF105" t="str">
        <f t="shared" ca="1" si="62"/>
        <v/>
      </c>
      <c r="AG105" t="str">
        <f t="shared" ca="1" si="91"/>
        <v/>
      </c>
      <c r="AH105" t="str">
        <f t="shared" ca="1" si="92"/>
        <v/>
      </c>
      <c r="AI105" t="str">
        <f t="shared" ca="1" si="93"/>
        <v/>
      </c>
      <c r="AL105" t="str">
        <f ca="1">IF(Y105="","",IF(OR(AG105='Datos fijos'!$AB$3,AG105='Datos fijos'!$AB$4),0,SUM(AH105:AK105)))</f>
        <v/>
      </c>
      <c r="BE105" s="4">
        <f ca="1">IF(OR(COUNTIF('Datos fijos'!$AJ:$AJ,$B105)=0,$B105=0,D105=0,F105=0,$H$4&lt;&gt;'Datos fijos'!$H$3),0,VLOOKUP($B105,'Datos fijos'!$AJ:$AO,COLUMN('Datos fijos'!$AK$2)-COLUMN('Datos fijos'!$AJ$2)+1,0))</f>
        <v>0</v>
      </c>
      <c r="BF105">
        <f t="shared" ca="1" si="94"/>
        <v>0</v>
      </c>
      <c r="BG105" t="str">
        <f t="shared" ca="1" si="63"/>
        <v/>
      </c>
      <c r="BH105" t="str">
        <f t="shared" ca="1" si="64"/>
        <v/>
      </c>
      <c r="BJ105" t="str">
        <f t="shared" ca="1" si="65"/>
        <v/>
      </c>
      <c r="BK105" t="str">
        <f t="shared" ca="1" si="66"/>
        <v/>
      </c>
      <c r="BL105" t="str">
        <f t="shared" ca="1" si="67"/>
        <v/>
      </c>
      <c r="BM105" t="str">
        <f t="shared" ca="1" si="68"/>
        <v/>
      </c>
      <c r="BN105" s="4" t="str">
        <f t="shared" ca="1" si="69"/>
        <v/>
      </c>
      <c r="BO105" t="str">
        <f t="shared" ca="1" si="70"/>
        <v/>
      </c>
      <c r="BP105" t="str">
        <f t="shared" ca="1" si="71"/>
        <v/>
      </c>
      <c r="BQ105" t="str">
        <f t="shared" ca="1" si="72"/>
        <v/>
      </c>
      <c r="BR105" t="str">
        <f t="shared" ca="1" si="73"/>
        <v/>
      </c>
      <c r="BS105" t="str">
        <f t="shared" ca="1" si="74"/>
        <v/>
      </c>
      <c r="BT105" t="str">
        <f ca="1">IF($BH105="","",IF(OR(BO105='Datos fijos'!$AB$3,BO105='Datos fijos'!$AB$4),0,SUM(BP105:BS105)))</f>
        <v/>
      </c>
      <c r="BU105" t="str">
        <f t="shared" ca="1" si="95"/>
        <v/>
      </c>
      <c r="BX105">
        <f ca="1">IF(OR(COUNTIF('Datos fijos'!$AJ:$AJ,$B105)=0,$B105=0,D105=0,F105=0,G105=0,$H$4&lt;&gt;'Datos fijos'!$H$3),0,VLOOKUP($B105,'Datos fijos'!$AJ:$AO,COLUMN('Datos fijos'!$AL$1)-COLUMN('Datos fijos'!$AJ$2)+1,0))</f>
        <v>0</v>
      </c>
      <c r="BY105">
        <f t="shared" ca="1" si="96"/>
        <v>0</v>
      </c>
      <c r="BZ105" t="str">
        <f t="shared" ca="1" si="75"/>
        <v/>
      </c>
      <c r="CA105" t="str">
        <f t="shared" ca="1" si="76"/>
        <v/>
      </c>
      <c r="CC105" t="str">
        <f t="shared" ca="1" si="77"/>
        <v/>
      </c>
      <c r="CD105" t="str">
        <f t="shared" ca="1" si="78"/>
        <v/>
      </c>
      <c r="CE105" t="str">
        <f t="shared" ca="1" si="79"/>
        <v/>
      </c>
      <c r="CF105" t="str">
        <f t="shared" ca="1" si="80"/>
        <v/>
      </c>
      <c r="CG105" t="str">
        <f t="shared" ca="1" si="81"/>
        <v/>
      </c>
      <c r="CH105" t="str">
        <f t="shared" ca="1" si="82"/>
        <v/>
      </c>
      <c r="CI105" t="str">
        <f t="shared" ca="1" si="83"/>
        <v/>
      </c>
      <c r="CJ105" t="str">
        <f t="shared" ca="1" si="84"/>
        <v/>
      </c>
      <c r="CK105" t="str">
        <f t="shared" ca="1" si="85"/>
        <v/>
      </c>
      <c r="CL105" t="str">
        <f t="shared" ca="1" si="86"/>
        <v/>
      </c>
      <c r="CM105" t="str">
        <f ca="1">IF($CA105="","",IF(OR(CH105='Datos fijos'!$AB$3,CH105='Datos fijos'!$AB$4),0,SUM(CI105:CL105)))</f>
        <v/>
      </c>
      <c r="CN105" t="str">
        <f t="shared" ca="1" si="97"/>
        <v/>
      </c>
      <c r="DZ105">
        <f ca="1">IF(OR(COUNTIF('Datos fijos'!$AJ:$AJ,$B105)=0,C105=0,D105=0,E105=0,G105=0),0,VLOOKUP($B105,'Datos fijos'!$AJ:$AO,COLUMN('Datos fijos'!$AO$1)-COLUMN('Datos fijos'!$AJ$2)+1,0))</f>
        <v>0</v>
      </c>
      <c r="EA105">
        <f t="shared" ca="1" si="98"/>
        <v>0</v>
      </c>
      <c r="EB105" t="str">
        <f t="shared" ca="1" si="111"/>
        <v/>
      </c>
      <c r="EC105" t="str">
        <f t="shared" ca="1" si="99"/>
        <v/>
      </c>
      <c r="EE105" t="str">
        <f t="shared" ca="1" si="100"/>
        <v/>
      </c>
      <c r="EF105" t="str">
        <f t="shared" ca="1" si="101"/>
        <v/>
      </c>
      <c r="EG105" t="str">
        <f t="shared" ca="1" si="102"/>
        <v/>
      </c>
      <c r="EH105" t="str">
        <f t="shared" ca="1" si="103"/>
        <v/>
      </c>
      <c r="EI105" t="str">
        <f t="shared" ca="1" si="104"/>
        <v/>
      </c>
      <c r="EJ105" t="str">
        <f t="shared" ca="1" si="105"/>
        <v/>
      </c>
      <c r="EM105" t="str">
        <f t="shared" ca="1" si="106"/>
        <v/>
      </c>
      <c r="EN105" t="str">
        <f t="shared" ca="1" si="107"/>
        <v/>
      </c>
      <c r="EO105" t="str">
        <f t="shared" ca="1" si="108"/>
        <v/>
      </c>
      <c r="EP105" t="str">
        <f t="shared" ca="1" si="109"/>
        <v/>
      </c>
      <c r="EQ105" t="str">
        <f ca="1">IF(EC105="","",IF(OR(EJ105='Datos fijos'!$AB$4),0,SUM(EM105:EP105)))</f>
        <v/>
      </c>
      <c r="ER105" t="str">
        <f t="shared" ca="1" si="110"/>
        <v/>
      </c>
      <c r="EV105" s="53" t="str">
        <f ca="1">IF(OR(COUNTIF('Datos fijos'!$AJ:$AJ,Cálculos!$B105)=0,F105=0,D105=0,B105=0),"",VLOOKUP($B105,'Datos fijos'!$AJ:$AP,COLUMN('Datos fijos'!$AP$1)-COLUMN('Datos fijos'!$AJ$2)+1,0))</f>
        <v/>
      </c>
      <c r="EW105" t="str">
        <f t="shared" ca="1" si="87"/>
        <v/>
      </c>
    </row>
    <row r="106" spans="2:153" x14ac:dyDescent="0.25">
      <c r="B106">
        <f ca="1">OFFSET('Equipos, Mater, Serv'!C$5,ROW($A106)-ROW($A$3),0)</f>
        <v>0</v>
      </c>
      <c r="C106">
        <f ca="1">OFFSET('Equipos, Mater, Serv'!D$5,ROW($A106)-ROW($A$3),0)</f>
        <v>0</v>
      </c>
      <c r="D106">
        <f ca="1">OFFSET('Equipos, Mater, Serv'!F$5,ROW($A106)-ROW($A$3),0)</f>
        <v>0</v>
      </c>
      <c r="E106">
        <f ca="1">OFFSET('Equipos, Mater, Serv'!G$5,ROW($A106)-ROW($A$3),0)</f>
        <v>0</v>
      </c>
      <c r="F106">
        <f ca="1">OFFSET('Equipos, Mater, Serv'!H$5,ROW($A106)-ROW($A$3),0)</f>
        <v>0</v>
      </c>
      <c r="G106">
        <f ca="1">OFFSET('Equipos, Mater, Serv'!L$5,ROW($A106)-ROW($A$3),0)</f>
        <v>0</v>
      </c>
      <c r="I106">
        <f ca="1">OFFSET('Equipos, Mater, Serv'!O$5,ROW($A106)-ROW($A$3),0)</f>
        <v>0</v>
      </c>
      <c r="J106">
        <f ca="1">OFFSET('Equipos, Mater, Serv'!P$5,ROW($A106)-ROW($A$3),0)</f>
        <v>0</v>
      </c>
      <c r="K106">
        <f ca="1">OFFSET('Equipos, Mater, Serv'!T$5,ROW($A106)-ROW($A$3),0)</f>
        <v>0</v>
      </c>
      <c r="L106">
        <f ca="1">OFFSET('Equipos, Mater, Serv'!U$5,ROW($A106)-ROW($A$3),0)</f>
        <v>0</v>
      </c>
      <c r="N106">
        <f ca="1">OFFSET('Equipos, Mater, Serv'!Z$5,ROW($A106)-ROW($A$3),0)</f>
        <v>0</v>
      </c>
      <c r="O106">
        <f ca="1">OFFSET('Equipos, Mater, Serv'!AA$5,ROW($A106)-ROW($A$3),0)</f>
        <v>0</v>
      </c>
      <c r="P106">
        <f ca="1">OFFSET('Equipos, Mater, Serv'!AB$5,ROW($A106)-ROW($A$3),0)</f>
        <v>0</v>
      </c>
      <c r="Q106">
        <f ca="1">OFFSET('Equipos, Mater, Serv'!AC$5,ROW($A106)-ROW($A$3),0)</f>
        <v>0</v>
      </c>
      <c r="R106">
        <f ca="1">OFFSET('Equipos, Mater, Serv'!AD$5,ROW($A106)-ROW($A$3),0)</f>
        <v>0</v>
      </c>
      <c r="S106">
        <f ca="1">OFFSET('Equipos, Mater, Serv'!AE$5,ROW($A106)-ROW($A$3),0)</f>
        <v>0</v>
      </c>
      <c r="T106">
        <f ca="1">OFFSET('Equipos, Mater, Serv'!AF$5,ROW($A106)-ROW($A$3),0)</f>
        <v>0</v>
      </c>
      <c r="V106" s="241">
        <f ca="1">IF(OR($B106=0,D106=0,F106=0,J106&lt;&gt;'Datos fijos'!$H$3),0,1)</f>
        <v>0</v>
      </c>
      <c r="W106">
        <f t="shared" ca="1" si="88"/>
        <v>0</v>
      </c>
      <c r="X106" t="str">
        <f t="shared" ca="1" si="89"/>
        <v/>
      </c>
      <c r="Y106" t="str">
        <f t="shared" ca="1" si="90"/>
        <v/>
      </c>
      <c r="AA106" t="str">
        <f t="shared" ca="1" si="57"/>
        <v/>
      </c>
      <c r="AB106" t="str">
        <f t="shared" ca="1" si="58"/>
        <v/>
      </c>
      <c r="AC106" t="str">
        <f t="shared" ca="1" si="59"/>
        <v/>
      </c>
      <c r="AD106" t="str">
        <f t="shared" ca="1" si="60"/>
        <v/>
      </c>
      <c r="AE106" t="str">
        <f t="shared" ca="1" si="61"/>
        <v/>
      </c>
      <c r="AF106" t="str">
        <f t="shared" ca="1" si="62"/>
        <v/>
      </c>
      <c r="AG106" t="str">
        <f t="shared" ca="1" si="91"/>
        <v/>
      </c>
      <c r="AH106" t="str">
        <f t="shared" ca="1" si="92"/>
        <v/>
      </c>
      <c r="AI106" t="str">
        <f t="shared" ca="1" si="93"/>
        <v/>
      </c>
      <c r="AL106" t="str">
        <f ca="1">IF(Y106="","",IF(OR(AG106='Datos fijos'!$AB$3,AG106='Datos fijos'!$AB$4),0,SUM(AH106:AK106)))</f>
        <v/>
      </c>
      <c r="BE106" s="4">
        <f ca="1">IF(OR(COUNTIF('Datos fijos'!$AJ:$AJ,$B106)=0,$B106=0,D106=0,F106=0,$H$4&lt;&gt;'Datos fijos'!$H$3),0,VLOOKUP($B106,'Datos fijos'!$AJ:$AO,COLUMN('Datos fijos'!$AK$2)-COLUMN('Datos fijos'!$AJ$2)+1,0))</f>
        <v>0</v>
      </c>
      <c r="BF106">
        <f t="shared" ca="1" si="94"/>
        <v>0</v>
      </c>
      <c r="BG106" t="str">
        <f t="shared" ca="1" si="63"/>
        <v/>
      </c>
      <c r="BH106" t="str">
        <f t="shared" ca="1" si="64"/>
        <v/>
      </c>
      <c r="BJ106" t="str">
        <f t="shared" ca="1" si="65"/>
        <v/>
      </c>
      <c r="BK106" t="str">
        <f t="shared" ca="1" si="66"/>
        <v/>
      </c>
      <c r="BL106" t="str">
        <f t="shared" ca="1" si="67"/>
        <v/>
      </c>
      <c r="BM106" t="str">
        <f t="shared" ca="1" si="68"/>
        <v/>
      </c>
      <c r="BN106" s="4" t="str">
        <f t="shared" ca="1" si="69"/>
        <v/>
      </c>
      <c r="BO106" t="str">
        <f t="shared" ca="1" si="70"/>
        <v/>
      </c>
      <c r="BP106" t="str">
        <f t="shared" ca="1" si="71"/>
        <v/>
      </c>
      <c r="BQ106" t="str">
        <f t="shared" ca="1" si="72"/>
        <v/>
      </c>
      <c r="BR106" t="str">
        <f t="shared" ca="1" si="73"/>
        <v/>
      </c>
      <c r="BS106" t="str">
        <f t="shared" ca="1" si="74"/>
        <v/>
      </c>
      <c r="BT106" t="str">
        <f ca="1">IF($BH106="","",IF(OR(BO106='Datos fijos'!$AB$3,BO106='Datos fijos'!$AB$4),0,SUM(BP106:BS106)))</f>
        <v/>
      </c>
      <c r="BU106" t="str">
        <f t="shared" ca="1" si="95"/>
        <v/>
      </c>
      <c r="BX106">
        <f ca="1">IF(OR(COUNTIF('Datos fijos'!$AJ:$AJ,$B106)=0,$B106=0,D106=0,F106=0,G106=0,$H$4&lt;&gt;'Datos fijos'!$H$3),0,VLOOKUP($B106,'Datos fijos'!$AJ:$AO,COLUMN('Datos fijos'!$AL$1)-COLUMN('Datos fijos'!$AJ$2)+1,0))</f>
        <v>0</v>
      </c>
      <c r="BY106">
        <f t="shared" ca="1" si="96"/>
        <v>0</v>
      </c>
      <c r="BZ106" t="str">
        <f t="shared" ca="1" si="75"/>
        <v/>
      </c>
      <c r="CA106" t="str">
        <f t="shared" ca="1" si="76"/>
        <v/>
      </c>
      <c r="CC106" t="str">
        <f t="shared" ca="1" si="77"/>
        <v/>
      </c>
      <c r="CD106" t="str">
        <f t="shared" ca="1" si="78"/>
        <v/>
      </c>
      <c r="CE106" t="str">
        <f t="shared" ca="1" si="79"/>
        <v/>
      </c>
      <c r="CF106" t="str">
        <f t="shared" ca="1" si="80"/>
        <v/>
      </c>
      <c r="CG106" t="str">
        <f t="shared" ca="1" si="81"/>
        <v/>
      </c>
      <c r="CH106" t="str">
        <f t="shared" ca="1" si="82"/>
        <v/>
      </c>
      <c r="CI106" t="str">
        <f t="shared" ca="1" si="83"/>
        <v/>
      </c>
      <c r="CJ106" t="str">
        <f t="shared" ca="1" si="84"/>
        <v/>
      </c>
      <c r="CK106" t="str">
        <f t="shared" ca="1" si="85"/>
        <v/>
      </c>
      <c r="CL106" t="str">
        <f t="shared" ca="1" si="86"/>
        <v/>
      </c>
      <c r="CM106" t="str">
        <f ca="1">IF($CA106="","",IF(OR(CH106='Datos fijos'!$AB$3,CH106='Datos fijos'!$AB$4),0,SUM(CI106:CL106)))</f>
        <v/>
      </c>
      <c r="CN106" t="str">
        <f t="shared" ca="1" si="97"/>
        <v/>
      </c>
      <c r="DZ106">
        <f ca="1">IF(OR(COUNTIF('Datos fijos'!$AJ:$AJ,$B106)=0,C106=0,D106=0,E106=0,G106=0),0,VLOOKUP($B106,'Datos fijos'!$AJ:$AO,COLUMN('Datos fijos'!$AO$1)-COLUMN('Datos fijos'!$AJ$2)+1,0))</f>
        <v>0</v>
      </c>
      <c r="EA106">
        <f t="shared" ca="1" si="98"/>
        <v>0</v>
      </c>
      <c r="EB106" t="str">
        <f t="shared" ca="1" si="111"/>
        <v/>
      </c>
      <c r="EC106" t="str">
        <f t="shared" ca="1" si="99"/>
        <v/>
      </c>
      <c r="EE106" t="str">
        <f t="shared" ca="1" si="100"/>
        <v/>
      </c>
      <c r="EF106" t="str">
        <f t="shared" ca="1" si="101"/>
        <v/>
      </c>
      <c r="EG106" t="str">
        <f t="shared" ca="1" si="102"/>
        <v/>
      </c>
      <c r="EH106" t="str">
        <f t="shared" ca="1" si="103"/>
        <v/>
      </c>
      <c r="EI106" t="str">
        <f t="shared" ca="1" si="104"/>
        <v/>
      </c>
      <c r="EJ106" t="str">
        <f t="shared" ca="1" si="105"/>
        <v/>
      </c>
      <c r="EM106" t="str">
        <f t="shared" ca="1" si="106"/>
        <v/>
      </c>
      <c r="EN106" t="str">
        <f t="shared" ca="1" si="107"/>
        <v/>
      </c>
      <c r="EO106" t="str">
        <f t="shared" ca="1" si="108"/>
        <v/>
      </c>
      <c r="EP106" t="str">
        <f t="shared" ca="1" si="109"/>
        <v/>
      </c>
      <c r="EQ106" t="str">
        <f ca="1">IF(EC106="","",IF(OR(EJ106='Datos fijos'!$AB$4),0,SUM(EM106:EP106)))</f>
        <v/>
      </c>
      <c r="ER106" t="str">
        <f t="shared" ca="1" si="110"/>
        <v/>
      </c>
      <c r="EV106" s="53" t="str">
        <f ca="1">IF(OR(COUNTIF('Datos fijos'!$AJ:$AJ,Cálculos!$B106)=0,F106=0,D106=0,B106=0),"",VLOOKUP($B106,'Datos fijos'!$AJ:$AP,COLUMN('Datos fijos'!$AP$1)-COLUMN('Datos fijos'!$AJ$2)+1,0))</f>
        <v/>
      </c>
      <c r="EW106" t="str">
        <f t="shared" ca="1" si="87"/>
        <v/>
      </c>
    </row>
    <row r="107" spans="2:153" x14ac:dyDescent="0.25">
      <c r="B107">
        <f ca="1">OFFSET('Equipos, Mater, Serv'!C$5,ROW($A107)-ROW($A$3),0)</f>
        <v>0</v>
      </c>
      <c r="C107">
        <f ca="1">OFFSET('Equipos, Mater, Serv'!D$5,ROW($A107)-ROW($A$3),0)</f>
        <v>0</v>
      </c>
      <c r="D107">
        <f ca="1">OFFSET('Equipos, Mater, Serv'!F$5,ROW($A107)-ROW($A$3),0)</f>
        <v>0</v>
      </c>
      <c r="E107">
        <f ca="1">OFFSET('Equipos, Mater, Serv'!G$5,ROW($A107)-ROW($A$3),0)</f>
        <v>0</v>
      </c>
      <c r="F107">
        <f ca="1">OFFSET('Equipos, Mater, Serv'!H$5,ROW($A107)-ROW($A$3),0)</f>
        <v>0</v>
      </c>
      <c r="G107">
        <f ca="1">OFFSET('Equipos, Mater, Serv'!L$5,ROW($A107)-ROW($A$3),0)</f>
        <v>0</v>
      </c>
      <c r="I107">
        <f ca="1">OFFSET('Equipos, Mater, Serv'!O$5,ROW($A107)-ROW($A$3),0)</f>
        <v>0</v>
      </c>
      <c r="J107">
        <f ca="1">OFFSET('Equipos, Mater, Serv'!P$5,ROW($A107)-ROW($A$3),0)</f>
        <v>0</v>
      </c>
      <c r="K107">
        <f ca="1">OFFSET('Equipos, Mater, Serv'!T$5,ROW($A107)-ROW($A$3),0)</f>
        <v>0</v>
      </c>
      <c r="L107">
        <f ca="1">OFFSET('Equipos, Mater, Serv'!U$5,ROW($A107)-ROW($A$3),0)</f>
        <v>0</v>
      </c>
      <c r="N107">
        <f ca="1">OFFSET('Equipos, Mater, Serv'!Z$5,ROW($A107)-ROW($A$3),0)</f>
        <v>0</v>
      </c>
      <c r="O107">
        <f ca="1">OFFSET('Equipos, Mater, Serv'!AA$5,ROW($A107)-ROW($A$3),0)</f>
        <v>0</v>
      </c>
      <c r="P107">
        <f ca="1">OFFSET('Equipos, Mater, Serv'!AB$5,ROW($A107)-ROW($A$3),0)</f>
        <v>0</v>
      </c>
      <c r="Q107">
        <f ca="1">OFFSET('Equipos, Mater, Serv'!AC$5,ROW($A107)-ROW($A$3),0)</f>
        <v>0</v>
      </c>
      <c r="R107">
        <f ca="1">OFFSET('Equipos, Mater, Serv'!AD$5,ROW($A107)-ROW($A$3),0)</f>
        <v>0</v>
      </c>
      <c r="S107">
        <f ca="1">OFFSET('Equipos, Mater, Serv'!AE$5,ROW($A107)-ROW($A$3),0)</f>
        <v>0</v>
      </c>
      <c r="T107">
        <f ca="1">OFFSET('Equipos, Mater, Serv'!AF$5,ROW($A107)-ROW($A$3),0)</f>
        <v>0</v>
      </c>
      <c r="V107" s="241">
        <f ca="1">IF(OR($B107=0,D107=0,F107=0,J107&lt;&gt;'Datos fijos'!$H$3),0,1)</f>
        <v>0</v>
      </c>
      <c r="W107">
        <f t="shared" ca="1" si="88"/>
        <v>0</v>
      </c>
      <c r="X107" t="str">
        <f t="shared" ca="1" si="89"/>
        <v/>
      </c>
      <c r="Y107" t="str">
        <f t="shared" ca="1" si="90"/>
        <v/>
      </c>
      <c r="AA107" t="str">
        <f t="shared" ca="1" si="57"/>
        <v/>
      </c>
      <c r="AB107" t="str">
        <f t="shared" ca="1" si="58"/>
        <v/>
      </c>
      <c r="AC107" t="str">
        <f t="shared" ca="1" si="59"/>
        <v/>
      </c>
      <c r="AD107" t="str">
        <f t="shared" ca="1" si="60"/>
        <v/>
      </c>
      <c r="AE107" t="str">
        <f t="shared" ca="1" si="61"/>
        <v/>
      </c>
      <c r="AF107" t="str">
        <f t="shared" ca="1" si="62"/>
        <v/>
      </c>
      <c r="AG107" t="str">
        <f t="shared" ca="1" si="91"/>
        <v/>
      </c>
      <c r="AH107" t="str">
        <f t="shared" ca="1" si="92"/>
        <v/>
      </c>
      <c r="AI107" t="str">
        <f t="shared" ca="1" si="93"/>
        <v/>
      </c>
      <c r="AL107" t="str">
        <f ca="1">IF(Y107="","",IF(OR(AG107='Datos fijos'!$AB$3,AG107='Datos fijos'!$AB$4),0,SUM(AH107:AK107)))</f>
        <v/>
      </c>
      <c r="BE107" s="4">
        <f ca="1">IF(OR(COUNTIF('Datos fijos'!$AJ:$AJ,$B107)=0,$B107=0,D107=0,F107=0,$H$4&lt;&gt;'Datos fijos'!$H$3),0,VLOOKUP($B107,'Datos fijos'!$AJ:$AO,COLUMN('Datos fijos'!$AK$2)-COLUMN('Datos fijos'!$AJ$2)+1,0))</f>
        <v>0</v>
      </c>
      <c r="BF107">
        <f t="shared" ca="1" si="94"/>
        <v>0</v>
      </c>
      <c r="BG107" t="str">
        <f t="shared" ca="1" si="63"/>
        <v/>
      </c>
      <c r="BH107" t="str">
        <f t="shared" ca="1" si="64"/>
        <v/>
      </c>
      <c r="BJ107" t="str">
        <f t="shared" ca="1" si="65"/>
        <v/>
      </c>
      <c r="BK107" t="str">
        <f t="shared" ca="1" si="66"/>
        <v/>
      </c>
      <c r="BL107" t="str">
        <f t="shared" ca="1" si="67"/>
        <v/>
      </c>
      <c r="BM107" t="str">
        <f t="shared" ca="1" si="68"/>
        <v/>
      </c>
      <c r="BN107" s="4" t="str">
        <f t="shared" ca="1" si="69"/>
        <v/>
      </c>
      <c r="BO107" t="str">
        <f t="shared" ca="1" si="70"/>
        <v/>
      </c>
      <c r="BP107" t="str">
        <f t="shared" ca="1" si="71"/>
        <v/>
      </c>
      <c r="BQ107" t="str">
        <f t="shared" ca="1" si="72"/>
        <v/>
      </c>
      <c r="BR107" t="str">
        <f t="shared" ca="1" si="73"/>
        <v/>
      </c>
      <c r="BS107" t="str">
        <f t="shared" ca="1" si="74"/>
        <v/>
      </c>
      <c r="BT107" t="str">
        <f ca="1">IF($BH107="","",IF(OR(BO107='Datos fijos'!$AB$3,BO107='Datos fijos'!$AB$4),0,SUM(BP107:BS107)))</f>
        <v/>
      </c>
      <c r="BU107" t="str">
        <f t="shared" ca="1" si="95"/>
        <v/>
      </c>
      <c r="BX107">
        <f ca="1">IF(OR(COUNTIF('Datos fijos'!$AJ:$AJ,$B107)=0,$B107=0,D107=0,F107=0,G107=0,$H$4&lt;&gt;'Datos fijos'!$H$3),0,VLOOKUP($B107,'Datos fijos'!$AJ:$AO,COLUMN('Datos fijos'!$AL$1)-COLUMN('Datos fijos'!$AJ$2)+1,0))</f>
        <v>0</v>
      </c>
      <c r="BY107">
        <f t="shared" ca="1" si="96"/>
        <v>0</v>
      </c>
      <c r="BZ107" t="str">
        <f t="shared" ca="1" si="75"/>
        <v/>
      </c>
      <c r="CA107" t="str">
        <f t="shared" ca="1" si="76"/>
        <v/>
      </c>
      <c r="CC107" t="str">
        <f t="shared" ca="1" si="77"/>
        <v/>
      </c>
      <c r="CD107" t="str">
        <f t="shared" ca="1" si="78"/>
        <v/>
      </c>
      <c r="CE107" t="str">
        <f t="shared" ca="1" si="79"/>
        <v/>
      </c>
      <c r="CF107" t="str">
        <f t="shared" ca="1" si="80"/>
        <v/>
      </c>
      <c r="CG107" t="str">
        <f t="shared" ca="1" si="81"/>
        <v/>
      </c>
      <c r="CH107" t="str">
        <f t="shared" ca="1" si="82"/>
        <v/>
      </c>
      <c r="CI107" t="str">
        <f t="shared" ca="1" si="83"/>
        <v/>
      </c>
      <c r="CJ107" t="str">
        <f t="shared" ca="1" si="84"/>
        <v/>
      </c>
      <c r="CK107" t="str">
        <f t="shared" ca="1" si="85"/>
        <v/>
      </c>
      <c r="CL107" t="str">
        <f t="shared" ca="1" si="86"/>
        <v/>
      </c>
      <c r="CM107" t="str">
        <f ca="1">IF($CA107="","",IF(OR(CH107='Datos fijos'!$AB$3,CH107='Datos fijos'!$AB$4),0,SUM(CI107:CL107)))</f>
        <v/>
      </c>
      <c r="CN107" t="str">
        <f t="shared" ca="1" si="97"/>
        <v/>
      </c>
      <c r="DZ107">
        <f ca="1">IF(OR(COUNTIF('Datos fijos'!$AJ:$AJ,$B107)=0,C107=0,D107=0,E107=0,G107=0),0,VLOOKUP($B107,'Datos fijos'!$AJ:$AO,COLUMN('Datos fijos'!$AO$1)-COLUMN('Datos fijos'!$AJ$2)+1,0))</f>
        <v>0</v>
      </c>
      <c r="EA107">
        <f t="shared" ca="1" si="98"/>
        <v>0</v>
      </c>
      <c r="EB107" t="str">
        <f t="shared" ca="1" si="111"/>
        <v/>
      </c>
      <c r="EC107" t="str">
        <f t="shared" ca="1" si="99"/>
        <v/>
      </c>
      <c r="EE107" t="str">
        <f t="shared" ca="1" si="100"/>
        <v/>
      </c>
      <c r="EF107" t="str">
        <f t="shared" ca="1" si="101"/>
        <v/>
      </c>
      <c r="EG107" t="str">
        <f t="shared" ca="1" si="102"/>
        <v/>
      </c>
      <c r="EH107" t="str">
        <f t="shared" ca="1" si="103"/>
        <v/>
      </c>
      <c r="EI107" t="str">
        <f t="shared" ca="1" si="104"/>
        <v/>
      </c>
      <c r="EJ107" t="str">
        <f t="shared" ca="1" si="105"/>
        <v/>
      </c>
      <c r="EM107" t="str">
        <f t="shared" ca="1" si="106"/>
        <v/>
      </c>
      <c r="EN107" t="str">
        <f t="shared" ca="1" si="107"/>
        <v/>
      </c>
      <c r="EO107" t="str">
        <f t="shared" ca="1" si="108"/>
        <v/>
      </c>
      <c r="EP107" t="str">
        <f t="shared" ca="1" si="109"/>
        <v/>
      </c>
      <c r="EQ107" t="str">
        <f ca="1">IF(EC107="","",IF(OR(EJ107='Datos fijos'!$AB$4),0,SUM(EM107:EP107)))</f>
        <v/>
      </c>
      <c r="ER107" t="str">
        <f t="shared" ca="1" si="110"/>
        <v/>
      </c>
      <c r="EV107" s="53" t="str">
        <f ca="1">IF(OR(COUNTIF('Datos fijos'!$AJ:$AJ,Cálculos!$B107)=0,F107=0,D107=0,B107=0),"",VLOOKUP($B107,'Datos fijos'!$AJ:$AP,COLUMN('Datos fijos'!$AP$1)-COLUMN('Datos fijos'!$AJ$2)+1,0))</f>
        <v/>
      </c>
      <c r="EW107" t="str">
        <f t="shared" ca="1" si="87"/>
        <v/>
      </c>
    </row>
    <row r="108" spans="2:153" x14ac:dyDescent="0.25">
      <c r="B108">
        <f ca="1">OFFSET('Equipos, Mater, Serv'!C$5,ROW($A108)-ROW($A$3),0)</f>
        <v>0</v>
      </c>
      <c r="C108">
        <f ca="1">OFFSET('Equipos, Mater, Serv'!D$5,ROW($A108)-ROW($A$3),0)</f>
        <v>0</v>
      </c>
      <c r="D108">
        <f ca="1">OFFSET('Equipos, Mater, Serv'!F$5,ROW($A108)-ROW($A$3),0)</f>
        <v>0</v>
      </c>
      <c r="E108">
        <f ca="1">OFFSET('Equipos, Mater, Serv'!G$5,ROW($A108)-ROW($A$3),0)</f>
        <v>0</v>
      </c>
      <c r="F108">
        <f ca="1">OFFSET('Equipos, Mater, Serv'!H$5,ROW($A108)-ROW($A$3),0)</f>
        <v>0</v>
      </c>
      <c r="G108">
        <f ca="1">OFFSET('Equipos, Mater, Serv'!L$5,ROW($A108)-ROW($A$3),0)</f>
        <v>0</v>
      </c>
      <c r="I108">
        <f ca="1">OFFSET('Equipos, Mater, Serv'!O$5,ROW($A108)-ROW($A$3),0)</f>
        <v>0</v>
      </c>
      <c r="J108">
        <f ca="1">OFFSET('Equipos, Mater, Serv'!P$5,ROW($A108)-ROW($A$3),0)</f>
        <v>0</v>
      </c>
      <c r="K108">
        <f ca="1">OFFSET('Equipos, Mater, Serv'!T$5,ROW($A108)-ROW($A$3),0)</f>
        <v>0</v>
      </c>
      <c r="L108">
        <f ca="1">OFFSET('Equipos, Mater, Serv'!U$5,ROW($A108)-ROW($A$3),0)</f>
        <v>0</v>
      </c>
      <c r="N108">
        <f ca="1">OFFSET('Equipos, Mater, Serv'!Z$5,ROW($A108)-ROW($A$3),0)</f>
        <v>0</v>
      </c>
      <c r="O108">
        <f ca="1">OFFSET('Equipos, Mater, Serv'!AA$5,ROW($A108)-ROW($A$3),0)</f>
        <v>0</v>
      </c>
      <c r="P108">
        <f ca="1">OFFSET('Equipos, Mater, Serv'!AB$5,ROW($A108)-ROW($A$3),0)</f>
        <v>0</v>
      </c>
      <c r="Q108">
        <f ca="1">OFFSET('Equipos, Mater, Serv'!AC$5,ROW($A108)-ROW($A$3),0)</f>
        <v>0</v>
      </c>
      <c r="R108">
        <f ca="1">OFFSET('Equipos, Mater, Serv'!AD$5,ROW($A108)-ROW($A$3),0)</f>
        <v>0</v>
      </c>
      <c r="S108">
        <f ca="1">OFFSET('Equipos, Mater, Serv'!AE$5,ROW($A108)-ROW($A$3),0)</f>
        <v>0</v>
      </c>
      <c r="T108">
        <f ca="1">OFFSET('Equipos, Mater, Serv'!AF$5,ROW($A108)-ROW($A$3),0)</f>
        <v>0</v>
      </c>
      <c r="V108" s="241">
        <f ca="1">IF(OR($B108=0,D108=0,F108=0,J108&lt;&gt;'Datos fijos'!$H$3),0,1)</f>
        <v>0</v>
      </c>
      <c r="W108">
        <f t="shared" ca="1" si="88"/>
        <v>0</v>
      </c>
      <c r="X108" t="str">
        <f t="shared" ca="1" si="89"/>
        <v/>
      </c>
      <c r="Y108" t="str">
        <f t="shared" ca="1" si="90"/>
        <v/>
      </c>
      <c r="AA108" t="str">
        <f t="shared" ca="1" si="57"/>
        <v/>
      </c>
      <c r="AB108" t="str">
        <f t="shared" ca="1" si="58"/>
        <v/>
      </c>
      <c r="AC108" t="str">
        <f t="shared" ca="1" si="59"/>
        <v/>
      </c>
      <c r="AD108" t="str">
        <f t="shared" ca="1" si="60"/>
        <v/>
      </c>
      <c r="AE108" t="str">
        <f t="shared" ca="1" si="61"/>
        <v/>
      </c>
      <c r="AF108" t="str">
        <f t="shared" ca="1" si="62"/>
        <v/>
      </c>
      <c r="AG108" t="str">
        <f t="shared" ca="1" si="91"/>
        <v/>
      </c>
      <c r="AH108" t="str">
        <f t="shared" ca="1" si="92"/>
        <v/>
      </c>
      <c r="AI108" t="str">
        <f t="shared" ca="1" si="93"/>
        <v/>
      </c>
      <c r="AL108" t="str">
        <f ca="1">IF(Y108="","",IF(OR(AG108='Datos fijos'!$AB$3,AG108='Datos fijos'!$AB$4),0,SUM(AH108:AK108)))</f>
        <v/>
      </c>
      <c r="BE108" s="4">
        <f ca="1">IF(OR(COUNTIF('Datos fijos'!$AJ:$AJ,$B108)=0,$B108=0,D108=0,F108=0,$H$4&lt;&gt;'Datos fijos'!$H$3),0,VLOOKUP($B108,'Datos fijos'!$AJ:$AO,COLUMN('Datos fijos'!$AK$2)-COLUMN('Datos fijos'!$AJ$2)+1,0))</f>
        <v>0</v>
      </c>
      <c r="BF108">
        <f t="shared" ca="1" si="94"/>
        <v>0</v>
      </c>
      <c r="BG108" t="str">
        <f t="shared" ca="1" si="63"/>
        <v/>
      </c>
      <c r="BH108" t="str">
        <f t="shared" ca="1" si="64"/>
        <v/>
      </c>
      <c r="BJ108" t="str">
        <f t="shared" ca="1" si="65"/>
        <v/>
      </c>
      <c r="BK108" t="str">
        <f t="shared" ca="1" si="66"/>
        <v/>
      </c>
      <c r="BL108" t="str">
        <f t="shared" ca="1" si="67"/>
        <v/>
      </c>
      <c r="BM108" t="str">
        <f t="shared" ca="1" si="68"/>
        <v/>
      </c>
      <c r="BN108" s="4" t="str">
        <f t="shared" ca="1" si="69"/>
        <v/>
      </c>
      <c r="BO108" t="str">
        <f t="shared" ca="1" si="70"/>
        <v/>
      </c>
      <c r="BP108" t="str">
        <f t="shared" ca="1" si="71"/>
        <v/>
      </c>
      <c r="BQ108" t="str">
        <f t="shared" ca="1" si="72"/>
        <v/>
      </c>
      <c r="BR108" t="str">
        <f t="shared" ca="1" si="73"/>
        <v/>
      </c>
      <c r="BS108" t="str">
        <f t="shared" ca="1" si="74"/>
        <v/>
      </c>
      <c r="BT108" t="str">
        <f ca="1">IF($BH108="","",IF(OR(BO108='Datos fijos'!$AB$3,BO108='Datos fijos'!$AB$4),0,SUM(BP108:BS108)))</f>
        <v/>
      </c>
      <c r="BU108" t="str">
        <f t="shared" ca="1" si="95"/>
        <v/>
      </c>
      <c r="BX108">
        <f ca="1">IF(OR(COUNTIF('Datos fijos'!$AJ:$AJ,$B108)=0,$B108=0,D108=0,F108=0,G108=0,$H$4&lt;&gt;'Datos fijos'!$H$3),0,VLOOKUP($B108,'Datos fijos'!$AJ:$AO,COLUMN('Datos fijos'!$AL$1)-COLUMN('Datos fijos'!$AJ$2)+1,0))</f>
        <v>0</v>
      </c>
      <c r="BY108">
        <f t="shared" ca="1" si="96"/>
        <v>0</v>
      </c>
      <c r="BZ108" t="str">
        <f t="shared" ca="1" si="75"/>
        <v/>
      </c>
      <c r="CA108" t="str">
        <f t="shared" ca="1" si="76"/>
        <v/>
      </c>
      <c r="CC108" t="str">
        <f t="shared" ca="1" si="77"/>
        <v/>
      </c>
      <c r="CD108" t="str">
        <f t="shared" ca="1" si="78"/>
        <v/>
      </c>
      <c r="CE108" t="str">
        <f t="shared" ca="1" si="79"/>
        <v/>
      </c>
      <c r="CF108" t="str">
        <f t="shared" ca="1" si="80"/>
        <v/>
      </c>
      <c r="CG108" t="str">
        <f t="shared" ca="1" si="81"/>
        <v/>
      </c>
      <c r="CH108" t="str">
        <f t="shared" ca="1" si="82"/>
        <v/>
      </c>
      <c r="CI108" t="str">
        <f t="shared" ca="1" si="83"/>
        <v/>
      </c>
      <c r="CJ108" t="str">
        <f t="shared" ca="1" si="84"/>
        <v/>
      </c>
      <c r="CK108" t="str">
        <f t="shared" ca="1" si="85"/>
        <v/>
      </c>
      <c r="CL108" t="str">
        <f t="shared" ca="1" si="86"/>
        <v/>
      </c>
      <c r="CM108" t="str">
        <f ca="1">IF($CA108="","",IF(OR(CH108='Datos fijos'!$AB$3,CH108='Datos fijos'!$AB$4),0,SUM(CI108:CL108)))</f>
        <v/>
      </c>
      <c r="CN108" t="str">
        <f t="shared" ca="1" si="97"/>
        <v/>
      </c>
      <c r="DZ108">
        <f ca="1">IF(OR(COUNTIF('Datos fijos'!$AJ:$AJ,$B108)=0,C108=0,D108=0,E108=0,G108=0),0,VLOOKUP($B108,'Datos fijos'!$AJ:$AO,COLUMN('Datos fijos'!$AO$1)-COLUMN('Datos fijos'!$AJ$2)+1,0))</f>
        <v>0</v>
      </c>
      <c r="EA108">
        <f t="shared" ca="1" si="98"/>
        <v>0</v>
      </c>
      <c r="EB108" t="str">
        <f t="shared" ca="1" si="111"/>
        <v/>
      </c>
      <c r="EC108" t="str">
        <f t="shared" ca="1" si="99"/>
        <v/>
      </c>
      <c r="EE108" t="str">
        <f t="shared" ca="1" si="100"/>
        <v/>
      </c>
      <c r="EF108" t="str">
        <f t="shared" ca="1" si="101"/>
        <v/>
      </c>
      <c r="EG108" t="str">
        <f t="shared" ca="1" si="102"/>
        <v/>
      </c>
      <c r="EH108" t="str">
        <f t="shared" ca="1" si="103"/>
        <v/>
      </c>
      <c r="EI108" t="str">
        <f t="shared" ca="1" si="104"/>
        <v/>
      </c>
      <c r="EJ108" t="str">
        <f t="shared" ca="1" si="105"/>
        <v/>
      </c>
      <c r="EM108" t="str">
        <f t="shared" ca="1" si="106"/>
        <v/>
      </c>
      <c r="EN108" t="str">
        <f t="shared" ca="1" si="107"/>
        <v/>
      </c>
      <c r="EO108" t="str">
        <f t="shared" ca="1" si="108"/>
        <v/>
      </c>
      <c r="EP108" t="str">
        <f t="shared" ca="1" si="109"/>
        <v/>
      </c>
      <c r="EQ108" t="str">
        <f ca="1">IF(EC108="","",IF(OR(EJ108='Datos fijos'!$AB$4),0,SUM(EM108:EP108)))</f>
        <v/>
      </c>
      <c r="ER108" t="str">
        <f t="shared" ca="1" si="110"/>
        <v/>
      </c>
      <c r="EV108" s="53" t="str">
        <f ca="1">IF(OR(COUNTIF('Datos fijos'!$AJ:$AJ,Cálculos!$B108)=0,F108=0,D108=0,B108=0),"",VLOOKUP($B108,'Datos fijos'!$AJ:$AP,COLUMN('Datos fijos'!$AP$1)-COLUMN('Datos fijos'!$AJ$2)+1,0))</f>
        <v/>
      </c>
      <c r="EW108" t="str">
        <f t="shared" ca="1" si="87"/>
        <v/>
      </c>
    </row>
    <row r="109" spans="2:153" x14ac:dyDescent="0.25">
      <c r="B109">
        <f ca="1">OFFSET('Equipos, Mater, Serv'!C$5,ROW($A109)-ROW($A$3),0)</f>
        <v>0</v>
      </c>
      <c r="C109">
        <f ca="1">OFFSET('Equipos, Mater, Serv'!D$5,ROW($A109)-ROW($A$3),0)</f>
        <v>0</v>
      </c>
      <c r="D109">
        <f ca="1">OFFSET('Equipos, Mater, Serv'!F$5,ROW($A109)-ROW($A$3),0)</f>
        <v>0</v>
      </c>
      <c r="E109">
        <f ca="1">OFFSET('Equipos, Mater, Serv'!G$5,ROW($A109)-ROW($A$3),0)</f>
        <v>0</v>
      </c>
      <c r="F109">
        <f ca="1">OFFSET('Equipos, Mater, Serv'!H$5,ROW($A109)-ROW($A$3),0)</f>
        <v>0</v>
      </c>
      <c r="G109">
        <f ca="1">OFFSET('Equipos, Mater, Serv'!L$5,ROW($A109)-ROW($A$3),0)</f>
        <v>0</v>
      </c>
      <c r="I109">
        <f ca="1">OFFSET('Equipos, Mater, Serv'!O$5,ROW($A109)-ROW($A$3),0)</f>
        <v>0</v>
      </c>
      <c r="J109">
        <f ca="1">OFFSET('Equipos, Mater, Serv'!P$5,ROW($A109)-ROW($A$3),0)</f>
        <v>0</v>
      </c>
      <c r="K109">
        <f ca="1">OFFSET('Equipos, Mater, Serv'!T$5,ROW($A109)-ROW($A$3),0)</f>
        <v>0</v>
      </c>
      <c r="L109">
        <f ca="1">OFFSET('Equipos, Mater, Serv'!U$5,ROW($A109)-ROW($A$3),0)</f>
        <v>0</v>
      </c>
      <c r="N109">
        <f ca="1">OFFSET('Equipos, Mater, Serv'!Z$5,ROW($A109)-ROW($A$3),0)</f>
        <v>0</v>
      </c>
      <c r="O109">
        <f ca="1">OFFSET('Equipos, Mater, Serv'!AA$5,ROW($A109)-ROW($A$3),0)</f>
        <v>0</v>
      </c>
      <c r="P109">
        <f ca="1">OFFSET('Equipos, Mater, Serv'!AB$5,ROW($A109)-ROW($A$3),0)</f>
        <v>0</v>
      </c>
      <c r="Q109">
        <f ca="1">OFFSET('Equipos, Mater, Serv'!AC$5,ROW($A109)-ROW($A$3),0)</f>
        <v>0</v>
      </c>
      <c r="R109">
        <f ca="1">OFFSET('Equipos, Mater, Serv'!AD$5,ROW($A109)-ROW($A$3),0)</f>
        <v>0</v>
      </c>
      <c r="S109">
        <f ca="1">OFFSET('Equipos, Mater, Serv'!AE$5,ROW($A109)-ROW($A$3),0)</f>
        <v>0</v>
      </c>
      <c r="T109">
        <f ca="1">OFFSET('Equipos, Mater, Serv'!AF$5,ROW($A109)-ROW($A$3),0)</f>
        <v>0</v>
      </c>
      <c r="V109" s="241">
        <f ca="1">IF(OR($B109=0,D109=0,F109=0,J109&lt;&gt;'Datos fijos'!$H$3),0,1)</f>
        <v>0</v>
      </c>
      <c r="W109">
        <f t="shared" ca="1" si="88"/>
        <v>0</v>
      </c>
      <c r="X109" t="str">
        <f t="shared" ca="1" si="89"/>
        <v/>
      </c>
      <c r="Y109" t="str">
        <f t="shared" ca="1" si="90"/>
        <v/>
      </c>
      <c r="AA109" t="str">
        <f t="shared" ca="1" si="57"/>
        <v/>
      </c>
      <c r="AB109" t="str">
        <f t="shared" ca="1" si="58"/>
        <v/>
      </c>
      <c r="AC109" t="str">
        <f t="shared" ca="1" si="59"/>
        <v/>
      </c>
      <c r="AD109" t="str">
        <f t="shared" ca="1" si="60"/>
        <v/>
      </c>
      <c r="AE109" t="str">
        <f t="shared" ca="1" si="61"/>
        <v/>
      </c>
      <c r="AF109" t="str">
        <f t="shared" ca="1" si="62"/>
        <v/>
      </c>
      <c r="AG109" t="str">
        <f t="shared" ca="1" si="91"/>
        <v/>
      </c>
      <c r="AH109" t="str">
        <f t="shared" ca="1" si="92"/>
        <v/>
      </c>
      <c r="AI109" t="str">
        <f t="shared" ca="1" si="93"/>
        <v/>
      </c>
      <c r="AL109" t="str">
        <f ca="1">IF(Y109="","",IF(OR(AG109='Datos fijos'!$AB$3,AG109='Datos fijos'!$AB$4),0,SUM(AH109:AK109)))</f>
        <v/>
      </c>
      <c r="BE109" s="4">
        <f ca="1">IF(OR(COUNTIF('Datos fijos'!$AJ:$AJ,$B109)=0,$B109=0,D109=0,F109=0,$H$4&lt;&gt;'Datos fijos'!$H$3),0,VLOOKUP($B109,'Datos fijos'!$AJ:$AO,COLUMN('Datos fijos'!$AK$2)-COLUMN('Datos fijos'!$AJ$2)+1,0))</f>
        <v>0</v>
      </c>
      <c r="BF109">
        <f t="shared" ca="1" si="94"/>
        <v>0</v>
      </c>
      <c r="BG109" t="str">
        <f t="shared" ca="1" si="63"/>
        <v/>
      </c>
      <c r="BH109" t="str">
        <f t="shared" ca="1" si="64"/>
        <v/>
      </c>
      <c r="BJ109" t="str">
        <f t="shared" ca="1" si="65"/>
        <v/>
      </c>
      <c r="BK109" t="str">
        <f t="shared" ca="1" si="66"/>
        <v/>
      </c>
      <c r="BL109" t="str">
        <f t="shared" ca="1" si="67"/>
        <v/>
      </c>
      <c r="BM109" t="str">
        <f t="shared" ca="1" si="68"/>
        <v/>
      </c>
      <c r="BN109" s="4" t="str">
        <f t="shared" ca="1" si="69"/>
        <v/>
      </c>
      <c r="BO109" t="str">
        <f t="shared" ca="1" si="70"/>
        <v/>
      </c>
      <c r="BP109" t="str">
        <f t="shared" ca="1" si="71"/>
        <v/>
      </c>
      <c r="BQ109" t="str">
        <f t="shared" ca="1" si="72"/>
        <v/>
      </c>
      <c r="BR109" t="str">
        <f t="shared" ca="1" si="73"/>
        <v/>
      </c>
      <c r="BS109" t="str">
        <f t="shared" ca="1" si="74"/>
        <v/>
      </c>
      <c r="BT109" t="str">
        <f ca="1">IF($BH109="","",IF(OR(BO109='Datos fijos'!$AB$3,BO109='Datos fijos'!$AB$4),0,SUM(BP109:BS109)))</f>
        <v/>
      </c>
      <c r="BU109" t="str">
        <f t="shared" ca="1" si="95"/>
        <v/>
      </c>
      <c r="BX109">
        <f ca="1">IF(OR(COUNTIF('Datos fijos'!$AJ:$AJ,$B109)=0,$B109=0,D109=0,F109=0,G109=0,$H$4&lt;&gt;'Datos fijos'!$H$3),0,VLOOKUP($B109,'Datos fijos'!$AJ:$AO,COLUMN('Datos fijos'!$AL$1)-COLUMN('Datos fijos'!$AJ$2)+1,0))</f>
        <v>0</v>
      </c>
      <c r="BY109">
        <f t="shared" ca="1" si="96"/>
        <v>0</v>
      </c>
      <c r="BZ109" t="str">
        <f t="shared" ca="1" si="75"/>
        <v/>
      </c>
      <c r="CA109" t="str">
        <f t="shared" ca="1" si="76"/>
        <v/>
      </c>
      <c r="CC109" t="str">
        <f t="shared" ca="1" si="77"/>
        <v/>
      </c>
      <c r="CD109" t="str">
        <f t="shared" ca="1" si="78"/>
        <v/>
      </c>
      <c r="CE109" t="str">
        <f t="shared" ca="1" si="79"/>
        <v/>
      </c>
      <c r="CF109" t="str">
        <f t="shared" ca="1" si="80"/>
        <v/>
      </c>
      <c r="CG109" t="str">
        <f t="shared" ca="1" si="81"/>
        <v/>
      </c>
      <c r="CH109" t="str">
        <f t="shared" ca="1" si="82"/>
        <v/>
      </c>
      <c r="CI109" t="str">
        <f t="shared" ca="1" si="83"/>
        <v/>
      </c>
      <c r="CJ109" t="str">
        <f t="shared" ca="1" si="84"/>
        <v/>
      </c>
      <c r="CK109" t="str">
        <f t="shared" ca="1" si="85"/>
        <v/>
      </c>
      <c r="CL109" t="str">
        <f t="shared" ca="1" si="86"/>
        <v/>
      </c>
      <c r="CM109" t="str">
        <f ca="1">IF($CA109="","",IF(OR(CH109='Datos fijos'!$AB$3,CH109='Datos fijos'!$AB$4),0,SUM(CI109:CL109)))</f>
        <v/>
      </c>
      <c r="CN109" t="str">
        <f t="shared" ca="1" si="97"/>
        <v/>
      </c>
      <c r="DZ109">
        <f ca="1">IF(OR(COUNTIF('Datos fijos'!$AJ:$AJ,$B109)=0,C109=0,D109=0,E109=0,G109=0),0,VLOOKUP($B109,'Datos fijos'!$AJ:$AO,COLUMN('Datos fijos'!$AO$1)-COLUMN('Datos fijos'!$AJ$2)+1,0))</f>
        <v>0</v>
      </c>
      <c r="EA109">
        <f t="shared" ca="1" si="98"/>
        <v>0</v>
      </c>
      <c r="EB109" t="str">
        <f t="shared" ca="1" si="111"/>
        <v/>
      </c>
      <c r="EC109" t="str">
        <f t="shared" ca="1" si="99"/>
        <v/>
      </c>
      <c r="EE109" t="str">
        <f t="shared" ca="1" si="100"/>
        <v/>
      </c>
      <c r="EF109" t="str">
        <f t="shared" ca="1" si="101"/>
        <v/>
      </c>
      <c r="EG109" t="str">
        <f t="shared" ca="1" si="102"/>
        <v/>
      </c>
      <c r="EH109" t="str">
        <f t="shared" ca="1" si="103"/>
        <v/>
      </c>
      <c r="EI109" t="str">
        <f t="shared" ca="1" si="104"/>
        <v/>
      </c>
      <c r="EJ109" t="str">
        <f t="shared" ca="1" si="105"/>
        <v/>
      </c>
      <c r="EM109" t="str">
        <f t="shared" ca="1" si="106"/>
        <v/>
      </c>
      <c r="EN109" t="str">
        <f t="shared" ca="1" si="107"/>
        <v/>
      </c>
      <c r="EO109" t="str">
        <f t="shared" ca="1" si="108"/>
        <v/>
      </c>
      <c r="EP109" t="str">
        <f t="shared" ca="1" si="109"/>
        <v/>
      </c>
      <c r="EQ109" t="str">
        <f ca="1">IF(EC109="","",IF(OR(EJ109='Datos fijos'!$AB$4),0,SUM(EM109:EP109)))</f>
        <v/>
      </c>
      <c r="ER109" t="str">
        <f t="shared" ca="1" si="110"/>
        <v/>
      </c>
      <c r="EV109" s="53" t="str">
        <f ca="1">IF(OR(COUNTIF('Datos fijos'!$AJ:$AJ,Cálculos!$B109)=0,F109=0,D109=0,B109=0),"",VLOOKUP($B109,'Datos fijos'!$AJ:$AP,COLUMN('Datos fijos'!$AP$1)-COLUMN('Datos fijos'!$AJ$2)+1,0))</f>
        <v/>
      </c>
      <c r="EW109" t="str">
        <f t="shared" ca="1" si="87"/>
        <v/>
      </c>
    </row>
    <row r="110" spans="2:153" x14ac:dyDescent="0.25">
      <c r="B110">
        <f ca="1">OFFSET('Equipos, Mater, Serv'!C$5,ROW($A110)-ROW($A$3),0)</f>
        <v>0</v>
      </c>
      <c r="C110">
        <f ca="1">OFFSET('Equipos, Mater, Serv'!D$5,ROW($A110)-ROW($A$3),0)</f>
        <v>0</v>
      </c>
      <c r="D110">
        <f ca="1">OFFSET('Equipos, Mater, Serv'!F$5,ROW($A110)-ROW($A$3),0)</f>
        <v>0</v>
      </c>
      <c r="E110">
        <f ca="1">OFFSET('Equipos, Mater, Serv'!G$5,ROW($A110)-ROW($A$3),0)</f>
        <v>0</v>
      </c>
      <c r="F110">
        <f ca="1">OFFSET('Equipos, Mater, Serv'!H$5,ROW($A110)-ROW($A$3),0)</f>
        <v>0</v>
      </c>
      <c r="G110">
        <f ca="1">OFFSET('Equipos, Mater, Serv'!L$5,ROW($A110)-ROW($A$3),0)</f>
        <v>0</v>
      </c>
      <c r="I110">
        <f ca="1">OFFSET('Equipos, Mater, Serv'!O$5,ROW($A110)-ROW($A$3),0)</f>
        <v>0</v>
      </c>
      <c r="J110">
        <f ca="1">OFFSET('Equipos, Mater, Serv'!P$5,ROW($A110)-ROW($A$3),0)</f>
        <v>0</v>
      </c>
      <c r="K110">
        <f ca="1">OFFSET('Equipos, Mater, Serv'!T$5,ROW($A110)-ROW($A$3),0)</f>
        <v>0</v>
      </c>
      <c r="L110">
        <f ca="1">OFFSET('Equipos, Mater, Serv'!U$5,ROW($A110)-ROW($A$3),0)</f>
        <v>0</v>
      </c>
      <c r="N110">
        <f ca="1">OFFSET('Equipos, Mater, Serv'!Z$5,ROW($A110)-ROW($A$3),0)</f>
        <v>0</v>
      </c>
      <c r="O110">
        <f ca="1">OFFSET('Equipos, Mater, Serv'!AA$5,ROW($A110)-ROW($A$3),0)</f>
        <v>0</v>
      </c>
      <c r="P110">
        <f ca="1">OFFSET('Equipos, Mater, Serv'!AB$5,ROW($A110)-ROW($A$3),0)</f>
        <v>0</v>
      </c>
      <c r="Q110">
        <f ca="1">OFFSET('Equipos, Mater, Serv'!AC$5,ROW($A110)-ROW($A$3),0)</f>
        <v>0</v>
      </c>
      <c r="R110">
        <f ca="1">OFFSET('Equipos, Mater, Serv'!AD$5,ROW($A110)-ROW($A$3),0)</f>
        <v>0</v>
      </c>
      <c r="S110">
        <f ca="1">OFFSET('Equipos, Mater, Serv'!AE$5,ROW($A110)-ROW($A$3),0)</f>
        <v>0</v>
      </c>
      <c r="T110">
        <f ca="1">OFFSET('Equipos, Mater, Serv'!AF$5,ROW($A110)-ROW($A$3),0)</f>
        <v>0</v>
      </c>
      <c r="V110" s="241">
        <f ca="1">IF(OR($B110=0,D110=0,F110=0,J110&lt;&gt;'Datos fijos'!$H$3),0,1)</f>
        <v>0</v>
      </c>
      <c r="W110">
        <f t="shared" ca="1" si="88"/>
        <v>0</v>
      </c>
      <c r="X110" t="str">
        <f t="shared" ca="1" si="89"/>
        <v/>
      </c>
      <c r="Y110" t="str">
        <f t="shared" ca="1" si="90"/>
        <v/>
      </c>
      <c r="AA110" t="str">
        <f t="shared" ca="1" si="57"/>
        <v/>
      </c>
      <c r="AB110" t="str">
        <f t="shared" ca="1" si="58"/>
        <v/>
      </c>
      <c r="AC110" t="str">
        <f t="shared" ca="1" si="59"/>
        <v/>
      </c>
      <c r="AD110" t="str">
        <f t="shared" ca="1" si="60"/>
        <v/>
      </c>
      <c r="AE110" t="str">
        <f t="shared" ca="1" si="61"/>
        <v/>
      </c>
      <c r="AF110" t="str">
        <f t="shared" ca="1" si="62"/>
        <v/>
      </c>
      <c r="AG110" t="str">
        <f t="shared" ca="1" si="91"/>
        <v/>
      </c>
      <c r="AH110" t="str">
        <f t="shared" ca="1" si="92"/>
        <v/>
      </c>
      <c r="AI110" t="str">
        <f t="shared" ca="1" si="93"/>
        <v/>
      </c>
      <c r="AL110" t="str">
        <f ca="1">IF(Y110="","",IF(OR(AG110='Datos fijos'!$AB$3,AG110='Datos fijos'!$AB$4),0,SUM(AH110:AK110)))</f>
        <v/>
      </c>
      <c r="BE110" s="4">
        <f ca="1">IF(OR(COUNTIF('Datos fijos'!$AJ:$AJ,$B110)=0,$B110=0,D110=0,F110=0,$H$4&lt;&gt;'Datos fijos'!$H$3),0,VLOOKUP($B110,'Datos fijos'!$AJ:$AO,COLUMN('Datos fijos'!$AK$2)-COLUMN('Datos fijos'!$AJ$2)+1,0))</f>
        <v>0</v>
      </c>
      <c r="BF110">
        <f t="shared" ca="1" si="94"/>
        <v>0</v>
      </c>
      <c r="BG110" t="str">
        <f t="shared" ca="1" si="63"/>
        <v/>
      </c>
      <c r="BH110" t="str">
        <f t="shared" ca="1" si="64"/>
        <v/>
      </c>
      <c r="BJ110" t="str">
        <f t="shared" ca="1" si="65"/>
        <v/>
      </c>
      <c r="BK110" t="str">
        <f t="shared" ca="1" si="66"/>
        <v/>
      </c>
      <c r="BL110" t="str">
        <f t="shared" ca="1" si="67"/>
        <v/>
      </c>
      <c r="BM110" t="str">
        <f t="shared" ca="1" si="68"/>
        <v/>
      </c>
      <c r="BN110" s="4" t="str">
        <f t="shared" ca="1" si="69"/>
        <v/>
      </c>
      <c r="BO110" t="str">
        <f t="shared" ca="1" si="70"/>
        <v/>
      </c>
      <c r="BP110" t="str">
        <f t="shared" ca="1" si="71"/>
        <v/>
      </c>
      <c r="BQ110" t="str">
        <f t="shared" ca="1" si="72"/>
        <v/>
      </c>
      <c r="BR110" t="str">
        <f t="shared" ca="1" si="73"/>
        <v/>
      </c>
      <c r="BS110" t="str">
        <f t="shared" ca="1" si="74"/>
        <v/>
      </c>
      <c r="BT110" t="str">
        <f ca="1">IF($BH110="","",IF(OR(BO110='Datos fijos'!$AB$3,BO110='Datos fijos'!$AB$4),0,SUM(BP110:BS110)))</f>
        <v/>
      </c>
      <c r="BU110" t="str">
        <f t="shared" ca="1" si="95"/>
        <v/>
      </c>
      <c r="BX110">
        <f ca="1">IF(OR(COUNTIF('Datos fijos'!$AJ:$AJ,$B110)=0,$B110=0,D110=0,F110=0,G110=0,$H$4&lt;&gt;'Datos fijos'!$H$3),0,VLOOKUP($B110,'Datos fijos'!$AJ:$AO,COLUMN('Datos fijos'!$AL$1)-COLUMN('Datos fijos'!$AJ$2)+1,0))</f>
        <v>0</v>
      </c>
      <c r="BY110">
        <f t="shared" ca="1" si="96"/>
        <v>0</v>
      </c>
      <c r="BZ110" t="str">
        <f t="shared" ca="1" si="75"/>
        <v/>
      </c>
      <c r="CA110" t="str">
        <f t="shared" ca="1" si="76"/>
        <v/>
      </c>
      <c r="CC110" t="str">
        <f t="shared" ca="1" si="77"/>
        <v/>
      </c>
      <c r="CD110" t="str">
        <f t="shared" ca="1" si="78"/>
        <v/>
      </c>
      <c r="CE110" t="str">
        <f t="shared" ca="1" si="79"/>
        <v/>
      </c>
      <c r="CF110" t="str">
        <f t="shared" ca="1" si="80"/>
        <v/>
      </c>
      <c r="CG110" t="str">
        <f t="shared" ca="1" si="81"/>
        <v/>
      </c>
      <c r="CH110" t="str">
        <f t="shared" ca="1" si="82"/>
        <v/>
      </c>
      <c r="CI110" t="str">
        <f t="shared" ca="1" si="83"/>
        <v/>
      </c>
      <c r="CJ110" t="str">
        <f t="shared" ca="1" si="84"/>
        <v/>
      </c>
      <c r="CK110" t="str">
        <f t="shared" ca="1" si="85"/>
        <v/>
      </c>
      <c r="CL110" t="str">
        <f t="shared" ca="1" si="86"/>
        <v/>
      </c>
      <c r="CM110" t="str">
        <f ca="1">IF($CA110="","",IF(OR(CH110='Datos fijos'!$AB$3,CH110='Datos fijos'!$AB$4),0,SUM(CI110:CL110)))</f>
        <v/>
      </c>
      <c r="CN110" t="str">
        <f t="shared" ca="1" si="97"/>
        <v/>
      </c>
      <c r="DZ110">
        <f ca="1">IF(OR(COUNTIF('Datos fijos'!$AJ:$AJ,$B110)=0,C110=0,D110=0,E110=0,G110=0),0,VLOOKUP($B110,'Datos fijos'!$AJ:$AO,COLUMN('Datos fijos'!$AO$1)-COLUMN('Datos fijos'!$AJ$2)+1,0))</f>
        <v>0</v>
      </c>
      <c r="EA110">
        <f t="shared" ca="1" si="98"/>
        <v>0</v>
      </c>
      <c r="EB110" t="str">
        <f t="shared" ca="1" si="111"/>
        <v/>
      </c>
      <c r="EC110" t="str">
        <f t="shared" ca="1" si="99"/>
        <v/>
      </c>
      <c r="EE110" t="str">
        <f t="shared" ca="1" si="100"/>
        <v/>
      </c>
      <c r="EF110" t="str">
        <f t="shared" ca="1" si="101"/>
        <v/>
      </c>
      <c r="EG110" t="str">
        <f t="shared" ca="1" si="102"/>
        <v/>
      </c>
      <c r="EH110" t="str">
        <f t="shared" ca="1" si="103"/>
        <v/>
      </c>
      <c r="EI110" t="str">
        <f t="shared" ca="1" si="104"/>
        <v/>
      </c>
      <c r="EJ110" t="str">
        <f t="shared" ca="1" si="105"/>
        <v/>
      </c>
      <c r="EM110" t="str">
        <f t="shared" ca="1" si="106"/>
        <v/>
      </c>
      <c r="EN110" t="str">
        <f t="shared" ca="1" si="107"/>
        <v/>
      </c>
      <c r="EO110" t="str">
        <f t="shared" ca="1" si="108"/>
        <v/>
      </c>
      <c r="EP110" t="str">
        <f t="shared" ca="1" si="109"/>
        <v/>
      </c>
      <c r="EQ110" t="str">
        <f ca="1">IF(EC110="","",IF(OR(EJ110='Datos fijos'!$AB$4),0,SUM(EM110:EP110)))</f>
        <v/>
      </c>
      <c r="ER110" t="str">
        <f t="shared" ca="1" si="110"/>
        <v/>
      </c>
      <c r="EV110" s="53" t="str">
        <f ca="1">IF(OR(COUNTIF('Datos fijos'!$AJ:$AJ,Cálculos!$B110)=0,F110=0,D110=0,B110=0),"",VLOOKUP($B110,'Datos fijos'!$AJ:$AP,COLUMN('Datos fijos'!$AP$1)-COLUMN('Datos fijos'!$AJ$2)+1,0))</f>
        <v/>
      </c>
      <c r="EW110" t="str">
        <f t="shared" ca="1" si="87"/>
        <v/>
      </c>
    </row>
    <row r="111" spans="2:153" x14ac:dyDescent="0.25">
      <c r="B111">
        <f ca="1">OFFSET('Equipos, Mater, Serv'!C$5,ROW($A111)-ROW($A$3),0)</f>
        <v>0</v>
      </c>
      <c r="C111">
        <f ca="1">OFFSET('Equipos, Mater, Serv'!D$5,ROW($A111)-ROW($A$3),0)</f>
        <v>0</v>
      </c>
      <c r="D111">
        <f ca="1">OFFSET('Equipos, Mater, Serv'!F$5,ROW($A111)-ROW($A$3),0)</f>
        <v>0</v>
      </c>
      <c r="E111">
        <f ca="1">OFFSET('Equipos, Mater, Serv'!G$5,ROW($A111)-ROW($A$3),0)</f>
        <v>0</v>
      </c>
      <c r="F111">
        <f ca="1">OFFSET('Equipos, Mater, Serv'!H$5,ROW($A111)-ROW($A$3),0)</f>
        <v>0</v>
      </c>
      <c r="G111">
        <f ca="1">OFFSET('Equipos, Mater, Serv'!L$5,ROW($A111)-ROW($A$3),0)</f>
        <v>0</v>
      </c>
      <c r="I111">
        <f ca="1">OFFSET('Equipos, Mater, Serv'!O$5,ROW($A111)-ROW($A$3),0)</f>
        <v>0</v>
      </c>
      <c r="J111">
        <f ca="1">OFFSET('Equipos, Mater, Serv'!P$5,ROW($A111)-ROW($A$3),0)</f>
        <v>0</v>
      </c>
      <c r="K111">
        <f ca="1">OFFSET('Equipos, Mater, Serv'!T$5,ROW($A111)-ROW($A$3),0)</f>
        <v>0</v>
      </c>
      <c r="L111">
        <f ca="1">OFFSET('Equipos, Mater, Serv'!U$5,ROW($A111)-ROW($A$3),0)</f>
        <v>0</v>
      </c>
      <c r="N111">
        <f ca="1">OFFSET('Equipos, Mater, Serv'!Z$5,ROW($A111)-ROW($A$3),0)</f>
        <v>0</v>
      </c>
      <c r="O111">
        <f ca="1">OFFSET('Equipos, Mater, Serv'!AA$5,ROW($A111)-ROW($A$3),0)</f>
        <v>0</v>
      </c>
      <c r="P111">
        <f ca="1">OFFSET('Equipos, Mater, Serv'!AB$5,ROW($A111)-ROW($A$3),0)</f>
        <v>0</v>
      </c>
      <c r="Q111">
        <f ca="1">OFFSET('Equipos, Mater, Serv'!AC$5,ROW($A111)-ROW($A$3),0)</f>
        <v>0</v>
      </c>
      <c r="R111">
        <f ca="1">OFFSET('Equipos, Mater, Serv'!AD$5,ROW($A111)-ROW($A$3),0)</f>
        <v>0</v>
      </c>
      <c r="S111">
        <f ca="1">OFFSET('Equipos, Mater, Serv'!AE$5,ROW($A111)-ROW($A$3),0)</f>
        <v>0</v>
      </c>
      <c r="T111">
        <f ca="1">OFFSET('Equipos, Mater, Serv'!AF$5,ROW($A111)-ROW($A$3),0)</f>
        <v>0</v>
      </c>
      <c r="V111" s="241">
        <f ca="1">IF(OR($B111=0,D111=0,F111=0,J111&lt;&gt;'Datos fijos'!$H$3),0,1)</f>
        <v>0</v>
      </c>
      <c r="W111">
        <f t="shared" ca="1" si="88"/>
        <v>0</v>
      </c>
      <c r="X111" t="str">
        <f t="shared" ca="1" si="89"/>
        <v/>
      </c>
      <c r="Y111" t="str">
        <f t="shared" ca="1" si="90"/>
        <v/>
      </c>
      <c r="AA111" t="str">
        <f t="shared" ca="1" si="57"/>
        <v/>
      </c>
      <c r="AB111" t="str">
        <f t="shared" ca="1" si="58"/>
        <v/>
      </c>
      <c r="AC111" t="str">
        <f t="shared" ca="1" si="59"/>
        <v/>
      </c>
      <c r="AD111" t="str">
        <f t="shared" ca="1" si="60"/>
        <v/>
      </c>
      <c r="AE111" t="str">
        <f t="shared" ca="1" si="61"/>
        <v/>
      </c>
      <c r="AF111" t="str">
        <f t="shared" ca="1" si="62"/>
        <v/>
      </c>
      <c r="AG111" t="str">
        <f t="shared" ca="1" si="91"/>
        <v/>
      </c>
      <c r="AH111" t="str">
        <f t="shared" ca="1" si="92"/>
        <v/>
      </c>
      <c r="AI111" t="str">
        <f t="shared" ca="1" si="93"/>
        <v/>
      </c>
      <c r="AL111" t="str">
        <f ca="1">IF(Y111="","",IF(OR(AG111='Datos fijos'!$AB$3,AG111='Datos fijos'!$AB$4),0,SUM(AH111:AK111)))</f>
        <v/>
      </c>
      <c r="BE111" s="4">
        <f ca="1">IF(OR(COUNTIF('Datos fijos'!$AJ:$AJ,$B111)=0,$B111=0,D111=0,F111=0,$H$4&lt;&gt;'Datos fijos'!$H$3),0,VLOOKUP($B111,'Datos fijos'!$AJ:$AO,COLUMN('Datos fijos'!$AK$2)-COLUMN('Datos fijos'!$AJ$2)+1,0))</f>
        <v>0</v>
      </c>
      <c r="BF111">
        <f t="shared" ca="1" si="94"/>
        <v>0</v>
      </c>
      <c r="BG111" t="str">
        <f t="shared" ca="1" si="63"/>
        <v/>
      </c>
      <c r="BH111" t="str">
        <f t="shared" ca="1" si="64"/>
        <v/>
      </c>
      <c r="BJ111" t="str">
        <f t="shared" ca="1" si="65"/>
        <v/>
      </c>
      <c r="BK111" t="str">
        <f t="shared" ca="1" si="66"/>
        <v/>
      </c>
      <c r="BL111" t="str">
        <f t="shared" ca="1" si="67"/>
        <v/>
      </c>
      <c r="BM111" t="str">
        <f t="shared" ca="1" si="68"/>
        <v/>
      </c>
      <c r="BN111" s="4" t="str">
        <f t="shared" ca="1" si="69"/>
        <v/>
      </c>
      <c r="BO111" t="str">
        <f t="shared" ca="1" si="70"/>
        <v/>
      </c>
      <c r="BP111" t="str">
        <f t="shared" ca="1" si="71"/>
        <v/>
      </c>
      <c r="BQ111" t="str">
        <f t="shared" ca="1" si="72"/>
        <v/>
      </c>
      <c r="BR111" t="str">
        <f t="shared" ca="1" si="73"/>
        <v/>
      </c>
      <c r="BS111" t="str">
        <f t="shared" ca="1" si="74"/>
        <v/>
      </c>
      <c r="BT111" t="str">
        <f ca="1">IF($BH111="","",IF(OR(BO111='Datos fijos'!$AB$3,BO111='Datos fijos'!$AB$4),0,SUM(BP111:BS111)))</f>
        <v/>
      </c>
      <c r="BU111" t="str">
        <f t="shared" ca="1" si="95"/>
        <v/>
      </c>
      <c r="BX111">
        <f ca="1">IF(OR(COUNTIF('Datos fijos'!$AJ:$AJ,$B111)=0,$B111=0,D111=0,F111=0,G111=0,$H$4&lt;&gt;'Datos fijos'!$H$3),0,VLOOKUP($B111,'Datos fijos'!$AJ:$AO,COLUMN('Datos fijos'!$AL$1)-COLUMN('Datos fijos'!$AJ$2)+1,0))</f>
        <v>0</v>
      </c>
      <c r="BY111">
        <f t="shared" ca="1" si="96"/>
        <v>0</v>
      </c>
      <c r="BZ111" t="str">
        <f t="shared" ca="1" si="75"/>
        <v/>
      </c>
      <c r="CA111" t="str">
        <f t="shared" ca="1" si="76"/>
        <v/>
      </c>
      <c r="CC111" t="str">
        <f t="shared" ca="1" si="77"/>
        <v/>
      </c>
      <c r="CD111" t="str">
        <f t="shared" ca="1" si="78"/>
        <v/>
      </c>
      <c r="CE111" t="str">
        <f t="shared" ca="1" si="79"/>
        <v/>
      </c>
      <c r="CF111" t="str">
        <f t="shared" ca="1" si="80"/>
        <v/>
      </c>
      <c r="CG111" t="str">
        <f t="shared" ca="1" si="81"/>
        <v/>
      </c>
      <c r="CH111" t="str">
        <f t="shared" ca="1" si="82"/>
        <v/>
      </c>
      <c r="CI111" t="str">
        <f t="shared" ca="1" si="83"/>
        <v/>
      </c>
      <c r="CJ111" t="str">
        <f t="shared" ca="1" si="84"/>
        <v/>
      </c>
      <c r="CK111" t="str">
        <f t="shared" ca="1" si="85"/>
        <v/>
      </c>
      <c r="CL111" t="str">
        <f t="shared" ca="1" si="86"/>
        <v/>
      </c>
      <c r="CM111" t="str">
        <f ca="1">IF($CA111="","",IF(OR(CH111='Datos fijos'!$AB$3,CH111='Datos fijos'!$AB$4),0,SUM(CI111:CL111)))</f>
        <v/>
      </c>
      <c r="CN111" t="str">
        <f t="shared" ca="1" si="97"/>
        <v/>
      </c>
      <c r="DZ111">
        <f ca="1">IF(OR(COUNTIF('Datos fijos'!$AJ:$AJ,$B111)=0,C111=0,D111=0,E111=0,G111=0),0,VLOOKUP($B111,'Datos fijos'!$AJ:$AO,COLUMN('Datos fijos'!$AO$1)-COLUMN('Datos fijos'!$AJ$2)+1,0))</f>
        <v>0</v>
      </c>
      <c r="EA111">
        <f t="shared" ca="1" si="98"/>
        <v>0</v>
      </c>
      <c r="EB111" t="str">
        <f t="shared" ca="1" si="111"/>
        <v/>
      </c>
      <c r="EC111" t="str">
        <f t="shared" ca="1" si="99"/>
        <v/>
      </c>
      <c r="EE111" t="str">
        <f t="shared" ca="1" si="100"/>
        <v/>
      </c>
      <c r="EF111" t="str">
        <f t="shared" ca="1" si="101"/>
        <v/>
      </c>
      <c r="EG111" t="str">
        <f t="shared" ca="1" si="102"/>
        <v/>
      </c>
      <c r="EH111" t="str">
        <f t="shared" ca="1" si="103"/>
        <v/>
      </c>
      <c r="EI111" t="str">
        <f t="shared" ca="1" si="104"/>
        <v/>
      </c>
      <c r="EJ111" t="str">
        <f t="shared" ca="1" si="105"/>
        <v/>
      </c>
      <c r="EM111" t="str">
        <f t="shared" ca="1" si="106"/>
        <v/>
      </c>
      <c r="EN111" t="str">
        <f t="shared" ca="1" si="107"/>
        <v/>
      </c>
      <c r="EO111" t="str">
        <f t="shared" ca="1" si="108"/>
        <v/>
      </c>
      <c r="EP111" t="str">
        <f t="shared" ca="1" si="109"/>
        <v/>
      </c>
      <c r="EQ111" t="str">
        <f ca="1">IF(EC111="","",IF(OR(EJ111='Datos fijos'!$AB$4),0,SUM(EM111:EP111)))</f>
        <v/>
      </c>
      <c r="ER111" t="str">
        <f t="shared" ca="1" si="110"/>
        <v/>
      </c>
      <c r="EV111" s="53" t="str">
        <f ca="1">IF(OR(COUNTIF('Datos fijos'!$AJ:$AJ,Cálculos!$B111)=0,F111=0,D111=0,B111=0),"",VLOOKUP($B111,'Datos fijos'!$AJ:$AP,COLUMN('Datos fijos'!$AP$1)-COLUMN('Datos fijos'!$AJ$2)+1,0))</f>
        <v/>
      </c>
      <c r="EW111" t="str">
        <f t="shared" ca="1" si="87"/>
        <v/>
      </c>
    </row>
    <row r="112" spans="2:153" x14ac:dyDescent="0.25">
      <c r="B112">
        <f ca="1">OFFSET('Equipos, Mater, Serv'!C$5,ROW($A112)-ROW($A$3),0)</f>
        <v>0</v>
      </c>
      <c r="C112">
        <f ca="1">OFFSET('Equipos, Mater, Serv'!D$5,ROW($A112)-ROW($A$3),0)</f>
        <v>0</v>
      </c>
      <c r="D112">
        <f ca="1">OFFSET('Equipos, Mater, Serv'!F$5,ROW($A112)-ROW($A$3),0)</f>
        <v>0</v>
      </c>
      <c r="E112">
        <f ca="1">OFFSET('Equipos, Mater, Serv'!G$5,ROW($A112)-ROW($A$3),0)</f>
        <v>0</v>
      </c>
      <c r="F112">
        <f ca="1">OFFSET('Equipos, Mater, Serv'!H$5,ROW($A112)-ROW($A$3),0)</f>
        <v>0</v>
      </c>
      <c r="G112">
        <f ca="1">OFFSET('Equipos, Mater, Serv'!L$5,ROW($A112)-ROW($A$3),0)</f>
        <v>0</v>
      </c>
      <c r="I112">
        <f ca="1">OFFSET('Equipos, Mater, Serv'!O$5,ROW($A112)-ROW($A$3),0)</f>
        <v>0</v>
      </c>
      <c r="J112">
        <f ca="1">OFFSET('Equipos, Mater, Serv'!P$5,ROW($A112)-ROW($A$3),0)</f>
        <v>0</v>
      </c>
      <c r="K112">
        <f ca="1">OFFSET('Equipos, Mater, Serv'!T$5,ROW($A112)-ROW($A$3),0)</f>
        <v>0</v>
      </c>
      <c r="L112">
        <f ca="1">OFFSET('Equipos, Mater, Serv'!U$5,ROW($A112)-ROW($A$3),0)</f>
        <v>0</v>
      </c>
      <c r="N112">
        <f ca="1">OFFSET('Equipos, Mater, Serv'!Z$5,ROW($A112)-ROW($A$3),0)</f>
        <v>0</v>
      </c>
      <c r="O112">
        <f ca="1">OFFSET('Equipos, Mater, Serv'!AA$5,ROW($A112)-ROW($A$3),0)</f>
        <v>0</v>
      </c>
      <c r="P112">
        <f ca="1">OFFSET('Equipos, Mater, Serv'!AB$5,ROW($A112)-ROW($A$3),0)</f>
        <v>0</v>
      </c>
      <c r="Q112">
        <f ca="1">OFFSET('Equipos, Mater, Serv'!AC$5,ROW($A112)-ROW($A$3),0)</f>
        <v>0</v>
      </c>
      <c r="R112">
        <f ca="1">OFFSET('Equipos, Mater, Serv'!AD$5,ROW($A112)-ROW($A$3),0)</f>
        <v>0</v>
      </c>
      <c r="S112">
        <f ca="1">OFFSET('Equipos, Mater, Serv'!AE$5,ROW($A112)-ROW($A$3),0)</f>
        <v>0</v>
      </c>
      <c r="T112">
        <f ca="1">OFFSET('Equipos, Mater, Serv'!AF$5,ROW($A112)-ROW($A$3),0)</f>
        <v>0</v>
      </c>
      <c r="V112" s="241">
        <f ca="1">IF(OR($B112=0,D112=0,F112=0,J112&lt;&gt;'Datos fijos'!$H$3),0,1)</f>
        <v>0</v>
      </c>
      <c r="W112">
        <f t="shared" ca="1" si="88"/>
        <v>0</v>
      </c>
      <c r="X112" t="str">
        <f t="shared" ca="1" si="89"/>
        <v/>
      </c>
      <c r="Y112" t="str">
        <f t="shared" ca="1" si="90"/>
        <v/>
      </c>
      <c r="AA112" t="str">
        <f t="shared" ca="1" si="57"/>
        <v/>
      </c>
      <c r="AB112" t="str">
        <f t="shared" ca="1" si="58"/>
        <v/>
      </c>
      <c r="AC112" t="str">
        <f t="shared" ca="1" si="59"/>
        <v/>
      </c>
      <c r="AD112" t="str">
        <f t="shared" ca="1" si="60"/>
        <v/>
      </c>
      <c r="AE112" t="str">
        <f t="shared" ca="1" si="61"/>
        <v/>
      </c>
      <c r="AF112" t="str">
        <f t="shared" ca="1" si="62"/>
        <v/>
      </c>
      <c r="AG112" t="str">
        <f t="shared" ca="1" si="91"/>
        <v/>
      </c>
      <c r="AH112" t="str">
        <f t="shared" ca="1" si="92"/>
        <v/>
      </c>
      <c r="AI112" t="str">
        <f t="shared" ca="1" si="93"/>
        <v/>
      </c>
      <c r="AL112" t="str">
        <f ca="1">IF(Y112="","",IF(OR(AG112='Datos fijos'!$AB$3,AG112='Datos fijos'!$AB$4),0,SUM(AH112:AK112)))</f>
        <v/>
      </c>
      <c r="BE112" s="4">
        <f ca="1">IF(OR(COUNTIF('Datos fijos'!$AJ:$AJ,$B112)=0,$B112=0,D112=0,F112=0,$H$4&lt;&gt;'Datos fijos'!$H$3),0,VLOOKUP($B112,'Datos fijos'!$AJ:$AO,COLUMN('Datos fijos'!$AK$2)-COLUMN('Datos fijos'!$AJ$2)+1,0))</f>
        <v>0</v>
      </c>
      <c r="BF112">
        <f t="shared" ca="1" si="94"/>
        <v>0</v>
      </c>
      <c r="BG112" t="str">
        <f t="shared" ca="1" si="63"/>
        <v/>
      </c>
      <c r="BH112" t="str">
        <f t="shared" ca="1" si="64"/>
        <v/>
      </c>
      <c r="BJ112" t="str">
        <f t="shared" ca="1" si="65"/>
        <v/>
      </c>
      <c r="BK112" t="str">
        <f t="shared" ca="1" si="66"/>
        <v/>
      </c>
      <c r="BL112" t="str">
        <f t="shared" ca="1" si="67"/>
        <v/>
      </c>
      <c r="BM112" t="str">
        <f t="shared" ca="1" si="68"/>
        <v/>
      </c>
      <c r="BN112" s="4" t="str">
        <f t="shared" ca="1" si="69"/>
        <v/>
      </c>
      <c r="BO112" t="str">
        <f t="shared" ca="1" si="70"/>
        <v/>
      </c>
      <c r="BP112" t="str">
        <f t="shared" ca="1" si="71"/>
        <v/>
      </c>
      <c r="BQ112" t="str">
        <f t="shared" ca="1" si="72"/>
        <v/>
      </c>
      <c r="BR112" t="str">
        <f t="shared" ca="1" si="73"/>
        <v/>
      </c>
      <c r="BS112" t="str">
        <f t="shared" ca="1" si="74"/>
        <v/>
      </c>
      <c r="BT112" t="str">
        <f ca="1">IF($BH112="","",IF(OR(BO112='Datos fijos'!$AB$3,BO112='Datos fijos'!$AB$4),0,SUM(BP112:BS112)))</f>
        <v/>
      </c>
      <c r="BU112" t="str">
        <f t="shared" ca="1" si="95"/>
        <v/>
      </c>
      <c r="BX112">
        <f ca="1">IF(OR(COUNTIF('Datos fijos'!$AJ:$AJ,$B112)=0,$B112=0,D112=0,F112=0,G112=0,$H$4&lt;&gt;'Datos fijos'!$H$3),0,VLOOKUP($B112,'Datos fijos'!$AJ:$AO,COLUMN('Datos fijos'!$AL$1)-COLUMN('Datos fijos'!$AJ$2)+1,0))</f>
        <v>0</v>
      </c>
      <c r="BY112">
        <f t="shared" ca="1" si="96"/>
        <v>0</v>
      </c>
      <c r="BZ112" t="str">
        <f t="shared" ca="1" si="75"/>
        <v/>
      </c>
      <c r="CA112" t="str">
        <f t="shared" ca="1" si="76"/>
        <v/>
      </c>
      <c r="CC112" t="str">
        <f t="shared" ca="1" si="77"/>
        <v/>
      </c>
      <c r="CD112" t="str">
        <f t="shared" ca="1" si="78"/>
        <v/>
      </c>
      <c r="CE112" t="str">
        <f t="shared" ca="1" si="79"/>
        <v/>
      </c>
      <c r="CF112" t="str">
        <f t="shared" ca="1" si="80"/>
        <v/>
      </c>
      <c r="CG112" t="str">
        <f t="shared" ca="1" si="81"/>
        <v/>
      </c>
      <c r="CH112" t="str">
        <f t="shared" ca="1" si="82"/>
        <v/>
      </c>
      <c r="CI112" t="str">
        <f t="shared" ca="1" si="83"/>
        <v/>
      </c>
      <c r="CJ112" t="str">
        <f t="shared" ca="1" si="84"/>
        <v/>
      </c>
      <c r="CK112" t="str">
        <f t="shared" ca="1" si="85"/>
        <v/>
      </c>
      <c r="CL112" t="str">
        <f t="shared" ca="1" si="86"/>
        <v/>
      </c>
      <c r="CM112" t="str">
        <f ca="1">IF($CA112="","",IF(OR(CH112='Datos fijos'!$AB$3,CH112='Datos fijos'!$AB$4),0,SUM(CI112:CL112)))</f>
        <v/>
      </c>
      <c r="CN112" t="str">
        <f t="shared" ca="1" si="97"/>
        <v/>
      </c>
      <c r="DZ112">
        <f ca="1">IF(OR(COUNTIF('Datos fijos'!$AJ:$AJ,$B112)=0,C112=0,D112=0,E112=0,G112=0),0,VLOOKUP($B112,'Datos fijos'!$AJ:$AO,COLUMN('Datos fijos'!$AO$1)-COLUMN('Datos fijos'!$AJ$2)+1,0))</f>
        <v>0</v>
      </c>
      <c r="EA112">
        <f t="shared" ca="1" si="98"/>
        <v>0</v>
      </c>
      <c r="EB112" t="str">
        <f t="shared" ca="1" si="111"/>
        <v/>
      </c>
      <c r="EC112" t="str">
        <f t="shared" ca="1" si="99"/>
        <v/>
      </c>
      <c r="EE112" t="str">
        <f t="shared" ca="1" si="100"/>
        <v/>
      </c>
      <c r="EF112" t="str">
        <f t="shared" ca="1" si="101"/>
        <v/>
      </c>
      <c r="EG112" t="str">
        <f t="shared" ca="1" si="102"/>
        <v/>
      </c>
      <c r="EH112" t="str">
        <f t="shared" ca="1" si="103"/>
        <v/>
      </c>
      <c r="EI112" t="str">
        <f t="shared" ca="1" si="104"/>
        <v/>
      </c>
      <c r="EJ112" t="str">
        <f t="shared" ca="1" si="105"/>
        <v/>
      </c>
      <c r="EM112" t="str">
        <f t="shared" ca="1" si="106"/>
        <v/>
      </c>
      <c r="EN112" t="str">
        <f t="shared" ca="1" si="107"/>
        <v/>
      </c>
      <c r="EO112" t="str">
        <f t="shared" ca="1" si="108"/>
        <v/>
      </c>
      <c r="EP112" t="str">
        <f t="shared" ca="1" si="109"/>
        <v/>
      </c>
      <c r="EQ112" t="str">
        <f ca="1">IF(EC112="","",IF(OR(EJ112='Datos fijos'!$AB$4),0,SUM(EM112:EP112)))</f>
        <v/>
      </c>
      <c r="ER112" t="str">
        <f t="shared" ca="1" si="110"/>
        <v/>
      </c>
      <c r="EV112" s="53" t="str">
        <f ca="1">IF(OR(COUNTIF('Datos fijos'!$AJ:$AJ,Cálculos!$B112)=0,F112=0,D112=0,B112=0),"",VLOOKUP($B112,'Datos fijos'!$AJ:$AP,COLUMN('Datos fijos'!$AP$1)-COLUMN('Datos fijos'!$AJ$2)+1,0))</f>
        <v/>
      </c>
      <c r="EW112" t="str">
        <f t="shared" ca="1" si="87"/>
        <v/>
      </c>
    </row>
    <row r="113" spans="2:153" x14ac:dyDescent="0.25">
      <c r="B113">
        <f ca="1">OFFSET('Equipos, Mater, Serv'!C$5,ROW($A113)-ROW($A$3),0)</f>
        <v>0</v>
      </c>
      <c r="C113">
        <f ca="1">OFFSET('Equipos, Mater, Serv'!D$5,ROW($A113)-ROW($A$3),0)</f>
        <v>0</v>
      </c>
      <c r="D113">
        <f ca="1">OFFSET('Equipos, Mater, Serv'!F$5,ROW($A113)-ROW($A$3),0)</f>
        <v>0</v>
      </c>
      <c r="E113">
        <f ca="1">OFFSET('Equipos, Mater, Serv'!G$5,ROW($A113)-ROW($A$3),0)</f>
        <v>0</v>
      </c>
      <c r="F113">
        <f ca="1">OFFSET('Equipos, Mater, Serv'!H$5,ROW($A113)-ROW($A$3),0)</f>
        <v>0</v>
      </c>
      <c r="G113">
        <f ca="1">OFFSET('Equipos, Mater, Serv'!L$5,ROW($A113)-ROW($A$3),0)</f>
        <v>0</v>
      </c>
      <c r="I113">
        <f ca="1">OFFSET('Equipos, Mater, Serv'!O$5,ROW($A113)-ROW($A$3),0)</f>
        <v>0</v>
      </c>
      <c r="J113">
        <f ca="1">OFFSET('Equipos, Mater, Serv'!P$5,ROW($A113)-ROW($A$3),0)</f>
        <v>0</v>
      </c>
      <c r="K113">
        <f ca="1">OFFSET('Equipos, Mater, Serv'!T$5,ROW($A113)-ROW($A$3),0)</f>
        <v>0</v>
      </c>
      <c r="L113">
        <f ca="1">OFFSET('Equipos, Mater, Serv'!U$5,ROW($A113)-ROW($A$3),0)</f>
        <v>0</v>
      </c>
      <c r="N113">
        <f ca="1">OFFSET('Equipos, Mater, Serv'!Z$5,ROW($A113)-ROW($A$3),0)</f>
        <v>0</v>
      </c>
      <c r="O113">
        <f ca="1">OFFSET('Equipos, Mater, Serv'!AA$5,ROW($A113)-ROW($A$3),0)</f>
        <v>0</v>
      </c>
      <c r="P113">
        <f ca="1">OFFSET('Equipos, Mater, Serv'!AB$5,ROW($A113)-ROW($A$3),0)</f>
        <v>0</v>
      </c>
      <c r="Q113">
        <f ca="1">OFFSET('Equipos, Mater, Serv'!AC$5,ROW($A113)-ROW($A$3),0)</f>
        <v>0</v>
      </c>
      <c r="R113">
        <f ca="1">OFFSET('Equipos, Mater, Serv'!AD$5,ROW($A113)-ROW($A$3),0)</f>
        <v>0</v>
      </c>
      <c r="S113">
        <f ca="1">OFFSET('Equipos, Mater, Serv'!AE$5,ROW($A113)-ROW($A$3),0)</f>
        <v>0</v>
      </c>
      <c r="T113">
        <f ca="1">OFFSET('Equipos, Mater, Serv'!AF$5,ROW($A113)-ROW($A$3),0)</f>
        <v>0</v>
      </c>
      <c r="V113" s="241">
        <f ca="1">IF(OR($B113=0,D113=0,F113=0,J113&lt;&gt;'Datos fijos'!$H$3),0,1)</f>
        <v>0</v>
      </c>
      <c r="W113">
        <f t="shared" ca="1" si="88"/>
        <v>0</v>
      </c>
      <c r="X113" t="str">
        <f t="shared" ca="1" si="89"/>
        <v/>
      </c>
      <c r="Y113" t="str">
        <f t="shared" ca="1" si="90"/>
        <v/>
      </c>
      <c r="AA113" t="str">
        <f t="shared" ca="1" si="57"/>
        <v/>
      </c>
      <c r="AB113" t="str">
        <f t="shared" ca="1" si="58"/>
        <v/>
      </c>
      <c r="AC113" t="str">
        <f t="shared" ca="1" si="59"/>
        <v/>
      </c>
      <c r="AD113" t="str">
        <f t="shared" ca="1" si="60"/>
        <v/>
      </c>
      <c r="AE113" t="str">
        <f t="shared" ca="1" si="61"/>
        <v/>
      </c>
      <c r="AF113" t="str">
        <f t="shared" ca="1" si="62"/>
        <v/>
      </c>
      <c r="AG113" t="str">
        <f t="shared" ca="1" si="91"/>
        <v/>
      </c>
      <c r="AH113" t="str">
        <f t="shared" ca="1" si="92"/>
        <v/>
      </c>
      <c r="AI113" t="str">
        <f t="shared" ca="1" si="93"/>
        <v/>
      </c>
      <c r="AL113" t="str">
        <f ca="1">IF(Y113="","",IF(OR(AG113='Datos fijos'!$AB$3,AG113='Datos fijos'!$AB$4),0,SUM(AH113:AK113)))</f>
        <v/>
      </c>
      <c r="BE113" s="4">
        <f ca="1">IF(OR(COUNTIF('Datos fijos'!$AJ:$AJ,$B113)=0,$B113=0,D113=0,F113=0,$H$4&lt;&gt;'Datos fijos'!$H$3),0,VLOOKUP($B113,'Datos fijos'!$AJ:$AO,COLUMN('Datos fijos'!$AK$2)-COLUMN('Datos fijos'!$AJ$2)+1,0))</f>
        <v>0</v>
      </c>
      <c r="BF113">
        <f t="shared" ca="1" si="94"/>
        <v>0</v>
      </c>
      <c r="BG113" t="str">
        <f t="shared" ca="1" si="63"/>
        <v/>
      </c>
      <c r="BH113" t="str">
        <f t="shared" ca="1" si="64"/>
        <v/>
      </c>
      <c r="BJ113" t="str">
        <f t="shared" ca="1" si="65"/>
        <v/>
      </c>
      <c r="BK113" t="str">
        <f t="shared" ca="1" si="66"/>
        <v/>
      </c>
      <c r="BL113" t="str">
        <f t="shared" ca="1" si="67"/>
        <v/>
      </c>
      <c r="BM113" t="str">
        <f t="shared" ca="1" si="68"/>
        <v/>
      </c>
      <c r="BN113" s="4" t="str">
        <f t="shared" ca="1" si="69"/>
        <v/>
      </c>
      <c r="BO113" t="str">
        <f t="shared" ca="1" si="70"/>
        <v/>
      </c>
      <c r="BP113" t="str">
        <f t="shared" ca="1" si="71"/>
        <v/>
      </c>
      <c r="BQ113" t="str">
        <f t="shared" ca="1" si="72"/>
        <v/>
      </c>
      <c r="BR113" t="str">
        <f t="shared" ca="1" si="73"/>
        <v/>
      </c>
      <c r="BS113" t="str">
        <f t="shared" ca="1" si="74"/>
        <v/>
      </c>
      <c r="BT113" t="str">
        <f ca="1">IF($BH113="","",IF(OR(BO113='Datos fijos'!$AB$3,BO113='Datos fijos'!$AB$4),0,SUM(BP113:BS113)))</f>
        <v/>
      </c>
      <c r="BU113" t="str">
        <f t="shared" ca="1" si="95"/>
        <v/>
      </c>
      <c r="BX113">
        <f ca="1">IF(OR(COUNTIF('Datos fijos'!$AJ:$AJ,$B113)=0,$B113=0,D113=0,F113=0,G113=0,$H$4&lt;&gt;'Datos fijos'!$H$3),0,VLOOKUP($B113,'Datos fijos'!$AJ:$AO,COLUMN('Datos fijos'!$AL$1)-COLUMN('Datos fijos'!$AJ$2)+1,0))</f>
        <v>0</v>
      </c>
      <c r="BY113">
        <f t="shared" ca="1" si="96"/>
        <v>0</v>
      </c>
      <c r="BZ113" t="str">
        <f t="shared" ca="1" si="75"/>
        <v/>
      </c>
      <c r="CA113" t="str">
        <f t="shared" ca="1" si="76"/>
        <v/>
      </c>
      <c r="CC113" t="str">
        <f t="shared" ca="1" si="77"/>
        <v/>
      </c>
      <c r="CD113" t="str">
        <f t="shared" ca="1" si="78"/>
        <v/>
      </c>
      <c r="CE113" t="str">
        <f t="shared" ca="1" si="79"/>
        <v/>
      </c>
      <c r="CF113" t="str">
        <f t="shared" ca="1" si="80"/>
        <v/>
      </c>
      <c r="CG113" t="str">
        <f t="shared" ca="1" si="81"/>
        <v/>
      </c>
      <c r="CH113" t="str">
        <f t="shared" ca="1" si="82"/>
        <v/>
      </c>
      <c r="CI113" t="str">
        <f t="shared" ca="1" si="83"/>
        <v/>
      </c>
      <c r="CJ113" t="str">
        <f t="shared" ca="1" si="84"/>
        <v/>
      </c>
      <c r="CK113" t="str">
        <f t="shared" ca="1" si="85"/>
        <v/>
      </c>
      <c r="CL113" t="str">
        <f t="shared" ca="1" si="86"/>
        <v/>
      </c>
      <c r="CM113" t="str">
        <f ca="1">IF($CA113="","",IF(OR(CH113='Datos fijos'!$AB$3,CH113='Datos fijos'!$AB$4),0,SUM(CI113:CL113)))</f>
        <v/>
      </c>
      <c r="CN113" t="str">
        <f t="shared" ca="1" si="97"/>
        <v/>
      </c>
      <c r="DZ113">
        <f ca="1">IF(OR(COUNTIF('Datos fijos'!$AJ:$AJ,$B113)=0,C113=0,D113=0,E113=0,G113=0),0,VLOOKUP($B113,'Datos fijos'!$AJ:$AO,COLUMN('Datos fijos'!$AO$1)-COLUMN('Datos fijos'!$AJ$2)+1,0))</f>
        <v>0</v>
      </c>
      <c r="EA113">
        <f t="shared" ca="1" si="98"/>
        <v>0</v>
      </c>
      <c r="EB113" t="str">
        <f t="shared" ca="1" si="111"/>
        <v/>
      </c>
      <c r="EC113" t="str">
        <f t="shared" ca="1" si="99"/>
        <v/>
      </c>
      <c r="EE113" t="str">
        <f t="shared" ca="1" si="100"/>
        <v/>
      </c>
      <c r="EF113" t="str">
        <f t="shared" ca="1" si="101"/>
        <v/>
      </c>
      <c r="EG113" t="str">
        <f t="shared" ca="1" si="102"/>
        <v/>
      </c>
      <c r="EH113" t="str">
        <f t="shared" ca="1" si="103"/>
        <v/>
      </c>
      <c r="EI113" t="str">
        <f t="shared" ca="1" si="104"/>
        <v/>
      </c>
      <c r="EJ113" t="str">
        <f t="shared" ca="1" si="105"/>
        <v/>
      </c>
      <c r="EM113" t="str">
        <f t="shared" ca="1" si="106"/>
        <v/>
      </c>
      <c r="EN113" t="str">
        <f t="shared" ca="1" si="107"/>
        <v/>
      </c>
      <c r="EO113" t="str">
        <f t="shared" ca="1" si="108"/>
        <v/>
      </c>
      <c r="EP113" t="str">
        <f t="shared" ca="1" si="109"/>
        <v/>
      </c>
      <c r="EQ113" t="str">
        <f ca="1">IF(EC113="","",IF(OR(EJ113='Datos fijos'!$AB$4),0,SUM(EM113:EP113)))</f>
        <v/>
      </c>
      <c r="ER113" t="str">
        <f t="shared" ca="1" si="110"/>
        <v/>
      </c>
      <c r="EV113" s="53" t="str">
        <f ca="1">IF(OR(COUNTIF('Datos fijos'!$AJ:$AJ,Cálculos!$B113)=0,F113=0,D113=0,B113=0),"",VLOOKUP($B113,'Datos fijos'!$AJ:$AP,COLUMN('Datos fijos'!$AP$1)-COLUMN('Datos fijos'!$AJ$2)+1,0))</f>
        <v/>
      </c>
      <c r="EW113" t="str">
        <f t="shared" ca="1" si="87"/>
        <v/>
      </c>
    </row>
    <row r="114" spans="2:153" x14ac:dyDescent="0.25">
      <c r="B114">
        <f ca="1">OFFSET('Equipos, Mater, Serv'!C$5,ROW($A114)-ROW($A$3),0)</f>
        <v>0</v>
      </c>
      <c r="C114">
        <f ca="1">OFFSET('Equipos, Mater, Serv'!D$5,ROW($A114)-ROW($A$3),0)</f>
        <v>0</v>
      </c>
      <c r="D114">
        <f ca="1">OFFSET('Equipos, Mater, Serv'!F$5,ROW($A114)-ROW($A$3),0)</f>
        <v>0</v>
      </c>
      <c r="E114">
        <f ca="1">OFFSET('Equipos, Mater, Serv'!G$5,ROW($A114)-ROW($A$3),0)</f>
        <v>0</v>
      </c>
      <c r="F114">
        <f ca="1">OFFSET('Equipos, Mater, Serv'!H$5,ROW($A114)-ROW($A$3),0)</f>
        <v>0</v>
      </c>
      <c r="G114">
        <f ca="1">OFFSET('Equipos, Mater, Serv'!L$5,ROW($A114)-ROW($A$3),0)</f>
        <v>0</v>
      </c>
      <c r="I114">
        <f ca="1">OFFSET('Equipos, Mater, Serv'!O$5,ROW($A114)-ROW($A$3),0)</f>
        <v>0</v>
      </c>
      <c r="J114">
        <f ca="1">OFFSET('Equipos, Mater, Serv'!P$5,ROW($A114)-ROW($A$3),0)</f>
        <v>0</v>
      </c>
      <c r="K114">
        <f ca="1">OFFSET('Equipos, Mater, Serv'!T$5,ROW($A114)-ROW($A$3),0)</f>
        <v>0</v>
      </c>
      <c r="L114">
        <f ca="1">OFFSET('Equipos, Mater, Serv'!U$5,ROW($A114)-ROW($A$3),0)</f>
        <v>0</v>
      </c>
      <c r="N114">
        <f ca="1">OFFSET('Equipos, Mater, Serv'!Z$5,ROW($A114)-ROW($A$3),0)</f>
        <v>0</v>
      </c>
      <c r="O114">
        <f ca="1">OFFSET('Equipos, Mater, Serv'!AA$5,ROW($A114)-ROW($A$3),0)</f>
        <v>0</v>
      </c>
      <c r="P114">
        <f ca="1">OFFSET('Equipos, Mater, Serv'!AB$5,ROW($A114)-ROW($A$3),0)</f>
        <v>0</v>
      </c>
      <c r="Q114">
        <f ca="1">OFFSET('Equipos, Mater, Serv'!AC$5,ROW($A114)-ROW($A$3),0)</f>
        <v>0</v>
      </c>
      <c r="R114">
        <f ca="1">OFFSET('Equipos, Mater, Serv'!AD$5,ROW($A114)-ROW($A$3),0)</f>
        <v>0</v>
      </c>
      <c r="S114">
        <f ca="1">OFFSET('Equipos, Mater, Serv'!AE$5,ROW($A114)-ROW($A$3),0)</f>
        <v>0</v>
      </c>
      <c r="T114">
        <f ca="1">OFFSET('Equipos, Mater, Serv'!AF$5,ROW($A114)-ROW($A$3),0)</f>
        <v>0</v>
      </c>
      <c r="V114" s="241">
        <f ca="1">IF(OR($B114=0,D114=0,F114=0,J114&lt;&gt;'Datos fijos'!$H$3),0,1)</f>
        <v>0</v>
      </c>
      <c r="W114">
        <f t="shared" ca="1" si="88"/>
        <v>0</v>
      </c>
      <c r="X114" t="str">
        <f t="shared" ca="1" si="89"/>
        <v/>
      </c>
      <c r="Y114" t="str">
        <f t="shared" ca="1" si="90"/>
        <v/>
      </c>
      <c r="AA114" t="str">
        <f t="shared" ca="1" si="57"/>
        <v/>
      </c>
      <c r="AB114" t="str">
        <f t="shared" ca="1" si="58"/>
        <v/>
      </c>
      <c r="AC114" t="str">
        <f t="shared" ca="1" si="59"/>
        <v/>
      </c>
      <c r="AD114" t="str">
        <f t="shared" ca="1" si="60"/>
        <v/>
      </c>
      <c r="AE114" t="str">
        <f t="shared" ca="1" si="61"/>
        <v/>
      </c>
      <c r="AF114" t="str">
        <f t="shared" ca="1" si="62"/>
        <v/>
      </c>
      <c r="AG114" t="str">
        <f t="shared" ca="1" si="91"/>
        <v/>
      </c>
      <c r="AH114" t="str">
        <f t="shared" ca="1" si="92"/>
        <v/>
      </c>
      <c r="AI114" t="str">
        <f t="shared" ca="1" si="93"/>
        <v/>
      </c>
      <c r="AL114" t="str">
        <f ca="1">IF(Y114="","",IF(OR(AG114='Datos fijos'!$AB$3,AG114='Datos fijos'!$AB$4),0,SUM(AH114:AK114)))</f>
        <v/>
      </c>
      <c r="BE114" s="4">
        <f ca="1">IF(OR(COUNTIF('Datos fijos'!$AJ:$AJ,$B114)=0,$B114=0,D114=0,F114=0,$H$4&lt;&gt;'Datos fijos'!$H$3),0,VLOOKUP($B114,'Datos fijos'!$AJ:$AO,COLUMN('Datos fijos'!$AK$2)-COLUMN('Datos fijos'!$AJ$2)+1,0))</f>
        <v>0</v>
      </c>
      <c r="BF114">
        <f t="shared" ca="1" si="94"/>
        <v>0</v>
      </c>
      <c r="BG114" t="str">
        <f t="shared" ca="1" si="63"/>
        <v/>
      </c>
      <c r="BH114" t="str">
        <f t="shared" ca="1" si="64"/>
        <v/>
      </c>
      <c r="BJ114" t="str">
        <f t="shared" ca="1" si="65"/>
        <v/>
      </c>
      <c r="BK114" t="str">
        <f t="shared" ca="1" si="66"/>
        <v/>
      </c>
      <c r="BL114" t="str">
        <f t="shared" ca="1" si="67"/>
        <v/>
      </c>
      <c r="BM114" t="str">
        <f t="shared" ca="1" si="68"/>
        <v/>
      </c>
      <c r="BN114" s="4" t="str">
        <f t="shared" ca="1" si="69"/>
        <v/>
      </c>
      <c r="BO114" t="str">
        <f t="shared" ca="1" si="70"/>
        <v/>
      </c>
      <c r="BP114" t="str">
        <f t="shared" ca="1" si="71"/>
        <v/>
      </c>
      <c r="BQ114" t="str">
        <f t="shared" ca="1" si="72"/>
        <v/>
      </c>
      <c r="BR114" t="str">
        <f t="shared" ca="1" si="73"/>
        <v/>
      </c>
      <c r="BS114" t="str">
        <f t="shared" ca="1" si="74"/>
        <v/>
      </c>
      <c r="BT114" t="str">
        <f ca="1">IF($BH114="","",IF(OR(BO114='Datos fijos'!$AB$3,BO114='Datos fijos'!$AB$4),0,SUM(BP114:BS114)))</f>
        <v/>
      </c>
      <c r="BU114" t="str">
        <f t="shared" ca="1" si="95"/>
        <v/>
      </c>
      <c r="BX114">
        <f ca="1">IF(OR(COUNTIF('Datos fijos'!$AJ:$AJ,$B114)=0,$B114=0,D114=0,F114=0,G114=0,$H$4&lt;&gt;'Datos fijos'!$H$3),0,VLOOKUP($B114,'Datos fijos'!$AJ:$AO,COLUMN('Datos fijos'!$AL$1)-COLUMN('Datos fijos'!$AJ$2)+1,0))</f>
        <v>0</v>
      </c>
      <c r="BY114">
        <f t="shared" ca="1" si="96"/>
        <v>0</v>
      </c>
      <c r="BZ114" t="str">
        <f t="shared" ca="1" si="75"/>
        <v/>
      </c>
      <c r="CA114" t="str">
        <f t="shared" ca="1" si="76"/>
        <v/>
      </c>
      <c r="CC114" t="str">
        <f t="shared" ca="1" si="77"/>
        <v/>
      </c>
      <c r="CD114" t="str">
        <f t="shared" ca="1" si="78"/>
        <v/>
      </c>
      <c r="CE114" t="str">
        <f t="shared" ca="1" si="79"/>
        <v/>
      </c>
      <c r="CF114" t="str">
        <f t="shared" ca="1" si="80"/>
        <v/>
      </c>
      <c r="CG114" t="str">
        <f t="shared" ca="1" si="81"/>
        <v/>
      </c>
      <c r="CH114" t="str">
        <f t="shared" ca="1" si="82"/>
        <v/>
      </c>
      <c r="CI114" t="str">
        <f t="shared" ca="1" si="83"/>
        <v/>
      </c>
      <c r="CJ114" t="str">
        <f t="shared" ca="1" si="84"/>
        <v/>
      </c>
      <c r="CK114" t="str">
        <f t="shared" ca="1" si="85"/>
        <v/>
      </c>
      <c r="CL114" t="str">
        <f t="shared" ca="1" si="86"/>
        <v/>
      </c>
      <c r="CM114" t="str">
        <f ca="1">IF($CA114="","",IF(OR(CH114='Datos fijos'!$AB$3,CH114='Datos fijos'!$AB$4),0,SUM(CI114:CL114)))</f>
        <v/>
      </c>
      <c r="CN114" t="str">
        <f t="shared" ca="1" si="97"/>
        <v/>
      </c>
      <c r="DZ114">
        <f ca="1">IF(OR(COUNTIF('Datos fijos'!$AJ:$AJ,$B114)=0,C114=0,D114=0,E114=0,G114=0),0,VLOOKUP($B114,'Datos fijos'!$AJ:$AO,COLUMN('Datos fijos'!$AO$1)-COLUMN('Datos fijos'!$AJ$2)+1,0))</f>
        <v>0</v>
      </c>
      <c r="EA114">
        <f t="shared" ca="1" si="98"/>
        <v>0</v>
      </c>
      <c r="EB114" t="str">
        <f t="shared" ca="1" si="111"/>
        <v/>
      </c>
      <c r="EC114" t="str">
        <f t="shared" ca="1" si="99"/>
        <v/>
      </c>
      <c r="EE114" t="str">
        <f t="shared" ca="1" si="100"/>
        <v/>
      </c>
      <c r="EF114" t="str">
        <f t="shared" ca="1" si="101"/>
        <v/>
      </c>
      <c r="EG114" t="str">
        <f t="shared" ca="1" si="102"/>
        <v/>
      </c>
      <c r="EH114" t="str">
        <f t="shared" ca="1" si="103"/>
        <v/>
      </c>
      <c r="EI114" t="str">
        <f t="shared" ca="1" si="104"/>
        <v/>
      </c>
      <c r="EJ114" t="str">
        <f t="shared" ca="1" si="105"/>
        <v/>
      </c>
      <c r="EM114" t="str">
        <f t="shared" ca="1" si="106"/>
        <v/>
      </c>
      <c r="EN114" t="str">
        <f t="shared" ca="1" si="107"/>
        <v/>
      </c>
      <c r="EO114" t="str">
        <f t="shared" ca="1" si="108"/>
        <v/>
      </c>
      <c r="EP114" t="str">
        <f t="shared" ca="1" si="109"/>
        <v/>
      </c>
      <c r="EQ114" t="str">
        <f ca="1">IF(EC114="","",IF(OR(EJ114='Datos fijos'!$AB$4),0,SUM(EM114:EP114)))</f>
        <v/>
      </c>
      <c r="ER114" t="str">
        <f t="shared" ca="1" si="110"/>
        <v/>
      </c>
      <c r="EV114" s="53" t="str">
        <f ca="1">IF(OR(COUNTIF('Datos fijos'!$AJ:$AJ,Cálculos!$B114)=0,F114=0,D114=0,B114=0),"",VLOOKUP($B114,'Datos fijos'!$AJ:$AP,COLUMN('Datos fijos'!$AP$1)-COLUMN('Datos fijos'!$AJ$2)+1,0))</f>
        <v/>
      </c>
      <c r="EW114" t="str">
        <f t="shared" ca="1" si="87"/>
        <v/>
      </c>
    </row>
    <row r="115" spans="2:153" x14ac:dyDescent="0.25">
      <c r="B115">
        <f ca="1">OFFSET('Equipos, Mater, Serv'!C$5,ROW($A115)-ROW($A$3),0)</f>
        <v>0</v>
      </c>
      <c r="C115">
        <f ca="1">OFFSET('Equipos, Mater, Serv'!D$5,ROW($A115)-ROW($A$3),0)</f>
        <v>0</v>
      </c>
      <c r="D115">
        <f ca="1">OFFSET('Equipos, Mater, Serv'!F$5,ROW($A115)-ROW($A$3),0)</f>
        <v>0</v>
      </c>
      <c r="E115">
        <f ca="1">OFFSET('Equipos, Mater, Serv'!G$5,ROW($A115)-ROW($A$3),0)</f>
        <v>0</v>
      </c>
      <c r="F115">
        <f ca="1">OFFSET('Equipos, Mater, Serv'!H$5,ROW($A115)-ROW($A$3),0)</f>
        <v>0</v>
      </c>
      <c r="G115">
        <f ca="1">OFFSET('Equipos, Mater, Serv'!L$5,ROW($A115)-ROW($A$3),0)</f>
        <v>0</v>
      </c>
      <c r="I115">
        <f ca="1">OFFSET('Equipos, Mater, Serv'!O$5,ROW($A115)-ROW($A$3),0)</f>
        <v>0</v>
      </c>
      <c r="J115">
        <f ca="1">OFFSET('Equipos, Mater, Serv'!P$5,ROW($A115)-ROW($A$3),0)</f>
        <v>0</v>
      </c>
      <c r="K115">
        <f ca="1">OFFSET('Equipos, Mater, Serv'!T$5,ROW($A115)-ROW($A$3),0)</f>
        <v>0</v>
      </c>
      <c r="L115">
        <f ca="1">OFFSET('Equipos, Mater, Serv'!U$5,ROW($A115)-ROW($A$3),0)</f>
        <v>0</v>
      </c>
      <c r="N115">
        <f ca="1">OFFSET('Equipos, Mater, Serv'!Z$5,ROW($A115)-ROW($A$3),0)</f>
        <v>0</v>
      </c>
      <c r="O115">
        <f ca="1">OFFSET('Equipos, Mater, Serv'!AA$5,ROW($A115)-ROW($A$3),0)</f>
        <v>0</v>
      </c>
      <c r="P115">
        <f ca="1">OFFSET('Equipos, Mater, Serv'!AB$5,ROW($A115)-ROW($A$3),0)</f>
        <v>0</v>
      </c>
      <c r="Q115">
        <f ca="1">OFFSET('Equipos, Mater, Serv'!AC$5,ROW($A115)-ROW($A$3),0)</f>
        <v>0</v>
      </c>
      <c r="R115">
        <f ca="1">OFFSET('Equipos, Mater, Serv'!AD$5,ROW($A115)-ROW($A$3),0)</f>
        <v>0</v>
      </c>
      <c r="S115">
        <f ca="1">OFFSET('Equipos, Mater, Serv'!AE$5,ROW($A115)-ROW($A$3),0)</f>
        <v>0</v>
      </c>
      <c r="T115">
        <f ca="1">OFFSET('Equipos, Mater, Serv'!AF$5,ROW($A115)-ROW($A$3),0)</f>
        <v>0</v>
      </c>
      <c r="V115" s="241">
        <f ca="1">IF(OR($B115=0,D115=0,F115=0,J115&lt;&gt;'Datos fijos'!$H$3),0,1)</f>
        <v>0</v>
      </c>
      <c r="W115">
        <f t="shared" ca="1" si="88"/>
        <v>0</v>
      </c>
      <c r="X115" t="str">
        <f t="shared" ca="1" si="89"/>
        <v/>
      </c>
      <c r="Y115" t="str">
        <f t="shared" ca="1" si="90"/>
        <v/>
      </c>
      <c r="AA115" t="str">
        <f t="shared" ca="1" si="57"/>
        <v/>
      </c>
      <c r="AB115" t="str">
        <f t="shared" ca="1" si="58"/>
        <v/>
      </c>
      <c r="AC115" t="str">
        <f t="shared" ca="1" si="59"/>
        <v/>
      </c>
      <c r="AD115" t="str">
        <f t="shared" ca="1" si="60"/>
        <v/>
      </c>
      <c r="AE115" t="str">
        <f t="shared" ca="1" si="61"/>
        <v/>
      </c>
      <c r="AF115" t="str">
        <f t="shared" ca="1" si="62"/>
        <v/>
      </c>
      <c r="AG115" t="str">
        <f t="shared" ca="1" si="91"/>
        <v/>
      </c>
      <c r="AH115" t="str">
        <f t="shared" ca="1" si="92"/>
        <v/>
      </c>
      <c r="AI115" t="str">
        <f t="shared" ca="1" si="93"/>
        <v/>
      </c>
      <c r="AL115" t="str">
        <f ca="1">IF(Y115="","",IF(OR(AG115='Datos fijos'!$AB$3,AG115='Datos fijos'!$AB$4),0,SUM(AH115:AK115)))</f>
        <v/>
      </c>
      <c r="BE115" s="4">
        <f ca="1">IF(OR(COUNTIF('Datos fijos'!$AJ:$AJ,$B115)=0,$B115=0,D115=0,F115=0,$H$4&lt;&gt;'Datos fijos'!$H$3),0,VLOOKUP($B115,'Datos fijos'!$AJ:$AO,COLUMN('Datos fijos'!$AK$2)-COLUMN('Datos fijos'!$AJ$2)+1,0))</f>
        <v>0</v>
      </c>
      <c r="BF115">
        <f t="shared" ca="1" si="94"/>
        <v>0</v>
      </c>
      <c r="BG115" t="str">
        <f t="shared" ca="1" si="63"/>
        <v/>
      </c>
      <c r="BH115" t="str">
        <f t="shared" ca="1" si="64"/>
        <v/>
      </c>
      <c r="BJ115" t="str">
        <f t="shared" ca="1" si="65"/>
        <v/>
      </c>
      <c r="BK115" t="str">
        <f t="shared" ca="1" si="66"/>
        <v/>
      </c>
      <c r="BL115" t="str">
        <f t="shared" ca="1" si="67"/>
        <v/>
      </c>
      <c r="BM115" t="str">
        <f t="shared" ca="1" si="68"/>
        <v/>
      </c>
      <c r="BN115" s="4" t="str">
        <f t="shared" ca="1" si="69"/>
        <v/>
      </c>
      <c r="BO115" t="str">
        <f t="shared" ca="1" si="70"/>
        <v/>
      </c>
      <c r="BP115" t="str">
        <f t="shared" ca="1" si="71"/>
        <v/>
      </c>
      <c r="BQ115" t="str">
        <f t="shared" ca="1" si="72"/>
        <v/>
      </c>
      <c r="BR115" t="str">
        <f t="shared" ca="1" si="73"/>
        <v/>
      </c>
      <c r="BS115" t="str">
        <f t="shared" ca="1" si="74"/>
        <v/>
      </c>
      <c r="BT115" t="str">
        <f ca="1">IF($BH115="","",IF(OR(BO115='Datos fijos'!$AB$3,BO115='Datos fijos'!$AB$4),0,SUM(BP115:BS115)))</f>
        <v/>
      </c>
      <c r="BU115" t="str">
        <f t="shared" ca="1" si="95"/>
        <v/>
      </c>
      <c r="BX115">
        <f ca="1">IF(OR(COUNTIF('Datos fijos'!$AJ:$AJ,$B115)=0,$B115=0,D115=0,F115=0,G115=0,$H$4&lt;&gt;'Datos fijos'!$H$3),0,VLOOKUP($B115,'Datos fijos'!$AJ:$AO,COLUMN('Datos fijos'!$AL$1)-COLUMN('Datos fijos'!$AJ$2)+1,0))</f>
        <v>0</v>
      </c>
      <c r="BY115">
        <f t="shared" ca="1" si="96"/>
        <v>0</v>
      </c>
      <c r="BZ115" t="str">
        <f t="shared" ca="1" si="75"/>
        <v/>
      </c>
      <c r="CA115" t="str">
        <f t="shared" ca="1" si="76"/>
        <v/>
      </c>
      <c r="CC115" t="str">
        <f t="shared" ca="1" si="77"/>
        <v/>
      </c>
      <c r="CD115" t="str">
        <f t="shared" ca="1" si="78"/>
        <v/>
      </c>
      <c r="CE115" t="str">
        <f t="shared" ca="1" si="79"/>
        <v/>
      </c>
      <c r="CF115" t="str">
        <f t="shared" ca="1" si="80"/>
        <v/>
      </c>
      <c r="CG115" t="str">
        <f t="shared" ca="1" si="81"/>
        <v/>
      </c>
      <c r="CH115" t="str">
        <f t="shared" ca="1" si="82"/>
        <v/>
      </c>
      <c r="CI115" t="str">
        <f t="shared" ca="1" si="83"/>
        <v/>
      </c>
      <c r="CJ115" t="str">
        <f t="shared" ca="1" si="84"/>
        <v/>
      </c>
      <c r="CK115" t="str">
        <f t="shared" ca="1" si="85"/>
        <v/>
      </c>
      <c r="CL115" t="str">
        <f t="shared" ca="1" si="86"/>
        <v/>
      </c>
      <c r="CM115" t="str">
        <f ca="1">IF($CA115="","",IF(OR(CH115='Datos fijos'!$AB$3,CH115='Datos fijos'!$AB$4),0,SUM(CI115:CL115)))</f>
        <v/>
      </c>
      <c r="CN115" t="str">
        <f t="shared" ca="1" si="97"/>
        <v/>
      </c>
      <c r="DZ115">
        <f ca="1">IF(OR(COUNTIF('Datos fijos'!$AJ:$AJ,$B115)=0,C115=0,D115=0,E115=0,G115=0),0,VLOOKUP($B115,'Datos fijos'!$AJ:$AO,COLUMN('Datos fijos'!$AO$1)-COLUMN('Datos fijos'!$AJ$2)+1,0))</f>
        <v>0</v>
      </c>
      <c r="EA115">
        <f t="shared" ca="1" si="98"/>
        <v>0</v>
      </c>
      <c r="EB115" t="str">
        <f t="shared" ca="1" si="111"/>
        <v/>
      </c>
      <c r="EC115" t="str">
        <f t="shared" ca="1" si="99"/>
        <v/>
      </c>
      <c r="EE115" t="str">
        <f t="shared" ca="1" si="100"/>
        <v/>
      </c>
      <c r="EF115" t="str">
        <f t="shared" ca="1" si="101"/>
        <v/>
      </c>
      <c r="EG115" t="str">
        <f t="shared" ca="1" si="102"/>
        <v/>
      </c>
      <c r="EH115" t="str">
        <f t="shared" ca="1" si="103"/>
        <v/>
      </c>
      <c r="EI115" t="str">
        <f t="shared" ca="1" si="104"/>
        <v/>
      </c>
      <c r="EJ115" t="str">
        <f t="shared" ca="1" si="105"/>
        <v/>
      </c>
      <c r="EM115" t="str">
        <f t="shared" ca="1" si="106"/>
        <v/>
      </c>
      <c r="EN115" t="str">
        <f t="shared" ca="1" si="107"/>
        <v/>
      </c>
      <c r="EO115" t="str">
        <f t="shared" ca="1" si="108"/>
        <v/>
      </c>
      <c r="EP115" t="str">
        <f t="shared" ca="1" si="109"/>
        <v/>
      </c>
      <c r="EQ115" t="str">
        <f ca="1">IF(EC115="","",IF(OR(EJ115='Datos fijos'!$AB$4),0,SUM(EM115:EP115)))</f>
        <v/>
      </c>
      <c r="ER115" t="str">
        <f t="shared" ca="1" si="110"/>
        <v/>
      </c>
      <c r="EV115" s="53" t="str">
        <f ca="1">IF(OR(COUNTIF('Datos fijos'!$AJ:$AJ,Cálculos!$B115)=0,F115=0,D115=0,B115=0),"",VLOOKUP($B115,'Datos fijos'!$AJ:$AP,COLUMN('Datos fijos'!$AP$1)-COLUMN('Datos fijos'!$AJ$2)+1,0))</f>
        <v/>
      </c>
      <c r="EW115" t="str">
        <f t="shared" ca="1" si="87"/>
        <v/>
      </c>
    </row>
    <row r="116" spans="2:153" x14ac:dyDescent="0.25">
      <c r="B116">
        <f ca="1">OFFSET('Equipos, Mater, Serv'!C$5,ROW($A116)-ROW($A$3),0)</f>
        <v>0</v>
      </c>
      <c r="C116">
        <f ca="1">OFFSET('Equipos, Mater, Serv'!D$5,ROW($A116)-ROW($A$3),0)</f>
        <v>0</v>
      </c>
      <c r="D116">
        <f ca="1">OFFSET('Equipos, Mater, Serv'!F$5,ROW($A116)-ROW($A$3),0)</f>
        <v>0</v>
      </c>
      <c r="E116">
        <f ca="1">OFFSET('Equipos, Mater, Serv'!G$5,ROW($A116)-ROW($A$3),0)</f>
        <v>0</v>
      </c>
      <c r="F116">
        <f ca="1">OFFSET('Equipos, Mater, Serv'!H$5,ROW($A116)-ROW($A$3),0)</f>
        <v>0</v>
      </c>
      <c r="G116">
        <f ca="1">OFFSET('Equipos, Mater, Serv'!L$5,ROW($A116)-ROW($A$3),0)</f>
        <v>0</v>
      </c>
      <c r="I116">
        <f ca="1">OFFSET('Equipos, Mater, Serv'!O$5,ROW($A116)-ROW($A$3),0)</f>
        <v>0</v>
      </c>
      <c r="J116">
        <f ca="1">OFFSET('Equipos, Mater, Serv'!P$5,ROW($A116)-ROW($A$3),0)</f>
        <v>0</v>
      </c>
      <c r="K116">
        <f ca="1">OFFSET('Equipos, Mater, Serv'!T$5,ROW($A116)-ROW($A$3),0)</f>
        <v>0</v>
      </c>
      <c r="L116">
        <f ca="1">OFFSET('Equipos, Mater, Serv'!U$5,ROW($A116)-ROW($A$3),0)</f>
        <v>0</v>
      </c>
      <c r="N116">
        <f ca="1">OFFSET('Equipos, Mater, Serv'!Z$5,ROW($A116)-ROW($A$3),0)</f>
        <v>0</v>
      </c>
      <c r="O116">
        <f ca="1">OFFSET('Equipos, Mater, Serv'!AA$5,ROW($A116)-ROW($A$3),0)</f>
        <v>0</v>
      </c>
      <c r="P116">
        <f ca="1">OFFSET('Equipos, Mater, Serv'!AB$5,ROW($A116)-ROW($A$3),0)</f>
        <v>0</v>
      </c>
      <c r="Q116">
        <f ca="1">OFFSET('Equipos, Mater, Serv'!AC$5,ROW($A116)-ROW($A$3),0)</f>
        <v>0</v>
      </c>
      <c r="R116">
        <f ca="1">OFFSET('Equipos, Mater, Serv'!AD$5,ROW($A116)-ROW($A$3),0)</f>
        <v>0</v>
      </c>
      <c r="S116">
        <f ca="1">OFFSET('Equipos, Mater, Serv'!AE$5,ROW($A116)-ROW($A$3),0)</f>
        <v>0</v>
      </c>
      <c r="T116">
        <f ca="1">OFFSET('Equipos, Mater, Serv'!AF$5,ROW($A116)-ROW($A$3),0)</f>
        <v>0</v>
      </c>
      <c r="V116" s="241">
        <f ca="1">IF(OR($B116=0,D116=0,F116=0,J116&lt;&gt;'Datos fijos'!$H$3),0,1)</f>
        <v>0</v>
      </c>
      <c r="W116">
        <f t="shared" ca="1" si="88"/>
        <v>0</v>
      </c>
      <c r="X116" t="str">
        <f t="shared" ca="1" si="89"/>
        <v/>
      </c>
      <c r="Y116" t="str">
        <f t="shared" ca="1" si="90"/>
        <v/>
      </c>
      <c r="AA116" t="str">
        <f t="shared" ca="1" si="57"/>
        <v/>
      </c>
      <c r="AB116" t="str">
        <f t="shared" ca="1" si="58"/>
        <v/>
      </c>
      <c r="AC116" t="str">
        <f t="shared" ca="1" si="59"/>
        <v/>
      </c>
      <c r="AD116" t="str">
        <f t="shared" ca="1" si="60"/>
        <v/>
      </c>
      <c r="AE116" t="str">
        <f t="shared" ca="1" si="61"/>
        <v/>
      </c>
      <c r="AF116" t="str">
        <f t="shared" ca="1" si="62"/>
        <v/>
      </c>
      <c r="AG116" t="str">
        <f t="shared" ca="1" si="91"/>
        <v/>
      </c>
      <c r="AH116" t="str">
        <f t="shared" ca="1" si="92"/>
        <v/>
      </c>
      <c r="AI116" t="str">
        <f t="shared" ca="1" si="93"/>
        <v/>
      </c>
      <c r="AL116" t="str">
        <f ca="1">IF(Y116="","",IF(OR(AG116='Datos fijos'!$AB$3,AG116='Datos fijos'!$AB$4),0,SUM(AH116:AK116)))</f>
        <v/>
      </c>
      <c r="BE116" s="4">
        <f ca="1">IF(OR(COUNTIF('Datos fijos'!$AJ:$AJ,$B116)=0,$B116=0,D116=0,F116=0,$H$4&lt;&gt;'Datos fijos'!$H$3),0,VLOOKUP($B116,'Datos fijos'!$AJ:$AO,COLUMN('Datos fijos'!$AK$2)-COLUMN('Datos fijos'!$AJ$2)+1,0))</f>
        <v>0</v>
      </c>
      <c r="BF116">
        <f t="shared" ca="1" si="94"/>
        <v>0</v>
      </c>
      <c r="BG116" t="str">
        <f t="shared" ca="1" si="63"/>
        <v/>
      </c>
      <c r="BH116" t="str">
        <f t="shared" ca="1" si="64"/>
        <v/>
      </c>
      <c r="BJ116" t="str">
        <f t="shared" ca="1" si="65"/>
        <v/>
      </c>
      <c r="BK116" t="str">
        <f t="shared" ca="1" si="66"/>
        <v/>
      </c>
      <c r="BL116" t="str">
        <f t="shared" ca="1" si="67"/>
        <v/>
      </c>
      <c r="BM116" t="str">
        <f t="shared" ca="1" si="68"/>
        <v/>
      </c>
      <c r="BN116" s="4" t="str">
        <f t="shared" ca="1" si="69"/>
        <v/>
      </c>
      <c r="BO116" t="str">
        <f t="shared" ca="1" si="70"/>
        <v/>
      </c>
      <c r="BP116" t="str">
        <f t="shared" ca="1" si="71"/>
        <v/>
      </c>
      <c r="BQ116" t="str">
        <f t="shared" ca="1" si="72"/>
        <v/>
      </c>
      <c r="BR116" t="str">
        <f t="shared" ca="1" si="73"/>
        <v/>
      </c>
      <c r="BS116" t="str">
        <f t="shared" ca="1" si="74"/>
        <v/>
      </c>
      <c r="BT116" t="str">
        <f ca="1">IF($BH116="","",IF(OR(BO116='Datos fijos'!$AB$3,BO116='Datos fijos'!$AB$4),0,SUM(BP116:BS116)))</f>
        <v/>
      </c>
      <c r="BU116" t="str">
        <f t="shared" ca="1" si="95"/>
        <v/>
      </c>
      <c r="BX116">
        <f ca="1">IF(OR(COUNTIF('Datos fijos'!$AJ:$AJ,$B116)=0,$B116=0,D116=0,F116=0,G116=0,$H$4&lt;&gt;'Datos fijos'!$H$3),0,VLOOKUP($B116,'Datos fijos'!$AJ:$AO,COLUMN('Datos fijos'!$AL$1)-COLUMN('Datos fijos'!$AJ$2)+1,0))</f>
        <v>0</v>
      </c>
      <c r="BY116">
        <f t="shared" ca="1" si="96"/>
        <v>0</v>
      </c>
      <c r="BZ116" t="str">
        <f t="shared" ca="1" si="75"/>
        <v/>
      </c>
      <c r="CA116" t="str">
        <f t="shared" ca="1" si="76"/>
        <v/>
      </c>
      <c r="CC116" t="str">
        <f t="shared" ca="1" si="77"/>
        <v/>
      </c>
      <c r="CD116" t="str">
        <f t="shared" ca="1" si="78"/>
        <v/>
      </c>
      <c r="CE116" t="str">
        <f t="shared" ca="1" si="79"/>
        <v/>
      </c>
      <c r="CF116" t="str">
        <f t="shared" ca="1" si="80"/>
        <v/>
      </c>
      <c r="CG116" t="str">
        <f t="shared" ca="1" si="81"/>
        <v/>
      </c>
      <c r="CH116" t="str">
        <f t="shared" ca="1" si="82"/>
        <v/>
      </c>
      <c r="CI116" t="str">
        <f t="shared" ca="1" si="83"/>
        <v/>
      </c>
      <c r="CJ116" t="str">
        <f t="shared" ca="1" si="84"/>
        <v/>
      </c>
      <c r="CK116" t="str">
        <f t="shared" ca="1" si="85"/>
        <v/>
      </c>
      <c r="CL116" t="str">
        <f t="shared" ca="1" si="86"/>
        <v/>
      </c>
      <c r="CM116" t="str">
        <f ca="1">IF($CA116="","",IF(OR(CH116='Datos fijos'!$AB$3,CH116='Datos fijos'!$AB$4),0,SUM(CI116:CL116)))</f>
        <v/>
      </c>
      <c r="CN116" t="str">
        <f t="shared" ca="1" si="97"/>
        <v/>
      </c>
      <c r="DZ116">
        <f ca="1">IF(OR(COUNTIF('Datos fijos'!$AJ:$AJ,$B116)=0,C116=0,D116=0,E116=0,G116=0),0,VLOOKUP($B116,'Datos fijos'!$AJ:$AO,COLUMN('Datos fijos'!$AO$1)-COLUMN('Datos fijos'!$AJ$2)+1,0))</f>
        <v>0</v>
      </c>
      <c r="EA116">
        <f t="shared" ca="1" si="98"/>
        <v>0</v>
      </c>
      <c r="EB116" t="str">
        <f t="shared" ca="1" si="111"/>
        <v/>
      </c>
      <c r="EC116" t="str">
        <f t="shared" ca="1" si="99"/>
        <v/>
      </c>
      <c r="EE116" t="str">
        <f t="shared" ca="1" si="100"/>
        <v/>
      </c>
      <c r="EF116" t="str">
        <f t="shared" ca="1" si="101"/>
        <v/>
      </c>
      <c r="EG116" t="str">
        <f t="shared" ca="1" si="102"/>
        <v/>
      </c>
      <c r="EH116" t="str">
        <f t="shared" ca="1" si="103"/>
        <v/>
      </c>
      <c r="EI116" t="str">
        <f t="shared" ca="1" si="104"/>
        <v/>
      </c>
      <c r="EJ116" t="str">
        <f t="shared" ca="1" si="105"/>
        <v/>
      </c>
      <c r="EM116" t="str">
        <f t="shared" ca="1" si="106"/>
        <v/>
      </c>
      <c r="EN116" t="str">
        <f t="shared" ca="1" si="107"/>
        <v/>
      </c>
      <c r="EO116" t="str">
        <f t="shared" ca="1" si="108"/>
        <v/>
      </c>
      <c r="EP116" t="str">
        <f t="shared" ca="1" si="109"/>
        <v/>
      </c>
      <c r="EQ116" t="str">
        <f ca="1">IF(EC116="","",IF(OR(EJ116='Datos fijos'!$AB$4),0,SUM(EM116:EP116)))</f>
        <v/>
      </c>
      <c r="ER116" t="str">
        <f t="shared" ca="1" si="110"/>
        <v/>
      </c>
      <c r="EV116" s="53" t="str">
        <f ca="1">IF(OR(COUNTIF('Datos fijos'!$AJ:$AJ,Cálculos!$B116)=0,F116=0,D116=0,B116=0),"",VLOOKUP($B116,'Datos fijos'!$AJ:$AP,COLUMN('Datos fijos'!$AP$1)-COLUMN('Datos fijos'!$AJ$2)+1,0))</f>
        <v/>
      </c>
      <c r="EW116" t="str">
        <f t="shared" ca="1" si="87"/>
        <v/>
      </c>
    </row>
    <row r="117" spans="2:153" x14ac:dyDescent="0.25">
      <c r="B117">
        <f ca="1">OFFSET('Equipos, Mater, Serv'!C$5,ROW($A117)-ROW($A$3),0)</f>
        <v>0</v>
      </c>
      <c r="C117">
        <f ca="1">OFFSET('Equipos, Mater, Serv'!D$5,ROW($A117)-ROW($A$3),0)</f>
        <v>0</v>
      </c>
      <c r="D117">
        <f ca="1">OFFSET('Equipos, Mater, Serv'!F$5,ROW($A117)-ROW($A$3),0)</f>
        <v>0</v>
      </c>
      <c r="E117">
        <f ca="1">OFFSET('Equipos, Mater, Serv'!G$5,ROW($A117)-ROW($A$3),0)</f>
        <v>0</v>
      </c>
      <c r="F117">
        <f ca="1">OFFSET('Equipos, Mater, Serv'!H$5,ROW($A117)-ROW($A$3),0)</f>
        <v>0</v>
      </c>
      <c r="G117">
        <f ca="1">OFFSET('Equipos, Mater, Serv'!L$5,ROW($A117)-ROW($A$3),0)</f>
        <v>0</v>
      </c>
      <c r="I117">
        <f ca="1">OFFSET('Equipos, Mater, Serv'!O$5,ROW($A117)-ROW($A$3),0)</f>
        <v>0</v>
      </c>
      <c r="J117">
        <f ca="1">OFFSET('Equipos, Mater, Serv'!P$5,ROW($A117)-ROW($A$3),0)</f>
        <v>0</v>
      </c>
      <c r="K117">
        <f ca="1">OFFSET('Equipos, Mater, Serv'!T$5,ROW($A117)-ROW($A$3),0)</f>
        <v>0</v>
      </c>
      <c r="L117">
        <f ca="1">OFFSET('Equipos, Mater, Serv'!U$5,ROW($A117)-ROW($A$3),0)</f>
        <v>0</v>
      </c>
      <c r="N117">
        <f ca="1">OFFSET('Equipos, Mater, Serv'!Z$5,ROW($A117)-ROW($A$3),0)</f>
        <v>0</v>
      </c>
      <c r="O117">
        <f ca="1">OFFSET('Equipos, Mater, Serv'!AA$5,ROW($A117)-ROW($A$3),0)</f>
        <v>0</v>
      </c>
      <c r="P117">
        <f ca="1">OFFSET('Equipos, Mater, Serv'!AB$5,ROW($A117)-ROW($A$3),0)</f>
        <v>0</v>
      </c>
      <c r="Q117">
        <f ca="1">OFFSET('Equipos, Mater, Serv'!AC$5,ROW($A117)-ROW($A$3),0)</f>
        <v>0</v>
      </c>
      <c r="R117">
        <f ca="1">OFFSET('Equipos, Mater, Serv'!AD$5,ROW($A117)-ROW($A$3),0)</f>
        <v>0</v>
      </c>
      <c r="S117">
        <f ca="1">OFFSET('Equipos, Mater, Serv'!AE$5,ROW($A117)-ROW($A$3),0)</f>
        <v>0</v>
      </c>
      <c r="T117">
        <f ca="1">OFFSET('Equipos, Mater, Serv'!AF$5,ROW($A117)-ROW($A$3),0)</f>
        <v>0</v>
      </c>
      <c r="V117" s="241">
        <f ca="1">IF(OR($B117=0,D117=0,F117=0,J117&lt;&gt;'Datos fijos'!$H$3),0,1)</f>
        <v>0</v>
      </c>
      <c r="W117">
        <f t="shared" ca="1" si="88"/>
        <v>0</v>
      </c>
      <c r="X117" t="str">
        <f t="shared" ca="1" si="89"/>
        <v/>
      </c>
      <c r="Y117" t="str">
        <f t="shared" ca="1" si="90"/>
        <v/>
      </c>
      <c r="AA117" t="str">
        <f t="shared" ca="1" si="57"/>
        <v/>
      </c>
      <c r="AB117" t="str">
        <f t="shared" ca="1" si="58"/>
        <v/>
      </c>
      <c r="AC117" t="str">
        <f t="shared" ca="1" si="59"/>
        <v/>
      </c>
      <c r="AD117" t="str">
        <f t="shared" ca="1" si="60"/>
        <v/>
      </c>
      <c r="AE117" t="str">
        <f t="shared" ca="1" si="61"/>
        <v/>
      </c>
      <c r="AF117" t="str">
        <f t="shared" ca="1" si="62"/>
        <v/>
      </c>
      <c r="AG117" t="str">
        <f t="shared" ca="1" si="91"/>
        <v/>
      </c>
      <c r="AH117" t="str">
        <f t="shared" ca="1" si="92"/>
        <v/>
      </c>
      <c r="AI117" t="str">
        <f t="shared" ca="1" si="93"/>
        <v/>
      </c>
      <c r="AL117" t="str">
        <f ca="1">IF(Y117="","",IF(OR(AG117='Datos fijos'!$AB$3,AG117='Datos fijos'!$AB$4),0,SUM(AH117:AK117)))</f>
        <v/>
      </c>
      <c r="BE117" s="4">
        <f ca="1">IF(OR(COUNTIF('Datos fijos'!$AJ:$AJ,$B117)=0,$B117=0,D117=0,F117=0,$H$4&lt;&gt;'Datos fijos'!$H$3),0,VLOOKUP($B117,'Datos fijos'!$AJ:$AO,COLUMN('Datos fijos'!$AK$2)-COLUMN('Datos fijos'!$AJ$2)+1,0))</f>
        <v>0</v>
      </c>
      <c r="BF117">
        <f t="shared" ca="1" si="94"/>
        <v>0</v>
      </c>
      <c r="BG117" t="str">
        <f t="shared" ca="1" si="63"/>
        <v/>
      </c>
      <c r="BH117" t="str">
        <f t="shared" ca="1" si="64"/>
        <v/>
      </c>
      <c r="BJ117" t="str">
        <f t="shared" ca="1" si="65"/>
        <v/>
      </c>
      <c r="BK117" t="str">
        <f t="shared" ca="1" si="66"/>
        <v/>
      </c>
      <c r="BL117" t="str">
        <f t="shared" ca="1" si="67"/>
        <v/>
      </c>
      <c r="BM117" t="str">
        <f t="shared" ca="1" si="68"/>
        <v/>
      </c>
      <c r="BN117" s="4" t="str">
        <f t="shared" ca="1" si="69"/>
        <v/>
      </c>
      <c r="BO117" t="str">
        <f t="shared" ca="1" si="70"/>
        <v/>
      </c>
      <c r="BP117" t="str">
        <f t="shared" ca="1" si="71"/>
        <v/>
      </c>
      <c r="BQ117" t="str">
        <f t="shared" ca="1" si="72"/>
        <v/>
      </c>
      <c r="BR117" t="str">
        <f t="shared" ca="1" si="73"/>
        <v/>
      </c>
      <c r="BS117" t="str">
        <f t="shared" ca="1" si="74"/>
        <v/>
      </c>
      <c r="BT117" t="str">
        <f ca="1">IF($BH117="","",IF(OR(BO117='Datos fijos'!$AB$3,BO117='Datos fijos'!$AB$4),0,SUM(BP117:BS117)))</f>
        <v/>
      </c>
      <c r="BU117" t="str">
        <f t="shared" ca="1" si="95"/>
        <v/>
      </c>
      <c r="BX117">
        <f ca="1">IF(OR(COUNTIF('Datos fijos'!$AJ:$AJ,$B117)=0,$B117=0,D117=0,F117=0,G117=0,$H$4&lt;&gt;'Datos fijos'!$H$3),0,VLOOKUP($B117,'Datos fijos'!$AJ:$AO,COLUMN('Datos fijos'!$AL$1)-COLUMN('Datos fijos'!$AJ$2)+1,0))</f>
        <v>0</v>
      </c>
      <c r="BY117">
        <f t="shared" ca="1" si="96"/>
        <v>0</v>
      </c>
      <c r="BZ117" t="str">
        <f t="shared" ca="1" si="75"/>
        <v/>
      </c>
      <c r="CA117" t="str">
        <f t="shared" ca="1" si="76"/>
        <v/>
      </c>
      <c r="CC117" t="str">
        <f t="shared" ca="1" si="77"/>
        <v/>
      </c>
      <c r="CD117" t="str">
        <f t="shared" ca="1" si="78"/>
        <v/>
      </c>
      <c r="CE117" t="str">
        <f t="shared" ca="1" si="79"/>
        <v/>
      </c>
      <c r="CF117" t="str">
        <f t="shared" ca="1" si="80"/>
        <v/>
      </c>
      <c r="CG117" t="str">
        <f t="shared" ca="1" si="81"/>
        <v/>
      </c>
      <c r="CH117" t="str">
        <f t="shared" ca="1" si="82"/>
        <v/>
      </c>
      <c r="CI117" t="str">
        <f t="shared" ca="1" si="83"/>
        <v/>
      </c>
      <c r="CJ117" t="str">
        <f t="shared" ca="1" si="84"/>
        <v/>
      </c>
      <c r="CK117" t="str">
        <f t="shared" ca="1" si="85"/>
        <v/>
      </c>
      <c r="CL117" t="str">
        <f t="shared" ca="1" si="86"/>
        <v/>
      </c>
      <c r="CM117" t="str">
        <f ca="1">IF($CA117="","",IF(OR(CH117='Datos fijos'!$AB$3,CH117='Datos fijos'!$AB$4),0,SUM(CI117:CL117)))</f>
        <v/>
      </c>
      <c r="CN117" t="str">
        <f t="shared" ca="1" si="97"/>
        <v/>
      </c>
      <c r="DZ117">
        <f ca="1">IF(OR(COUNTIF('Datos fijos'!$AJ:$AJ,$B117)=0,C117=0,D117=0,E117=0,G117=0),0,VLOOKUP($B117,'Datos fijos'!$AJ:$AO,COLUMN('Datos fijos'!$AO$1)-COLUMN('Datos fijos'!$AJ$2)+1,0))</f>
        <v>0</v>
      </c>
      <c r="EA117">
        <f t="shared" ca="1" si="98"/>
        <v>0</v>
      </c>
      <c r="EB117" t="str">
        <f t="shared" ca="1" si="111"/>
        <v/>
      </c>
      <c r="EC117" t="str">
        <f t="shared" ca="1" si="99"/>
        <v/>
      </c>
      <c r="EE117" t="str">
        <f t="shared" ca="1" si="100"/>
        <v/>
      </c>
      <c r="EF117" t="str">
        <f t="shared" ca="1" si="101"/>
        <v/>
      </c>
      <c r="EG117" t="str">
        <f t="shared" ca="1" si="102"/>
        <v/>
      </c>
      <c r="EH117" t="str">
        <f t="shared" ca="1" si="103"/>
        <v/>
      </c>
      <c r="EI117" t="str">
        <f t="shared" ca="1" si="104"/>
        <v/>
      </c>
      <c r="EJ117" t="str">
        <f t="shared" ca="1" si="105"/>
        <v/>
      </c>
      <c r="EM117" t="str">
        <f t="shared" ca="1" si="106"/>
        <v/>
      </c>
      <c r="EN117" t="str">
        <f t="shared" ca="1" si="107"/>
        <v/>
      </c>
      <c r="EO117" t="str">
        <f t="shared" ca="1" si="108"/>
        <v/>
      </c>
      <c r="EP117" t="str">
        <f t="shared" ca="1" si="109"/>
        <v/>
      </c>
      <c r="EQ117" t="str">
        <f ca="1">IF(EC117="","",IF(OR(EJ117='Datos fijos'!$AB$4),0,SUM(EM117:EP117)))</f>
        <v/>
      </c>
      <c r="ER117" t="str">
        <f t="shared" ca="1" si="110"/>
        <v/>
      </c>
      <c r="EV117" s="53" t="str">
        <f ca="1">IF(OR(COUNTIF('Datos fijos'!$AJ:$AJ,Cálculos!$B117)=0,F117=0,D117=0,B117=0),"",VLOOKUP($B117,'Datos fijos'!$AJ:$AP,COLUMN('Datos fijos'!$AP$1)-COLUMN('Datos fijos'!$AJ$2)+1,0))</f>
        <v/>
      </c>
      <c r="EW117" t="str">
        <f t="shared" ca="1" si="87"/>
        <v/>
      </c>
    </row>
    <row r="118" spans="2:153" x14ac:dyDescent="0.25">
      <c r="B118">
        <f ca="1">OFFSET('Equipos, Mater, Serv'!C$5,ROW($A118)-ROW($A$3),0)</f>
        <v>0</v>
      </c>
      <c r="C118">
        <f ca="1">OFFSET('Equipos, Mater, Serv'!D$5,ROW($A118)-ROW($A$3),0)</f>
        <v>0</v>
      </c>
      <c r="D118">
        <f ca="1">OFFSET('Equipos, Mater, Serv'!F$5,ROW($A118)-ROW($A$3),0)</f>
        <v>0</v>
      </c>
      <c r="E118">
        <f ca="1">OFFSET('Equipos, Mater, Serv'!G$5,ROW($A118)-ROW($A$3),0)</f>
        <v>0</v>
      </c>
      <c r="F118">
        <f ca="1">OFFSET('Equipos, Mater, Serv'!H$5,ROW($A118)-ROW($A$3),0)</f>
        <v>0</v>
      </c>
      <c r="G118">
        <f ca="1">OFFSET('Equipos, Mater, Serv'!L$5,ROW($A118)-ROW($A$3),0)</f>
        <v>0</v>
      </c>
      <c r="I118">
        <f ca="1">OFFSET('Equipos, Mater, Serv'!O$5,ROW($A118)-ROW($A$3),0)</f>
        <v>0</v>
      </c>
      <c r="J118">
        <f ca="1">OFFSET('Equipos, Mater, Serv'!P$5,ROW($A118)-ROW($A$3),0)</f>
        <v>0</v>
      </c>
      <c r="K118">
        <f ca="1">OFFSET('Equipos, Mater, Serv'!T$5,ROW($A118)-ROW($A$3),0)</f>
        <v>0</v>
      </c>
      <c r="L118">
        <f ca="1">OFFSET('Equipos, Mater, Serv'!U$5,ROW($A118)-ROW($A$3),0)</f>
        <v>0</v>
      </c>
      <c r="N118">
        <f ca="1">OFFSET('Equipos, Mater, Serv'!Z$5,ROW($A118)-ROW($A$3),0)</f>
        <v>0</v>
      </c>
      <c r="O118">
        <f ca="1">OFFSET('Equipos, Mater, Serv'!AA$5,ROW($A118)-ROW($A$3),0)</f>
        <v>0</v>
      </c>
      <c r="P118">
        <f ca="1">OFFSET('Equipos, Mater, Serv'!AB$5,ROW($A118)-ROW($A$3),0)</f>
        <v>0</v>
      </c>
      <c r="Q118">
        <f ca="1">OFFSET('Equipos, Mater, Serv'!AC$5,ROW($A118)-ROW($A$3),0)</f>
        <v>0</v>
      </c>
      <c r="R118">
        <f ca="1">OFFSET('Equipos, Mater, Serv'!AD$5,ROW($A118)-ROW($A$3),0)</f>
        <v>0</v>
      </c>
      <c r="S118">
        <f ca="1">OFFSET('Equipos, Mater, Serv'!AE$5,ROW($A118)-ROW($A$3),0)</f>
        <v>0</v>
      </c>
      <c r="T118">
        <f ca="1">OFFSET('Equipos, Mater, Serv'!AF$5,ROW($A118)-ROW($A$3),0)</f>
        <v>0</v>
      </c>
      <c r="V118" s="241">
        <f ca="1">IF(OR($B118=0,D118=0,F118=0,J118&lt;&gt;'Datos fijos'!$H$3),0,1)</f>
        <v>0</v>
      </c>
      <c r="W118">
        <f t="shared" ca="1" si="88"/>
        <v>0</v>
      </c>
      <c r="X118" t="str">
        <f t="shared" ca="1" si="89"/>
        <v/>
      </c>
      <c r="Y118" t="str">
        <f t="shared" ca="1" si="90"/>
        <v/>
      </c>
      <c r="AA118" t="str">
        <f t="shared" ca="1" si="57"/>
        <v/>
      </c>
      <c r="AB118" t="str">
        <f t="shared" ca="1" si="58"/>
        <v/>
      </c>
      <c r="AC118" t="str">
        <f t="shared" ca="1" si="59"/>
        <v/>
      </c>
      <c r="AD118" t="str">
        <f t="shared" ca="1" si="60"/>
        <v/>
      </c>
      <c r="AE118" t="str">
        <f t="shared" ca="1" si="61"/>
        <v/>
      </c>
      <c r="AF118" t="str">
        <f t="shared" ca="1" si="62"/>
        <v/>
      </c>
      <c r="AG118" t="str">
        <f t="shared" ca="1" si="91"/>
        <v/>
      </c>
      <c r="AH118" t="str">
        <f t="shared" ca="1" si="92"/>
        <v/>
      </c>
      <c r="AI118" t="str">
        <f t="shared" ca="1" si="93"/>
        <v/>
      </c>
      <c r="AL118" t="str">
        <f ca="1">IF(Y118="","",IF(OR(AG118='Datos fijos'!$AB$3,AG118='Datos fijos'!$AB$4),0,SUM(AH118:AK118)))</f>
        <v/>
      </c>
      <c r="BE118" s="4">
        <f ca="1">IF(OR(COUNTIF('Datos fijos'!$AJ:$AJ,$B118)=0,$B118=0,D118=0,F118=0,$H$4&lt;&gt;'Datos fijos'!$H$3),0,VLOOKUP($B118,'Datos fijos'!$AJ:$AO,COLUMN('Datos fijos'!$AK$2)-COLUMN('Datos fijos'!$AJ$2)+1,0))</f>
        <v>0</v>
      </c>
      <c r="BF118">
        <f t="shared" ca="1" si="94"/>
        <v>0</v>
      </c>
      <c r="BG118" t="str">
        <f t="shared" ca="1" si="63"/>
        <v/>
      </c>
      <c r="BH118" t="str">
        <f t="shared" ca="1" si="64"/>
        <v/>
      </c>
      <c r="BJ118" t="str">
        <f t="shared" ca="1" si="65"/>
        <v/>
      </c>
      <c r="BK118" t="str">
        <f t="shared" ca="1" si="66"/>
        <v/>
      </c>
      <c r="BL118" t="str">
        <f t="shared" ca="1" si="67"/>
        <v/>
      </c>
      <c r="BM118" t="str">
        <f t="shared" ca="1" si="68"/>
        <v/>
      </c>
      <c r="BN118" s="4" t="str">
        <f t="shared" ca="1" si="69"/>
        <v/>
      </c>
      <c r="BO118" t="str">
        <f t="shared" ca="1" si="70"/>
        <v/>
      </c>
      <c r="BP118" t="str">
        <f t="shared" ca="1" si="71"/>
        <v/>
      </c>
      <c r="BQ118" t="str">
        <f t="shared" ca="1" si="72"/>
        <v/>
      </c>
      <c r="BR118" t="str">
        <f t="shared" ca="1" si="73"/>
        <v/>
      </c>
      <c r="BS118" t="str">
        <f t="shared" ca="1" si="74"/>
        <v/>
      </c>
      <c r="BT118" t="str">
        <f ca="1">IF($BH118="","",IF(OR(BO118='Datos fijos'!$AB$3,BO118='Datos fijos'!$AB$4),0,SUM(BP118:BS118)))</f>
        <v/>
      </c>
      <c r="BU118" t="str">
        <f t="shared" ca="1" si="95"/>
        <v/>
      </c>
      <c r="BX118">
        <f ca="1">IF(OR(COUNTIF('Datos fijos'!$AJ:$AJ,$B118)=0,$B118=0,D118=0,F118=0,G118=0,$H$4&lt;&gt;'Datos fijos'!$H$3),0,VLOOKUP($B118,'Datos fijos'!$AJ:$AO,COLUMN('Datos fijos'!$AL$1)-COLUMN('Datos fijos'!$AJ$2)+1,0))</f>
        <v>0</v>
      </c>
      <c r="BY118">
        <f t="shared" ca="1" si="96"/>
        <v>0</v>
      </c>
      <c r="BZ118" t="str">
        <f t="shared" ca="1" si="75"/>
        <v/>
      </c>
      <c r="CA118" t="str">
        <f t="shared" ca="1" si="76"/>
        <v/>
      </c>
      <c r="CC118" t="str">
        <f t="shared" ca="1" si="77"/>
        <v/>
      </c>
      <c r="CD118" t="str">
        <f t="shared" ca="1" si="78"/>
        <v/>
      </c>
      <c r="CE118" t="str">
        <f t="shared" ca="1" si="79"/>
        <v/>
      </c>
      <c r="CF118" t="str">
        <f t="shared" ca="1" si="80"/>
        <v/>
      </c>
      <c r="CG118" t="str">
        <f t="shared" ca="1" si="81"/>
        <v/>
      </c>
      <c r="CH118" t="str">
        <f t="shared" ca="1" si="82"/>
        <v/>
      </c>
      <c r="CI118" t="str">
        <f t="shared" ca="1" si="83"/>
        <v/>
      </c>
      <c r="CJ118" t="str">
        <f t="shared" ca="1" si="84"/>
        <v/>
      </c>
      <c r="CK118" t="str">
        <f t="shared" ca="1" si="85"/>
        <v/>
      </c>
      <c r="CL118" t="str">
        <f t="shared" ca="1" si="86"/>
        <v/>
      </c>
      <c r="CM118" t="str">
        <f ca="1">IF($CA118="","",IF(OR(CH118='Datos fijos'!$AB$3,CH118='Datos fijos'!$AB$4),0,SUM(CI118:CL118)))</f>
        <v/>
      </c>
      <c r="CN118" t="str">
        <f t="shared" ca="1" si="97"/>
        <v/>
      </c>
      <c r="DZ118">
        <f ca="1">IF(OR(COUNTIF('Datos fijos'!$AJ:$AJ,$B118)=0,C118=0,D118=0,E118=0,G118=0),0,VLOOKUP($B118,'Datos fijos'!$AJ:$AO,COLUMN('Datos fijos'!$AO$1)-COLUMN('Datos fijos'!$AJ$2)+1,0))</f>
        <v>0</v>
      </c>
      <c r="EA118">
        <f t="shared" ca="1" si="98"/>
        <v>0</v>
      </c>
      <c r="EB118" t="str">
        <f t="shared" ca="1" si="111"/>
        <v/>
      </c>
      <c r="EC118" t="str">
        <f t="shared" ca="1" si="99"/>
        <v/>
      </c>
      <c r="EE118" t="str">
        <f t="shared" ca="1" si="100"/>
        <v/>
      </c>
      <c r="EF118" t="str">
        <f t="shared" ca="1" si="101"/>
        <v/>
      </c>
      <c r="EG118" t="str">
        <f t="shared" ca="1" si="102"/>
        <v/>
      </c>
      <c r="EH118" t="str">
        <f t="shared" ca="1" si="103"/>
        <v/>
      </c>
      <c r="EI118" t="str">
        <f t="shared" ca="1" si="104"/>
        <v/>
      </c>
      <c r="EJ118" t="str">
        <f t="shared" ca="1" si="105"/>
        <v/>
      </c>
      <c r="EM118" t="str">
        <f t="shared" ca="1" si="106"/>
        <v/>
      </c>
      <c r="EN118" t="str">
        <f t="shared" ca="1" si="107"/>
        <v/>
      </c>
      <c r="EO118" t="str">
        <f t="shared" ca="1" si="108"/>
        <v/>
      </c>
      <c r="EP118" t="str">
        <f t="shared" ca="1" si="109"/>
        <v/>
      </c>
      <c r="EQ118" t="str">
        <f ca="1">IF(EC118="","",IF(OR(EJ118='Datos fijos'!$AB$4),0,SUM(EM118:EP118)))</f>
        <v/>
      </c>
      <c r="ER118" t="str">
        <f t="shared" ca="1" si="110"/>
        <v/>
      </c>
      <c r="EV118" s="53" t="str">
        <f ca="1">IF(OR(COUNTIF('Datos fijos'!$AJ:$AJ,Cálculos!$B118)=0,F118=0,D118=0,B118=0),"",VLOOKUP($B118,'Datos fijos'!$AJ:$AP,COLUMN('Datos fijos'!$AP$1)-COLUMN('Datos fijos'!$AJ$2)+1,0))</f>
        <v/>
      </c>
      <c r="EW118" t="str">
        <f t="shared" ca="1" si="87"/>
        <v/>
      </c>
    </row>
    <row r="119" spans="2:153" x14ac:dyDescent="0.25">
      <c r="B119">
        <f ca="1">OFFSET('Equipos, Mater, Serv'!C$5,ROW($A119)-ROW($A$3),0)</f>
        <v>0</v>
      </c>
      <c r="C119">
        <f ca="1">OFFSET('Equipos, Mater, Serv'!D$5,ROW($A119)-ROW($A$3),0)</f>
        <v>0</v>
      </c>
      <c r="D119">
        <f ca="1">OFFSET('Equipos, Mater, Serv'!F$5,ROW($A119)-ROW($A$3),0)</f>
        <v>0</v>
      </c>
      <c r="E119">
        <f ca="1">OFFSET('Equipos, Mater, Serv'!G$5,ROW($A119)-ROW($A$3),0)</f>
        <v>0</v>
      </c>
      <c r="F119">
        <f ca="1">OFFSET('Equipos, Mater, Serv'!H$5,ROW($A119)-ROW($A$3),0)</f>
        <v>0</v>
      </c>
      <c r="G119">
        <f ca="1">OFFSET('Equipos, Mater, Serv'!L$5,ROW($A119)-ROW($A$3),0)</f>
        <v>0</v>
      </c>
      <c r="I119">
        <f ca="1">OFFSET('Equipos, Mater, Serv'!O$5,ROW($A119)-ROW($A$3),0)</f>
        <v>0</v>
      </c>
      <c r="J119">
        <f ca="1">OFFSET('Equipos, Mater, Serv'!P$5,ROW($A119)-ROW($A$3),0)</f>
        <v>0</v>
      </c>
      <c r="K119">
        <f ca="1">OFFSET('Equipos, Mater, Serv'!T$5,ROW($A119)-ROW($A$3),0)</f>
        <v>0</v>
      </c>
      <c r="L119">
        <f ca="1">OFFSET('Equipos, Mater, Serv'!U$5,ROW($A119)-ROW($A$3),0)</f>
        <v>0</v>
      </c>
      <c r="N119">
        <f ca="1">OFFSET('Equipos, Mater, Serv'!Z$5,ROW($A119)-ROW($A$3),0)</f>
        <v>0</v>
      </c>
      <c r="O119">
        <f ca="1">OFFSET('Equipos, Mater, Serv'!AA$5,ROW($A119)-ROW($A$3),0)</f>
        <v>0</v>
      </c>
      <c r="P119">
        <f ca="1">OFFSET('Equipos, Mater, Serv'!AB$5,ROW($A119)-ROW($A$3),0)</f>
        <v>0</v>
      </c>
      <c r="Q119">
        <f ca="1">OFFSET('Equipos, Mater, Serv'!AC$5,ROW($A119)-ROW($A$3),0)</f>
        <v>0</v>
      </c>
      <c r="R119">
        <f ca="1">OFFSET('Equipos, Mater, Serv'!AD$5,ROW($A119)-ROW($A$3),0)</f>
        <v>0</v>
      </c>
      <c r="S119">
        <f ca="1">OFFSET('Equipos, Mater, Serv'!AE$5,ROW($A119)-ROW($A$3),0)</f>
        <v>0</v>
      </c>
      <c r="T119">
        <f ca="1">OFFSET('Equipos, Mater, Serv'!AF$5,ROW($A119)-ROW($A$3),0)</f>
        <v>0</v>
      </c>
      <c r="V119" s="241">
        <f ca="1">IF(OR($B119=0,D119=0,F119=0,J119&lt;&gt;'Datos fijos'!$H$3),0,1)</f>
        <v>0</v>
      </c>
      <c r="W119">
        <f t="shared" ca="1" si="88"/>
        <v>0</v>
      </c>
      <c r="X119" t="str">
        <f t="shared" ca="1" si="89"/>
        <v/>
      </c>
      <c r="Y119" t="str">
        <f t="shared" ca="1" si="90"/>
        <v/>
      </c>
      <c r="AA119" t="str">
        <f t="shared" ca="1" si="57"/>
        <v/>
      </c>
      <c r="AB119" t="str">
        <f t="shared" ca="1" si="58"/>
        <v/>
      </c>
      <c r="AC119" t="str">
        <f t="shared" ca="1" si="59"/>
        <v/>
      </c>
      <c r="AD119" t="str">
        <f t="shared" ca="1" si="60"/>
        <v/>
      </c>
      <c r="AE119" t="str">
        <f t="shared" ca="1" si="61"/>
        <v/>
      </c>
      <c r="AF119" t="str">
        <f t="shared" ca="1" si="62"/>
        <v/>
      </c>
      <c r="AG119" t="str">
        <f t="shared" ca="1" si="91"/>
        <v/>
      </c>
      <c r="AH119" t="str">
        <f t="shared" ca="1" si="92"/>
        <v/>
      </c>
      <c r="AI119" t="str">
        <f t="shared" ca="1" si="93"/>
        <v/>
      </c>
      <c r="AL119" t="str">
        <f ca="1">IF(Y119="","",IF(OR(AG119='Datos fijos'!$AB$3,AG119='Datos fijos'!$AB$4),0,SUM(AH119:AK119)))</f>
        <v/>
      </c>
      <c r="BE119" s="4">
        <f ca="1">IF(OR(COUNTIF('Datos fijos'!$AJ:$AJ,$B119)=0,$B119=0,D119=0,F119=0,$H$4&lt;&gt;'Datos fijos'!$H$3),0,VLOOKUP($B119,'Datos fijos'!$AJ:$AO,COLUMN('Datos fijos'!$AK$2)-COLUMN('Datos fijos'!$AJ$2)+1,0))</f>
        <v>0</v>
      </c>
      <c r="BF119">
        <f t="shared" ca="1" si="94"/>
        <v>0</v>
      </c>
      <c r="BG119" t="str">
        <f t="shared" ca="1" si="63"/>
        <v/>
      </c>
      <c r="BH119" t="str">
        <f t="shared" ca="1" si="64"/>
        <v/>
      </c>
      <c r="BJ119" t="str">
        <f t="shared" ca="1" si="65"/>
        <v/>
      </c>
      <c r="BK119" t="str">
        <f t="shared" ca="1" si="66"/>
        <v/>
      </c>
      <c r="BL119" t="str">
        <f t="shared" ca="1" si="67"/>
        <v/>
      </c>
      <c r="BM119" t="str">
        <f t="shared" ca="1" si="68"/>
        <v/>
      </c>
      <c r="BN119" s="4" t="str">
        <f t="shared" ca="1" si="69"/>
        <v/>
      </c>
      <c r="BO119" t="str">
        <f t="shared" ca="1" si="70"/>
        <v/>
      </c>
      <c r="BP119" t="str">
        <f t="shared" ca="1" si="71"/>
        <v/>
      </c>
      <c r="BQ119" t="str">
        <f t="shared" ca="1" si="72"/>
        <v/>
      </c>
      <c r="BR119" t="str">
        <f t="shared" ca="1" si="73"/>
        <v/>
      </c>
      <c r="BS119" t="str">
        <f t="shared" ca="1" si="74"/>
        <v/>
      </c>
      <c r="BT119" t="str">
        <f ca="1">IF($BH119="","",IF(OR(BO119='Datos fijos'!$AB$3,BO119='Datos fijos'!$AB$4),0,SUM(BP119:BS119)))</f>
        <v/>
      </c>
      <c r="BU119" t="str">
        <f t="shared" ca="1" si="95"/>
        <v/>
      </c>
      <c r="BX119">
        <f ca="1">IF(OR(COUNTIF('Datos fijos'!$AJ:$AJ,$B119)=0,$B119=0,D119=0,F119=0,G119=0,$H$4&lt;&gt;'Datos fijos'!$H$3),0,VLOOKUP($B119,'Datos fijos'!$AJ:$AO,COLUMN('Datos fijos'!$AL$1)-COLUMN('Datos fijos'!$AJ$2)+1,0))</f>
        <v>0</v>
      </c>
      <c r="BY119">
        <f t="shared" ca="1" si="96"/>
        <v>0</v>
      </c>
      <c r="BZ119" t="str">
        <f t="shared" ca="1" si="75"/>
        <v/>
      </c>
      <c r="CA119" t="str">
        <f t="shared" ca="1" si="76"/>
        <v/>
      </c>
      <c r="CC119" t="str">
        <f t="shared" ca="1" si="77"/>
        <v/>
      </c>
      <c r="CD119" t="str">
        <f t="shared" ca="1" si="78"/>
        <v/>
      </c>
      <c r="CE119" t="str">
        <f t="shared" ca="1" si="79"/>
        <v/>
      </c>
      <c r="CF119" t="str">
        <f t="shared" ca="1" si="80"/>
        <v/>
      </c>
      <c r="CG119" t="str">
        <f t="shared" ca="1" si="81"/>
        <v/>
      </c>
      <c r="CH119" t="str">
        <f t="shared" ca="1" si="82"/>
        <v/>
      </c>
      <c r="CI119" t="str">
        <f t="shared" ca="1" si="83"/>
        <v/>
      </c>
      <c r="CJ119" t="str">
        <f t="shared" ca="1" si="84"/>
        <v/>
      </c>
      <c r="CK119" t="str">
        <f t="shared" ca="1" si="85"/>
        <v/>
      </c>
      <c r="CL119" t="str">
        <f t="shared" ca="1" si="86"/>
        <v/>
      </c>
      <c r="CM119" t="str">
        <f ca="1">IF($CA119="","",IF(OR(CH119='Datos fijos'!$AB$3,CH119='Datos fijos'!$AB$4),0,SUM(CI119:CL119)))</f>
        <v/>
      </c>
      <c r="CN119" t="str">
        <f t="shared" ca="1" si="97"/>
        <v/>
      </c>
      <c r="DZ119">
        <f ca="1">IF(OR(COUNTIF('Datos fijos'!$AJ:$AJ,$B119)=0,C119=0,D119=0,E119=0,G119=0),0,VLOOKUP($B119,'Datos fijos'!$AJ:$AO,COLUMN('Datos fijos'!$AO$1)-COLUMN('Datos fijos'!$AJ$2)+1,0))</f>
        <v>0</v>
      </c>
      <c r="EA119">
        <f t="shared" ca="1" si="98"/>
        <v>0</v>
      </c>
      <c r="EB119" t="str">
        <f t="shared" ca="1" si="111"/>
        <v/>
      </c>
      <c r="EC119" t="str">
        <f t="shared" ca="1" si="99"/>
        <v/>
      </c>
      <c r="EE119" t="str">
        <f t="shared" ca="1" si="100"/>
        <v/>
      </c>
      <c r="EF119" t="str">
        <f t="shared" ca="1" si="101"/>
        <v/>
      </c>
      <c r="EG119" t="str">
        <f t="shared" ca="1" si="102"/>
        <v/>
      </c>
      <c r="EH119" t="str">
        <f t="shared" ca="1" si="103"/>
        <v/>
      </c>
      <c r="EI119" t="str">
        <f t="shared" ca="1" si="104"/>
        <v/>
      </c>
      <c r="EJ119" t="str">
        <f t="shared" ca="1" si="105"/>
        <v/>
      </c>
      <c r="EM119" t="str">
        <f t="shared" ca="1" si="106"/>
        <v/>
      </c>
      <c r="EN119" t="str">
        <f t="shared" ca="1" si="107"/>
        <v/>
      </c>
      <c r="EO119" t="str">
        <f t="shared" ca="1" si="108"/>
        <v/>
      </c>
      <c r="EP119" t="str">
        <f t="shared" ca="1" si="109"/>
        <v/>
      </c>
      <c r="EQ119" t="str">
        <f ca="1">IF(EC119="","",IF(OR(EJ119='Datos fijos'!$AB$4),0,SUM(EM119:EP119)))</f>
        <v/>
      </c>
      <c r="ER119" t="str">
        <f t="shared" ca="1" si="110"/>
        <v/>
      </c>
      <c r="EV119" s="53" t="str">
        <f ca="1">IF(OR(COUNTIF('Datos fijos'!$AJ:$AJ,Cálculos!$B119)=0,F119=0,D119=0,B119=0),"",VLOOKUP($B119,'Datos fijos'!$AJ:$AP,COLUMN('Datos fijos'!$AP$1)-COLUMN('Datos fijos'!$AJ$2)+1,0))</f>
        <v/>
      </c>
      <c r="EW119" t="str">
        <f t="shared" ca="1" si="87"/>
        <v/>
      </c>
    </row>
    <row r="120" spans="2:153" x14ac:dyDescent="0.25">
      <c r="B120">
        <f ca="1">OFFSET('Equipos, Mater, Serv'!C$5,ROW($A120)-ROW($A$3),0)</f>
        <v>0</v>
      </c>
      <c r="C120">
        <f ca="1">OFFSET('Equipos, Mater, Serv'!D$5,ROW($A120)-ROW($A$3),0)</f>
        <v>0</v>
      </c>
      <c r="D120">
        <f ca="1">OFFSET('Equipos, Mater, Serv'!F$5,ROW($A120)-ROW($A$3),0)</f>
        <v>0</v>
      </c>
      <c r="E120">
        <f ca="1">OFFSET('Equipos, Mater, Serv'!G$5,ROW($A120)-ROW($A$3),0)</f>
        <v>0</v>
      </c>
      <c r="F120">
        <f ca="1">OFFSET('Equipos, Mater, Serv'!H$5,ROW($A120)-ROW($A$3),0)</f>
        <v>0</v>
      </c>
      <c r="G120">
        <f ca="1">OFFSET('Equipos, Mater, Serv'!L$5,ROW($A120)-ROW($A$3),0)</f>
        <v>0</v>
      </c>
      <c r="I120">
        <f ca="1">OFFSET('Equipos, Mater, Serv'!O$5,ROW($A120)-ROW($A$3),0)</f>
        <v>0</v>
      </c>
      <c r="J120">
        <f ca="1">OFFSET('Equipos, Mater, Serv'!P$5,ROW($A120)-ROW($A$3),0)</f>
        <v>0</v>
      </c>
      <c r="K120">
        <f ca="1">OFFSET('Equipos, Mater, Serv'!T$5,ROW($A120)-ROW($A$3),0)</f>
        <v>0</v>
      </c>
      <c r="L120">
        <f ca="1">OFFSET('Equipos, Mater, Serv'!U$5,ROW($A120)-ROW($A$3),0)</f>
        <v>0</v>
      </c>
      <c r="N120">
        <f ca="1">OFFSET('Equipos, Mater, Serv'!Z$5,ROW($A120)-ROW($A$3),0)</f>
        <v>0</v>
      </c>
      <c r="O120">
        <f ca="1">OFFSET('Equipos, Mater, Serv'!AA$5,ROW($A120)-ROW($A$3),0)</f>
        <v>0</v>
      </c>
      <c r="P120">
        <f ca="1">OFFSET('Equipos, Mater, Serv'!AB$5,ROW($A120)-ROW($A$3),0)</f>
        <v>0</v>
      </c>
      <c r="Q120">
        <f ca="1">OFFSET('Equipos, Mater, Serv'!AC$5,ROW($A120)-ROW($A$3),0)</f>
        <v>0</v>
      </c>
      <c r="R120">
        <f ca="1">OFFSET('Equipos, Mater, Serv'!AD$5,ROW($A120)-ROW($A$3),0)</f>
        <v>0</v>
      </c>
      <c r="S120">
        <f ca="1">OFFSET('Equipos, Mater, Serv'!AE$5,ROW($A120)-ROW($A$3),0)</f>
        <v>0</v>
      </c>
      <c r="T120">
        <f ca="1">OFFSET('Equipos, Mater, Serv'!AF$5,ROW($A120)-ROW($A$3),0)</f>
        <v>0</v>
      </c>
      <c r="V120" s="241">
        <f ca="1">IF(OR($B120=0,D120=0,F120=0,J120&lt;&gt;'Datos fijos'!$H$3),0,1)</f>
        <v>0</v>
      </c>
      <c r="W120">
        <f t="shared" ca="1" si="88"/>
        <v>0</v>
      </c>
      <c r="X120" t="str">
        <f t="shared" ca="1" si="89"/>
        <v/>
      </c>
      <c r="Y120" t="str">
        <f t="shared" ca="1" si="90"/>
        <v/>
      </c>
      <c r="AA120" t="str">
        <f t="shared" ca="1" si="57"/>
        <v/>
      </c>
      <c r="AB120" t="str">
        <f t="shared" ca="1" si="58"/>
        <v/>
      </c>
      <c r="AC120" t="str">
        <f t="shared" ca="1" si="59"/>
        <v/>
      </c>
      <c r="AD120" t="str">
        <f t="shared" ca="1" si="60"/>
        <v/>
      </c>
      <c r="AE120" t="str">
        <f t="shared" ca="1" si="61"/>
        <v/>
      </c>
      <c r="AF120" t="str">
        <f t="shared" ca="1" si="62"/>
        <v/>
      </c>
      <c r="AG120" t="str">
        <f t="shared" ca="1" si="91"/>
        <v/>
      </c>
      <c r="AH120" t="str">
        <f t="shared" ca="1" si="92"/>
        <v/>
      </c>
      <c r="AI120" t="str">
        <f t="shared" ca="1" si="93"/>
        <v/>
      </c>
      <c r="AL120" t="str">
        <f ca="1">IF(Y120="","",IF(OR(AG120='Datos fijos'!$AB$3,AG120='Datos fijos'!$AB$4),0,SUM(AH120:AK120)))</f>
        <v/>
      </c>
      <c r="BE120" s="4">
        <f ca="1">IF(OR(COUNTIF('Datos fijos'!$AJ:$AJ,$B120)=0,$B120=0,D120=0,F120=0,$H$4&lt;&gt;'Datos fijos'!$H$3),0,VLOOKUP($B120,'Datos fijos'!$AJ:$AO,COLUMN('Datos fijos'!$AK$2)-COLUMN('Datos fijos'!$AJ$2)+1,0))</f>
        <v>0</v>
      </c>
      <c r="BF120">
        <f t="shared" ca="1" si="94"/>
        <v>0</v>
      </c>
      <c r="BG120" t="str">
        <f t="shared" ca="1" si="63"/>
        <v/>
      </c>
      <c r="BH120" t="str">
        <f t="shared" ca="1" si="64"/>
        <v/>
      </c>
      <c r="BJ120" t="str">
        <f t="shared" ca="1" si="65"/>
        <v/>
      </c>
      <c r="BK120" t="str">
        <f t="shared" ca="1" si="66"/>
        <v/>
      </c>
      <c r="BL120" t="str">
        <f t="shared" ca="1" si="67"/>
        <v/>
      </c>
      <c r="BM120" t="str">
        <f t="shared" ca="1" si="68"/>
        <v/>
      </c>
      <c r="BN120" s="4" t="str">
        <f t="shared" ca="1" si="69"/>
        <v/>
      </c>
      <c r="BO120" t="str">
        <f t="shared" ca="1" si="70"/>
        <v/>
      </c>
      <c r="BP120" t="str">
        <f t="shared" ca="1" si="71"/>
        <v/>
      </c>
      <c r="BQ120" t="str">
        <f t="shared" ca="1" si="72"/>
        <v/>
      </c>
      <c r="BR120" t="str">
        <f t="shared" ca="1" si="73"/>
        <v/>
      </c>
      <c r="BS120" t="str">
        <f t="shared" ca="1" si="74"/>
        <v/>
      </c>
      <c r="BT120" t="str">
        <f ca="1">IF($BH120="","",IF(OR(BO120='Datos fijos'!$AB$3,BO120='Datos fijos'!$AB$4),0,SUM(BP120:BS120)))</f>
        <v/>
      </c>
      <c r="BU120" t="str">
        <f t="shared" ca="1" si="95"/>
        <v/>
      </c>
      <c r="BX120">
        <f ca="1">IF(OR(COUNTIF('Datos fijos'!$AJ:$AJ,$B120)=0,$B120=0,D120=0,F120=0,G120=0,$H$4&lt;&gt;'Datos fijos'!$H$3),0,VLOOKUP($B120,'Datos fijos'!$AJ:$AO,COLUMN('Datos fijos'!$AL$1)-COLUMN('Datos fijos'!$AJ$2)+1,0))</f>
        <v>0</v>
      </c>
      <c r="BY120">
        <f t="shared" ca="1" si="96"/>
        <v>0</v>
      </c>
      <c r="BZ120" t="str">
        <f t="shared" ca="1" si="75"/>
        <v/>
      </c>
      <c r="CA120" t="str">
        <f t="shared" ca="1" si="76"/>
        <v/>
      </c>
      <c r="CC120" t="str">
        <f t="shared" ca="1" si="77"/>
        <v/>
      </c>
      <c r="CD120" t="str">
        <f t="shared" ca="1" si="78"/>
        <v/>
      </c>
      <c r="CE120" t="str">
        <f t="shared" ca="1" si="79"/>
        <v/>
      </c>
      <c r="CF120" t="str">
        <f t="shared" ca="1" si="80"/>
        <v/>
      </c>
      <c r="CG120" t="str">
        <f t="shared" ca="1" si="81"/>
        <v/>
      </c>
      <c r="CH120" t="str">
        <f t="shared" ca="1" si="82"/>
        <v/>
      </c>
      <c r="CI120" t="str">
        <f t="shared" ca="1" si="83"/>
        <v/>
      </c>
      <c r="CJ120" t="str">
        <f t="shared" ca="1" si="84"/>
        <v/>
      </c>
      <c r="CK120" t="str">
        <f t="shared" ca="1" si="85"/>
        <v/>
      </c>
      <c r="CL120" t="str">
        <f t="shared" ca="1" si="86"/>
        <v/>
      </c>
      <c r="CM120" t="str">
        <f ca="1">IF($CA120="","",IF(OR(CH120='Datos fijos'!$AB$3,CH120='Datos fijos'!$AB$4),0,SUM(CI120:CL120)))</f>
        <v/>
      </c>
      <c r="CN120" t="str">
        <f t="shared" ca="1" si="97"/>
        <v/>
      </c>
      <c r="DZ120">
        <f ca="1">IF(OR(COUNTIF('Datos fijos'!$AJ:$AJ,$B120)=0,C120=0,D120=0,E120=0,G120=0),0,VLOOKUP($B120,'Datos fijos'!$AJ:$AO,COLUMN('Datos fijos'!$AO$1)-COLUMN('Datos fijos'!$AJ$2)+1,0))</f>
        <v>0</v>
      </c>
      <c r="EA120">
        <f t="shared" ca="1" si="98"/>
        <v>0</v>
      </c>
      <c r="EB120" t="str">
        <f t="shared" ca="1" si="111"/>
        <v/>
      </c>
      <c r="EC120" t="str">
        <f t="shared" ca="1" si="99"/>
        <v/>
      </c>
      <c r="EE120" t="str">
        <f t="shared" ca="1" si="100"/>
        <v/>
      </c>
      <c r="EF120" t="str">
        <f t="shared" ca="1" si="101"/>
        <v/>
      </c>
      <c r="EG120" t="str">
        <f t="shared" ca="1" si="102"/>
        <v/>
      </c>
      <c r="EH120" t="str">
        <f t="shared" ca="1" si="103"/>
        <v/>
      </c>
      <c r="EI120" t="str">
        <f t="shared" ca="1" si="104"/>
        <v/>
      </c>
      <c r="EJ120" t="str">
        <f t="shared" ca="1" si="105"/>
        <v/>
      </c>
      <c r="EM120" t="str">
        <f t="shared" ca="1" si="106"/>
        <v/>
      </c>
      <c r="EN120" t="str">
        <f t="shared" ca="1" si="107"/>
        <v/>
      </c>
      <c r="EO120" t="str">
        <f t="shared" ca="1" si="108"/>
        <v/>
      </c>
      <c r="EP120" t="str">
        <f t="shared" ca="1" si="109"/>
        <v/>
      </c>
      <c r="EQ120" t="str">
        <f ca="1">IF(EC120="","",IF(OR(EJ120='Datos fijos'!$AB$4),0,SUM(EM120:EP120)))</f>
        <v/>
      </c>
      <c r="ER120" t="str">
        <f t="shared" ca="1" si="110"/>
        <v/>
      </c>
      <c r="EV120" s="53" t="str">
        <f ca="1">IF(OR(COUNTIF('Datos fijos'!$AJ:$AJ,Cálculos!$B120)=0,F120=0,D120=0,B120=0),"",VLOOKUP($B120,'Datos fijos'!$AJ:$AP,COLUMN('Datos fijos'!$AP$1)-COLUMN('Datos fijos'!$AJ$2)+1,0))</f>
        <v/>
      </c>
      <c r="EW120" t="str">
        <f t="shared" ca="1" si="87"/>
        <v/>
      </c>
    </row>
    <row r="121" spans="2:153" x14ac:dyDescent="0.25">
      <c r="B121">
        <f ca="1">OFFSET('Equipos, Mater, Serv'!C$5,ROW($A121)-ROW($A$3),0)</f>
        <v>0</v>
      </c>
      <c r="C121">
        <f ca="1">OFFSET('Equipos, Mater, Serv'!D$5,ROW($A121)-ROW($A$3),0)</f>
        <v>0</v>
      </c>
      <c r="D121">
        <f ca="1">OFFSET('Equipos, Mater, Serv'!F$5,ROW($A121)-ROW($A$3),0)</f>
        <v>0</v>
      </c>
      <c r="E121">
        <f ca="1">OFFSET('Equipos, Mater, Serv'!G$5,ROW($A121)-ROW($A$3),0)</f>
        <v>0</v>
      </c>
      <c r="F121">
        <f ca="1">OFFSET('Equipos, Mater, Serv'!H$5,ROW($A121)-ROW($A$3),0)</f>
        <v>0</v>
      </c>
      <c r="G121">
        <f ca="1">OFFSET('Equipos, Mater, Serv'!L$5,ROW($A121)-ROW($A$3),0)</f>
        <v>0</v>
      </c>
      <c r="I121">
        <f ca="1">OFFSET('Equipos, Mater, Serv'!O$5,ROW($A121)-ROW($A$3),0)</f>
        <v>0</v>
      </c>
      <c r="J121">
        <f ca="1">OFFSET('Equipos, Mater, Serv'!P$5,ROW($A121)-ROW($A$3),0)</f>
        <v>0</v>
      </c>
      <c r="K121">
        <f ca="1">OFFSET('Equipos, Mater, Serv'!T$5,ROW($A121)-ROW($A$3),0)</f>
        <v>0</v>
      </c>
      <c r="L121">
        <f ca="1">OFFSET('Equipos, Mater, Serv'!U$5,ROW($A121)-ROW($A$3),0)</f>
        <v>0</v>
      </c>
      <c r="N121">
        <f ca="1">OFFSET('Equipos, Mater, Serv'!Z$5,ROW($A121)-ROW($A$3),0)</f>
        <v>0</v>
      </c>
      <c r="O121">
        <f ca="1">OFFSET('Equipos, Mater, Serv'!AA$5,ROW($A121)-ROW($A$3),0)</f>
        <v>0</v>
      </c>
      <c r="P121">
        <f ca="1">OFFSET('Equipos, Mater, Serv'!AB$5,ROW($A121)-ROW($A$3),0)</f>
        <v>0</v>
      </c>
      <c r="Q121">
        <f ca="1">OFFSET('Equipos, Mater, Serv'!AC$5,ROW($A121)-ROW($A$3),0)</f>
        <v>0</v>
      </c>
      <c r="R121">
        <f ca="1">OFFSET('Equipos, Mater, Serv'!AD$5,ROW($A121)-ROW($A$3),0)</f>
        <v>0</v>
      </c>
      <c r="S121">
        <f ca="1">OFFSET('Equipos, Mater, Serv'!AE$5,ROW($A121)-ROW($A$3),0)</f>
        <v>0</v>
      </c>
      <c r="T121">
        <f ca="1">OFFSET('Equipos, Mater, Serv'!AF$5,ROW($A121)-ROW($A$3),0)</f>
        <v>0</v>
      </c>
      <c r="V121" s="241">
        <f ca="1">IF(OR($B121=0,D121=0,F121=0,J121&lt;&gt;'Datos fijos'!$H$3),0,1)</f>
        <v>0</v>
      </c>
      <c r="W121">
        <f t="shared" ca="1" si="88"/>
        <v>0</v>
      </c>
      <c r="X121" t="str">
        <f t="shared" ca="1" si="89"/>
        <v/>
      </c>
      <c r="Y121" t="str">
        <f t="shared" ca="1" si="90"/>
        <v/>
      </c>
      <c r="AA121" t="str">
        <f t="shared" ca="1" si="57"/>
        <v/>
      </c>
      <c r="AB121" t="str">
        <f t="shared" ca="1" si="58"/>
        <v/>
      </c>
      <c r="AC121" t="str">
        <f t="shared" ca="1" si="59"/>
        <v/>
      </c>
      <c r="AD121" t="str">
        <f t="shared" ca="1" si="60"/>
        <v/>
      </c>
      <c r="AE121" t="str">
        <f t="shared" ca="1" si="61"/>
        <v/>
      </c>
      <c r="AF121" t="str">
        <f t="shared" ca="1" si="62"/>
        <v/>
      </c>
      <c r="AG121" t="str">
        <f t="shared" ca="1" si="91"/>
        <v/>
      </c>
      <c r="AH121" t="str">
        <f t="shared" ca="1" si="92"/>
        <v/>
      </c>
      <c r="AI121" t="str">
        <f t="shared" ca="1" si="93"/>
        <v/>
      </c>
      <c r="AL121" t="str">
        <f ca="1">IF(Y121="","",IF(OR(AG121='Datos fijos'!$AB$3,AG121='Datos fijos'!$AB$4),0,SUM(AH121:AK121)))</f>
        <v/>
      </c>
      <c r="BE121" s="4">
        <f ca="1">IF(OR(COUNTIF('Datos fijos'!$AJ:$AJ,$B121)=0,$B121=0,D121=0,F121=0,$H$4&lt;&gt;'Datos fijos'!$H$3),0,VLOOKUP($B121,'Datos fijos'!$AJ:$AO,COLUMN('Datos fijos'!$AK$2)-COLUMN('Datos fijos'!$AJ$2)+1,0))</f>
        <v>0</v>
      </c>
      <c r="BF121">
        <f t="shared" ca="1" si="94"/>
        <v>0</v>
      </c>
      <c r="BG121" t="str">
        <f t="shared" ca="1" si="63"/>
        <v/>
      </c>
      <c r="BH121" t="str">
        <f t="shared" ca="1" si="64"/>
        <v/>
      </c>
      <c r="BJ121" t="str">
        <f t="shared" ca="1" si="65"/>
        <v/>
      </c>
      <c r="BK121" t="str">
        <f t="shared" ca="1" si="66"/>
        <v/>
      </c>
      <c r="BL121" t="str">
        <f t="shared" ca="1" si="67"/>
        <v/>
      </c>
      <c r="BM121" t="str">
        <f t="shared" ca="1" si="68"/>
        <v/>
      </c>
      <c r="BN121" s="4" t="str">
        <f t="shared" ca="1" si="69"/>
        <v/>
      </c>
      <c r="BO121" t="str">
        <f t="shared" ca="1" si="70"/>
        <v/>
      </c>
      <c r="BP121" t="str">
        <f t="shared" ca="1" si="71"/>
        <v/>
      </c>
      <c r="BQ121" t="str">
        <f t="shared" ca="1" si="72"/>
        <v/>
      </c>
      <c r="BR121" t="str">
        <f t="shared" ca="1" si="73"/>
        <v/>
      </c>
      <c r="BS121" t="str">
        <f t="shared" ca="1" si="74"/>
        <v/>
      </c>
      <c r="BT121" t="str">
        <f ca="1">IF($BH121="","",IF(OR(BO121='Datos fijos'!$AB$3,BO121='Datos fijos'!$AB$4),0,SUM(BP121:BS121)))</f>
        <v/>
      </c>
      <c r="BU121" t="str">
        <f t="shared" ca="1" si="95"/>
        <v/>
      </c>
      <c r="BX121">
        <f ca="1">IF(OR(COUNTIF('Datos fijos'!$AJ:$AJ,$B121)=0,$B121=0,D121=0,F121=0,G121=0,$H$4&lt;&gt;'Datos fijos'!$H$3),0,VLOOKUP($B121,'Datos fijos'!$AJ:$AO,COLUMN('Datos fijos'!$AL$1)-COLUMN('Datos fijos'!$AJ$2)+1,0))</f>
        <v>0</v>
      </c>
      <c r="BY121">
        <f t="shared" ca="1" si="96"/>
        <v>0</v>
      </c>
      <c r="BZ121" t="str">
        <f t="shared" ca="1" si="75"/>
        <v/>
      </c>
      <c r="CA121" t="str">
        <f t="shared" ca="1" si="76"/>
        <v/>
      </c>
      <c r="CC121" t="str">
        <f t="shared" ca="1" si="77"/>
        <v/>
      </c>
      <c r="CD121" t="str">
        <f t="shared" ca="1" si="78"/>
        <v/>
      </c>
      <c r="CE121" t="str">
        <f t="shared" ca="1" si="79"/>
        <v/>
      </c>
      <c r="CF121" t="str">
        <f t="shared" ca="1" si="80"/>
        <v/>
      </c>
      <c r="CG121" t="str">
        <f t="shared" ca="1" si="81"/>
        <v/>
      </c>
      <c r="CH121" t="str">
        <f t="shared" ca="1" si="82"/>
        <v/>
      </c>
      <c r="CI121" t="str">
        <f t="shared" ca="1" si="83"/>
        <v/>
      </c>
      <c r="CJ121" t="str">
        <f t="shared" ca="1" si="84"/>
        <v/>
      </c>
      <c r="CK121" t="str">
        <f t="shared" ca="1" si="85"/>
        <v/>
      </c>
      <c r="CL121" t="str">
        <f t="shared" ca="1" si="86"/>
        <v/>
      </c>
      <c r="CM121" t="str">
        <f ca="1">IF($CA121="","",IF(OR(CH121='Datos fijos'!$AB$3,CH121='Datos fijos'!$AB$4),0,SUM(CI121:CL121)))</f>
        <v/>
      </c>
      <c r="CN121" t="str">
        <f t="shared" ca="1" si="97"/>
        <v/>
      </c>
      <c r="DZ121">
        <f ca="1">IF(OR(COUNTIF('Datos fijos'!$AJ:$AJ,$B121)=0,C121=0,D121=0,E121=0,G121=0),0,VLOOKUP($B121,'Datos fijos'!$AJ:$AO,COLUMN('Datos fijos'!$AO$1)-COLUMN('Datos fijos'!$AJ$2)+1,0))</f>
        <v>0</v>
      </c>
      <c r="EA121">
        <f t="shared" ca="1" si="98"/>
        <v>0</v>
      </c>
      <c r="EB121" t="str">
        <f t="shared" ca="1" si="111"/>
        <v/>
      </c>
      <c r="EC121" t="str">
        <f t="shared" ca="1" si="99"/>
        <v/>
      </c>
      <c r="EE121" t="str">
        <f t="shared" ca="1" si="100"/>
        <v/>
      </c>
      <c r="EF121" t="str">
        <f t="shared" ca="1" si="101"/>
        <v/>
      </c>
      <c r="EG121" t="str">
        <f t="shared" ca="1" si="102"/>
        <v/>
      </c>
      <c r="EH121" t="str">
        <f t="shared" ca="1" si="103"/>
        <v/>
      </c>
      <c r="EI121" t="str">
        <f t="shared" ca="1" si="104"/>
        <v/>
      </c>
      <c r="EJ121" t="str">
        <f t="shared" ca="1" si="105"/>
        <v/>
      </c>
      <c r="EM121" t="str">
        <f t="shared" ca="1" si="106"/>
        <v/>
      </c>
      <c r="EN121" t="str">
        <f t="shared" ca="1" si="107"/>
        <v/>
      </c>
      <c r="EO121" t="str">
        <f t="shared" ca="1" si="108"/>
        <v/>
      </c>
      <c r="EP121" t="str">
        <f t="shared" ca="1" si="109"/>
        <v/>
      </c>
      <c r="EQ121" t="str">
        <f ca="1">IF(EC121="","",IF(OR(EJ121='Datos fijos'!$AB$4),0,SUM(EM121:EP121)))</f>
        <v/>
      </c>
      <c r="ER121" t="str">
        <f t="shared" ca="1" si="110"/>
        <v/>
      </c>
      <c r="EV121" s="53" t="str">
        <f ca="1">IF(OR(COUNTIF('Datos fijos'!$AJ:$AJ,Cálculos!$B121)=0,F121=0,D121=0,B121=0),"",VLOOKUP($B121,'Datos fijos'!$AJ:$AP,COLUMN('Datos fijos'!$AP$1)-COLUMN('Datos fijos'!$AJ$2)+1,0))</f>
        <v/>
      </c>
      <c r="EW121" t="str">
        <f t="shared" ca="1" si="87"/>
        <v/>
      </c>
    </row>
    <row r="122" spans="2:153" x14ac:dyDescent="0.25">
      <c r="B122">
        <f ca="1">OFFSET('Equipos, Mater, Serv'!C$5,ROW($A122)-ROW($A$3),0)</f>
        <v>0</v>
      </c>
      <c r="C122">
        <f ca="1">OFFSET('Equipos, Mater, Serv'!D$5,ROW($A122)-ROW($A$3),0)</f>
        <v>0</v>
      </c>
      <c r="D122">
        <f ca="1">OFFSET('Equipos, Mater, Serv'!F$5,ROW($A122)-ROW($A$3),0)</f>
        <v>0</v>
      </c>
      <c r="E122">
        <f ca="1">OFFSET('Equipos, Mater, Serv'!G$5,ROW($A122)-ROW($A$3),0)</f>
        <v>0</v>
      </c>
      <c r="F122">
        <f ca="1">OFFSET('Equipos, Mater, Serv'!H$5,ROW($A122)-ROW($A$3),0)</f>
        <v>0</v>
      </c>
      <c r="G122">
        <f ca="1">OFFSET('Equipos, Mater, Serv'!L$5,ROW($A122)-ROW($A$3),0)</f>
        <v>0</v>
      </c>
      <c r="I122">
        <f ca="1">OFFSET('Equipos, Mater, Serv'!O$5,ROW($A122)-ROW($A$3),0)</f>
        <v>0</v>
      </c>
      <c r="J122">
        <f ca="1">OFFSET('Equipos, Mater, Serv'!P$5,ROW($A122)-ROW($A$3),0)</f>
        <v>0</v>
      </c>
      <c r="K122">
        <f ca="1">OFFSET('Equipos, Mater, Serv'!T$5,ROW($A122)-ROW($A$3),0)</f>
        <v>0</v>
      </c>
      <c r="L122">
        <f ca="1">OFFSET('Equipos, Mater, Serv'!U$5,ROW($A122)-ROW($A$3),0)</f>
        <v>0</v>
      </c>
      <c r="N122">
        <f ca="1">OFFSET('Equipos, Mater, Serv'!Z$5,ROW($A122)-ROW($A$3),0)</f>
        <v>0</v>
      </c>
      <c r="O122">
        <f ca="1">OFFSET('Equipos, Mater, Serv'!AA$5,ROW($A122)-ROW($A$3),0)</f>
        <v>0</v>
      </c>
      <c r="P122">
        <f ca="1">OFFSET('Equipos, Mater, Serv'!AB$5,ROW($A122)-ROW($A$3),0)</f>
        <v>0</v>
      </c>
      <c r="Q122">
        <f ca="1">OFFSET('Equipos, Mater, Serv'!AC$5,ROW($A122)-ROW($A$3),0)</f>
        <v>0</v>
      </c>
      <c r="R122">
        <f ca="1">OFFSET('Equipos, Mater, Serv'!AD$5,ROW($A122)-ROW($A$3),0)</f>
        <v>0</v>
      </c>
      <c r="S122">
        <f ca="1">OFFSET('Equipos, Mater, Serv'!AE$5,ROW($A122)-ROW($A$3),0)</f>
        <v>0</v>
      </c>
      <c r="T122">
        <f ca="1">OFFSET('Equipos, Mater, Serv'!AF$5,ROW($A122)-ROW($A$3),0)</f>
        <v>0</v>
      </c>
      <c r="V122" s="241">
        <f ca="1">IF(OR($B122=0,D122=0,F122=0,J122&lt;&gt;'Datos fijos'!$H$3),0,1)</f>
        <v>0</v>
      </c>
      <c r="W122">
        <f t="shared" ca="1" si="88"/>
        <v>0</v>
      </c>
      <c r="X122" t="str">
        <f t="shared" ca="1" si="89"/>
        <v/>
      </c>
      <c r="Y122" t="str">
        <f t="shared" ca="1" si="90"/>
        <v/>
      </c>
      <c r="AA122" t="str">
        <f t="shared" ca="1" si="57"/>
        <v/>
      </c>
      <c r="AB122" t="str">
        <f t="shared" ca="1" si="58"/>
        <v/>
      </c>
      <c r="AC122" t="str">
        <f t="shared" ca="1" si="59"/>
        <v/>
      </c>
      <c r="AD122" t="str">
        <f t="shared" ca="1" si="60"/>
        <v/>
      </c>
      <c r="AE122" t="str">
        <f t="shared" ca="1" si="61"/>
        <v/>
      </c>
      <c r="AF122" t="str">
        <f t="shared" ca="1" si="62"/>
        <v/>
      </c>
      <c r="AG122" t="str">
        <f t="shared" ca="1" si="91"/>
        <v/>
      </c>
      <c r="AH122" t="str">
        <f t="shared" ca="1" si="92"/>
        <v/>
      </c>
      <c r="AI122" t="str">
        <f t="shared" ca="1" si="93"/>
        <v/>
      </c>
      <c r="AL122" t="str">
        <f ca="1">IF(Y122="","",IF(OR(AG122='Datos fijos'!$AB$3,AG122='Datos fijos'!$AB$4),0,SUM(AH122:AK122)))</f>
        <v/>
      </c>
      <c r="BE122" s="4">
        <f ca="1">IF(OR(COUNTIF('Datos fijos'!$AJ:$AJ,$B122)=0,$B122=0,D122=0,F122=0,$H$4&lt;&gt;'Datos fijos'!$H$3),0,VLOOKUP($B122,'Datos fijos'!$AJ:$AO,COLUMN('Datos fijos'!$AK$2)-COLUMN('Datos fijos'!$AJ$2)+1,0))</f>
        <v>0</v>
      </c>
      <c r="BF122">
        <f t="shared" ca="1" si="94"/>
        <v>0</v>
      </c>
      <c r="BG122" t="str">
        <f t="shared" ca="1" si="63"/>
        <v/>
      </c>
      <c r="BH122" t="str">
        <f t="shared" ca="1" si="64"/>
        <v/>
      </c>
      <c r="BJ122" t="str">
        <f t="shared" ca="1" si="65"/>
        <v/>
      </c>
      <c r="BK122" t="str">
        <f t="shared" ca="1" si="66"/>
        <v/>
      </c>
      <c r="BL122" t="str">
        <f t="shared" ca="1" si="67"/>
        <v/>
      </c>
      <c r="BM122" t="str">
        <f t="shared" ca="1" si="68"/>
        <v/>
      </c>
      <c r="BN122" s="4" t="str">
        <f t="shared" ca="1" si="69"/>
        <v/>
      </c>
      <c r="BO122" t="str">
        <f t="shared" ca="1" si="70"/>
        <v/>
      </c>
      <c r="BP122" t="str">
        <f t="shared" ca="1" si="71"/>
        <v/>
      </c>
      <c r="BQ122" t="str">
        <f t="shared" ca="1" si="72"/>
        <v/>
      </c>
      <c r="BR122" t="str">
        <f t="shared" ca="1" si="73"/>
        <v/>
      </c>
      <c r="BS122" t="str">
        <f t="shared" ca="1" si="74"/>
        <v/>
      </c>
      <c r="BT122" t="str">
        <f ca="1">IF($BH122="","",IF(OR(BO122='Datos fijos'!$AB$3,BO122='Datos fijos'!$AB$4),0,SUM(BP122:BS122)))</f>
        <v/>
      </c>
      <c r="BU122" t="str">
        <f t="shared" ca="1" si="95"/>
        <v/>
      </c>
      <c r="BX122">
        <f ca="1">IF(OR(COUNTIF('Datos fijos'!$AJ:$AJ,$B122)=0,$B122=0,D122=0,F122=0,G122=0,$H$4&lt;&gt;'Datos fijos'!$H$3),0,VLOOKUP($B122,'Datos fijos'!$AJ:$AO,COLUMN('Datos fijos'!$AL$1)-COLUMN('Datos fijos'!$AJ$2)+1,0))</f>
        <v>0</v>
      </c>
      <c r="BY122">
        <f t="shared" ca="1" si="96"/>
        <v>0</v>
      </c>
      <c r="BZ122" t="str">
        <f t="shared" ca="1" si="75"/>
        <v/>
      </c>
      <c r="CA122" t="str">
        <f t="shared" ca="1" si="76"/>
        <v/>
      </c>
      <c r="CC122" t="str">
        <f t="shared" ca="1" si="77"/>
        <v/>
      </c>
      <c r="CD122" t="str">
        <f t="shared" ca="1" si="78"/>
        <v/>
      </c>
      <c r="CE122" t="str">
        <f t="shared" ca="1" si="79"/>
        <v/>
      </c>
      <c r="CF122" t="str">
        <f t="shared" ca="1" si="80"/>
        <v/>
      </c>
      <c r="CG122" t="str">
        <f t="shared" ca="1" si="81"/>
        <v/>
      </c>
      <c r="CH122" t="str">
        <f t="shared" ca="1" si="82"/>
        <v/>
      </c>
      <c r="CI122" t="str">
        <f t="shared" ca="1" si="83"/>
        <v/>
      </c>
      <c r="CJ122" t="str">
        <f t="shared" ca="1" si="84"/>
        <v/>
      </c>
      <c r="CK122" t="str">
        <f t="shared" ca="1" si="85"/>
        <v/>
      </c>
      <c r="CL122" t="str">
        <f t="shared" ca="1" si="86"/>
        <v/>
      </c>
      <c r="CM122" t="str">
        <f ca="1">IF($CA122="","",IF(OR(CH122='Datos fijos'!$AB$3,CH122='Datos fijos'!$AB$4),0,SUM(CI122:CL122)))</f>
        <v/>
      </c>
      <c r="CN122" t="str">
        <f t="shared" ca="1" si="97"/>
        <v/>
      </c>
      <c r="DZ122">
        <f ca="1">IF(OR(COUNTIF('Datos fijos'!$AJ:$AJ,$B122)=0,C122=0,D122=0,E122=0,G122=0),0,VLOOKUP($B122,'Datos fijos'!$AJ:$AO,COLUMN('Datos fijos'!$AO$1)-COLUMN('Datos fijos'!$AJ$2)+1,0))</f>
        <v>0</v>
      </c>
      <c r="EA122">
        <f t="shared" ca="1" si="98"/>
        <v>0</v>
      </c>
      <c r="EB122" t="str">
        <f t="shared" ca="1" si="111"/>
        <v/>
      </c>
      <c r="EC122" t="str">
        <f t="shared" ca="1" si="99"/>
        <v/>
      </c>
      <c r="EE122" t="str">
        <f t="shared" ca="1" si="100"/>
        <v/>
      </c>
      <c r="EF122" t="str">
        <f t="shared" ca="1" si="101"/>
        <v/>
      </c>
      <c r="EG122" t="str">
        <f t="shared" ca="1" si="102"/>
        <v/>
      </c>
      <c r="EH122" t="str">
        <f t="shared" ca="1" si="103"/>
        <v/>
      </c>
      <c r="EI122" t="str">
        <f t="shared" ca="1" si="104"/>
        <v/>
      </c>
      <c r="EJ122" t="str">
        <f t="shared" ca="1" si="105"/>
        <v/>
      </c>
      <c r="EM122" t="str">
        <f t="shared" ca="1" si="106"/>
        <v/>
      </c>
      <c r="EN122" t="str">
        <f t="shared" ca="1" si="107"/>
        <v/>
      </c>
      <c r="EO122" t="str">
        <f t="shared" ca="1" si="108"/>
        <v/>
      </c>
      <c r="EP122" t="str">
        <f t="shared" ca="1" si="109"/>
        <v/>
      </c>
      <c r="EQ122" t="str">
        <f ca="1">IF(EC122="","",IF(OR(EJ122='Datos fijos'!$AB$4),0,SUM(EM122:EP122)))</f>
        <v/>
      </c>
      <c r="ER122" t="str">
        <f t="shared" ca="1" si="110"/>
        <v/>
      </c>
      <c r="EV122" s="53" t="str">
        <f ca="1">IF(OR(COUNTIF('Datos fijos'!$AJ:$AJ,Cálculos!$B122)=0,F122=0,D122=0,B122=0),"",VLOOKUP($B122,'Datos fijos'!$AJ:$AP,COLUMN('Datos fijos'!$AP$1)-COLUMN('Datos fijos'!$AJ$2)+1,0))</f>
        <v/>
      </c>
      <c r="EW122" t="str">
        <f t="shared" ca="1" si="87"/>
        <v/>
      </c>
    </row>
    <row r="123" spans="2:153" x14ac:dyDescent="0.25">
      <c r="B123">
        <f ca="1">OFFSET('Equipos, Mater, Serv'!C$5,ROW($A123)-ROW($A$3),0)</f>
        <v>0</v>
      </c>
      <c r="C123">
        <f ca="1">OFFSET('Equipos, Mater, Serv'!D$5,ROW($A123)-ROW($A$3),0)</f>
        <v>0</v>
      </c>
      <c r="D123">
        <f ca="1">OFFSET('Equipos, Mater, Serv'!F$5,ROW($A123)-ROW($A$3),0)</f>
        <v>0</v>
      </c>
      <c r="E123">
        <f ca="1">OFFSET('Equipos, Mater, Serv'!G$5,ROW($A123)-ROW($A$3),0)</f>
        <v>0</v>
      </c>
      <c r="F123">
        <f ca="1">OFFSET('Equipos, Mater, Serv'!H$5,ROW($A123)-ROW($A$3),0)</f>
        <v>0</v>
      </c>
      <c r="G123">
        <f ca="1">OFFSET('Equipos, Mater, Serv'!L$5,ROW($A123)-ROW($A$3),0)</f>
        <v>0</v>
      </c>
      <c r="I123">
        <f ca="1">OFFSET('Equipos, Mater, Serv'!O$5,ROW($A123)-ROW($A$3),0)</f>
        <v>0</v>
      </c>
      <c r="J123">
        <f ca="1">OFFSET('Equipos, Mater, Serv'!P$5,ROW($A123)-ROW($A$3),0)</f>
        <v>0</v>
      </c>
      <c r="K123">
        <f ca="1">OFFSET('Equipos, Mater, Serv'!T$5,ROW($A123)-ROW($A$3),0)</f>
        <v>0</v>
      </c>
      <c r="L123">
        <f ca="1">OFFSET('Equipos, Mater, Serv'!U$5,ROW($A123)-ROW($A$3),0)</f>
        <v>0</v>
      </c>
      <c r="N123">
        <f ca="1">OFFSET('Equipos, Mater, Serv'!Z$5,ROW($A123)-ROW($A$3),0)</f>
        <v>0</v>
      </c>
      <c r="O123">
        <f ca="1">OFFSET('Equipos, Mater, Serv'!AA$5,ROW($A123)-ROW($A$3),0)</f>
        <v>0</v>
      </c>
      <c r="P123">
        <f ca="1">OFFSET('Equipos, Mater, Serv'!AB$5,ROW($A123)-ROW($A$3),0)</f>
        <v>0</v>
      </c>
      <c r="Q123">
        <f ca="1">OFFSET('Equipos, Mater, Serv'!AC$5,ROW($A123)-ROW($A$3),0)</f>
        <v>0</v>
      </c>
      <c r="R123">
        <f ca="1">OFFSET('Equipos, Mater, Serv'!AD$5,ROW($A123)-ROW($A$3),0)</f>
        <v>0</v>
      </c>
      <c r="S123">
        <f ca="1">OFFSET('Equipos, Mater, Serv'!AE$5,ROW($A123)-ROW($A$3),0)</f>
        <v>0</v>
      </c>
      <c r="T123">
        <f ca="1">OFFSET('Equipos, Mater, Serv'!AF$5,ROW($A123)-ROW($A$3),0)</f>
        <v>0</v>
      </c>
      <c r="V123" s="241">
        <f ca="1">IF(OR($B123=0,D123=0,F123=0,J123&lt;&gt;'Datos fijos'!$H$3),0,1)</f>
        <v>0</v>
      </c>
      <c r="W123">
        <f t="shared" ca="1" si="88"/>
        <v>0</v>
      </c>
      <c r="X123" t="str">
        <f t="shared" ca="1" si="89"/>
        <v/>
      </c>
      <c r="Y123" t="str">
        <f t="shared" ca="1" si="90"/>
        <v/>
      </c>
      <c r="AA123" t="str">
        <f t="shared" ca="1" si="57"/>
        <v/>
      </c>
      <c r="AB123" t="str">
        <f t="shared" ca="1" si="58"/>
        <v/>
      </c>
      <c r="AC123" t="str">
        <f t="shared" ca="1" si="59"/>
        <v/>
      </c>
      <c r="AD123" t="str">
        <f t="shared" ca="1" si="60"/>
        <v/>
      </c>
      <c r="AE123" t="str">
        <f t="shared" ca="1" si="61"/>
        <v/>
      </c>
      <c r="AF123" t="str">
        <f t="shared" ca="1" si="62"/>
        <v/>
      </c>
      <c r="AG123" t="str">
        <f t="shared" ca="1" si="91"/>
        <v/>
      </c>
      <c r="AH123" t="str">
        <f t="shared" ca="1" si="92"/>
        <v/>
      </c>
      <c r="AI123" t="str">
        <f t="shared" ca="1" si="93"/>
        <v/>
      </c>
      <c r="AL123" t="str">
        <f ca="1">IF(Y123="","",IF(OR(AG123='Datos fijos'!$AB$3,AG123='Datos fijos'!$AB$4),0,SUM(AH123:AK123)))</f>
        <v/>
      </c>
      <c r="BE123" s="4">
        <f ca="1">IF(OR(COUNTIF('Datos fijos'!$AJ:$AJ,$B123)=0,$B123=0,D123=0,F123=0,$H$4&lt;&gt;'Datos fijos'!$H$3),0,VLOOKUP($B123,'Datos fijos'!$AJ:$AO,COLUMN('Datos fijos'!$AK$2)-COLUMN('Datos fijos'!$AJ$2)+1,0))</f>
        <v>0</v>
      </c>
      <c r="BF123">
        <f t="shared" ca="1" si="94"/>
        <v>0</v>
      </c>
      <c r="BG123" t="str">
        <f t="shared" ca="1" si="63"/>
        <v/>
      </c>
      <c r="BH123" t="str">
        <f t="shared" ca="1" si="64"/>
        <v/>
      </c>
      <c r="BJ123" t="str">
        <f t="shared" ca="1" si="65"/>
        <v/>
      </c>
      <c r="BK123" t="str">
        <f t="shared" ca="1" si="66"/>
        <v/>
      </c>
      <c r="BL123" t="str">
        <f t="shared" ca="1" si="67"/>
        <v/>
      </c>
      <c r="BM123" t="str">
        <f t="shared" ca="1" si="68"/>
        <v/>
      </c>
      <c r="BN123" s="4" t="str">
        <f t="shared" ca="1" si="69"/>
        <v/>
      </c>
      <c r="BO123" t="str">
        <f t="shared" ca="1" si="70"/>
        <v/>
      </c>
      <c r="BP123" t="str">
        <f t="shared" ca="1" si="71"/>
        <v/>
      </c>
      <c r="BQ123" t="str">
        <f t="shared" ca="1" si="72"/>
        <v/>
      </c>
      <c r="BR123" t="str">
        <f t="shared" ca="1" si="73"/>
        <v/>
      </c>
      <c r="BS123" t="str">
        <f t="shared" ca="1" si="74"/>
        <v/>
      </c>
      <c r="BT123" t="str">
        <f ca="1">IF($BH123="","",IF(OR(BO123='Datos fijos'!$AB$3,BO123='Datos fijos'!$AB$4),0,SUM(BP123:BS123)))</f>
        <v/>
      </c>
      <c r="BU123" t="str">
        <f t="shared" ca="1" si="95"/>
        <v/>
      </c>
      <c r="BX123">
        <f ca="1">IF(OR(COUNTIF('Datos fijos'!$AJ:$AJ,$B123)=0,$B123=0,D123=0,F123=0,G123=0,$H$4&lt;&gt;'Datos fijos'!$H$3),0,VLOOKUP($B123,'Datos fijos'!$AJ:$AO,COLUMN('Datos fijos'!$AL$1)-COLUMN('Datos fijos'!$AJ$2)+1,0))</f>
        <v>0</v>
      </c>
      <c r="BY123">
        <f t="shared" ca="1" si="96"/>
        <v>0</v>
      </c>
      <c r="BZ123" t="str">
        <f t="shared" ca="1" si="75"/>
        <v/>
      </c>
      <c r="CA123" t="str">
        <f t="shared" ca="1" si="76"/>
        <v/>
      </c>
      <c r="CC123" t="str">
        <f t="shared" ca="1" si="77"/>
        <v/>
      </c>
      <c r="CD123" t="str">
        <f t="shared" ca="1" si="78"/>
        <v/>
      </c>
      <c r="CE123" t="str">
        <f t="shared" ca="1" si="79"/>
        <v/>
      </c>
      <c r="CF123" t="str">
        <f t="shared" ca="1" si="80"/>
        <v/>
      </c>
      <c r="CG123" t="str">
        <f t="shared" ca="1" si="81"/>
        <v/>
      </c>
      <c r="CH123" t="str">
        <f t="shared" ca="1" si="82"/>
        <v/>
      </c>
      <c r="CI123" t="str">
        <f t="shared" ca="1" si="83"/>
        <v/>
      </c>
      <c r="CJ123" t="str">
        <f t="shared" ca="1" si="84"/>
        <v/>
      </c>
      <c r="CK123" t="str">
        <f t="shared" ca="1" si="85"/>
        <v/>
      </c>
      <c r="CL123" t="str">
        <f t="shared" ca="1" si="86"/>
        <v/>
      </c>
      <c r="CM123" t="str">
        <f ca="1">IF($CA123="","",IF(OR(CH123='Datos fijos'!$AB$3,CH123='Datos fijos'!$AB$4),0,SUM(CI123:CL123)))</f>
        <v/>
      </c>
      <c r="CN123" t="str">
        <f t="shared" ca="1" si="97"/>
        <v/>
      </c>
      <c r="DZ123">
        <f ca="1">IF(OR(COUNTIF('Datos fijos'!$AJ:$AJ,$B123)=0,C123=0,D123=0,E123=0,G123=0),0,VLOOKUP($B123,'Datos fijos'!$AJ:$AO,COLUMN('Datos fijos'!$AO$1)-COLUMN('Datos fijos'!$AJ$2)+1,0))</f>
        <v>0</v>
      </c>
      <c r="EA123">
        <f t="shared" ca="1" si="98"/>
        <v>0</v>
      </c>
      <c r="EB123" t="str">
        <f t="shared" ca="1" si="111"/>
        <v/>
      </c>
      <c r="EC123" t="str">
        <f t="shared" ca="1" si="99"/>
        <v/>
      </c>
      <c r="EE123" t="str">
        <f t="shared" ca="1" si="100"/>
        <v/>
      </c>
      <c r="EF123" t="str">
        <f t="shared" ca="1" si="101"/>
        <v/>
      </c>
      <c r="EG123" t="str">
        <f t="shared" ca="1" si="102"/>
        <v/>
      </c>
      <c r="EH123" t="str">
        <f t="shared" ca="1" si="103"/>
        <v/>
      </c>
      <c r="EI123" t="str">
        <f t="shared" ca="1" si="104"/>
        <v/>
      </c>
      <c r="EJ123" t="str">
        <f t="shared" ca="1" si="105"/>
        <v/>
      </c>
      <c r="EM123" t="str">
        <f t="shared" ca="1" si="106"/>
        <v/>
      </c>
      <c r="EN123" t="str">
        <f t="shared" ca="1" si="107"/>
        <v/>
      </c>
      <c r="EO123" t="str">
        <f t="shared" ca="1" si="108"/>
        <v/>
      </c>
      <c r="EP123" t="str">
        <f t="shared" ca="1" si="109"/>
        <v/>
      </c>
      <c r="EQ123" t="str">
        <f ca="1">IF(EC123="","",IF(OR(EJ123='Datos fijos'!$AB$4),0,SUM(EM123:EP123)))</f>
        <v/>
      </c>
      <c r="ER123" t="str">
        <f t="shared" ca="1" si="110"/>
        <v/>
      </c>
      <c r="EV123" s="53" t="str">
        <f ca="1">IF(OR(COUNTIF('Datos fijos'!$AJ:$AJ,Cálculos!$B123)=0,F123=0,D123=0,B123=0),"",VLOOKUP($B123,'Datos fijos'!$AJ:$AP,COLUMN('Datos fijos'!$AP$1)-COLUMN('Datos fijos'!$AJ$2)+1,0))</f>
        <v/>
      </c>
      <c r="EW123" t="str">
        <f t="shared" ca="1" si="87"/>
        <v/>
      </c>
    </row>
    <row r="124" spans="2:153" x14ac:dyDescent="0.25">
      <c r="B124">
        <f ca="1">OFFSET('Equipos, Mater, Serv'!C$5,ROW($A124)-ROW($A$3),0)</f>
        <v>0</v>
      </c>
      <c r="C124">
        <f ca="1">OFFSET('Equipos, Mater, Serv'!D$5,ROW($A124)-ROW($A$3),0)</f>
        <v>0</v>
      </c>
      <c r="D124">
        <f ca="1">OFFSET('Equipos, Mater, Serv'!F$5,ROW($A124)-ROW($A$3),0)</f>
        <v>0</v>
      </c>
      <c r="E124">
        <f ca="1">OFFSET('Equipos, Mater, Serv'!G$5,ROW($A124)-ROW($A$3),0)</f>
        <v>0</v>
      </c>
      <c r="F124">
        <f ca="1">OFFSET('Equipos, Mater, Serv'!H$5,ROW($A124)-ROW($A$3),0)</f>
        <v>0</v>
      </c>
      <c r="G124">
        <f ca="1">OFFSET('Equipos, Mater, Serv'!L$5,ROW($A124)-ROW($A$3),0)</f>
        <v>0</v>
      </c>
      <c r="I124">
        <f ca="1">OFFSET('Equipos, Mater, Serv'!O$5,ROW($A124)-ROW($A$3),0)</f>
        <v>0</v>
      </c>
      <c r="J124">
        <f ca="1">OFFSET('Equipos, Mater, Serv'!P$5,ROW($A124)-ROW($A$3),0)</f>
        <v>0</v>
      </c>
      <c r="K124">
        <f ca="1">OFFSET('Equipos, Mater, Serv'!T$5,ROW($A124)-ROW($A$3),0)</f>
        <v>0</v>
      </c>
      <c r="L124">
        <f ca="1">OFFSET('Equipos, Mater, Serv'!U$5,ROW($A124)-ROW($A$3),0)</f>
        <v>0</v>
      </c>
      <c r="N124">
        <f ca="1">OFFSET('Equipos, Mater, Serv'!Z$5,ROW($A124)-ROW($A$3),0)</f>
        <v>0</v>
      </c>
      <c r="O124">
        <f ca="1">OFFSET('Equipos, Mater, Serv'!AA$5,ROW($A124)-ROW($A$3),0)</f>
        <v>0</v>
      </c>
      <c r="P124">
        <f ca="1">OFFSET('Equipos, Mater, Serv'!AB$5,ROW($A124)-ROW($A$3),0)</f>
        <v>0</v>
      </c>
      <c r="Q124">
        <f ca="1">OFFSET('Equipos, Mater, Serv'!AC$5,ROW($A124)-ROW($A$3),0)</f>
        <v>0</v>
      </c>
      <c r="R124">
        <f ca="1">OFFSET('Equipos, Mater, Serv'!AD$5,ROW($A124)-ROW($A$3),0)</f>
        <v>0</v>
      </c>
      <c r="S124">
        <f ca="1">OFFSET('Equipos, Mater, Serv'!AE$5,ROW($A124)-ROW($A$3),0)</f>
        <v>0</v>
      </c>
      <c r="T124">
        <f ca="1">OFFSET('Equipos, Mater, Serv'!AF$5,ROW($A124)-ROW($A$3),0)</f>
        <v>0</v>
      </c>
      <c r="V124" s="241">
        <f ca="1">IF(OR($B124=0,D124=0,F124=0,J124&lt;&gt;'Datos fijos'!$H$3),0,1)</f>
        <v>0</v>
      </c>
      <c r="W124">
        <f t="shared" ca="1" si="88"/>
        <v>0</v>
      </c>
      <c r="X124" t="str">
        <f t="shared" ca="1" si="89"/>
        <v/>
      </c>
      <c r="Y124" t="str">
        <f t="shared" ca="1" si="90"/>
        <v/>
      </c>
      <c r="AA124" t="str">
        <f t="shared" ca="1" si="57"/>
        <v/>
      </c>
      <c r="AB124" t="str">
        <f t="shared" ca="1" si="58"/>
        <v/>
      </c>
      <c r="AC124" t="str">
        <f t="shared" ca="1" si="59"/>
        <v/>
      </c>
      <c r="AD124" t="str">
        <f t="shared" ca="1" si="60"/>
        <v/>
      </c>
      <c r="AE124" t="str">
        <f t="shared" ca="1" si="61"/>
        <v/>
      </c>
      <c r="AF124" t="str">
        <f t="shared" ca="1" si="62"/>
        <v/>
      </c>
      <c r="AG124" t="str">
        <f t="shared" ca="1" si="91"/>
        <v/>
      </c>
      <c r="AH124" t="str">
        <f t="shared" ca="1" si="92"/>
        <v/>
      </c>
      <c r="AI124" t="str">
        <f t="shared" ca="1" si="93"/>
        <v/>
      </c>
      <c r="AL124" t="str">
        <f ca="1">IF(Y124="","",IF(OR(AG124='Datos fijos'!$AB$3,AG124='Datos fijos'!$AB$4),0,SUM(AH124:AK124)))</f>
        <v/>
      </c>
      <c r="BE124" s="4">
        <f ca="1">IF(OR(COUNTIF('Datos fijos'!$AJ:$AJ,$B124)=0,$B124=0,D124=0,F124=0,$H$4&lt;&gt;'Datos fijos'!$H$3),0,VLOOKUP($B124,'Datos fijos'!$AJ:$AO,COLUMN('Datos fijos'!$AK$2)-COLUMN('Datos fijos'!$AJ$2)+1,0))</f>
        <v>0</v>
      </c>
      <c r="BF124">
        <f t="shared" ca="1" si="94"/>
        <v>0</v>
      </c>
      <c r="BG124" t="str">
        <f t="shared" ca="1" si="63"/>
        <v/>
      </c>
      <c r="BH124" t="str">
        <f t="shared" ca="1" si="64"/>
        <v/>
      </c>
      <c r="BJ124" t="str">
        <f t="shared" ca="1" si="65"/>
        <v/>
      </c>
      <c r="BK124" t="str">
        <f t="shared" ca="1" si="66"/>
        <v/>
      </c>
      <c r="BL124" t="str">
        <f t="shared" ca="1" si="67"/>
        <v/>
      </c>
      <c r="BM124" t="str">
        <f t="shared" ca="1" si="68"/>
        <v/>
      </c>
      <c r="BN124" s="4" t="str">
        <f t="shared" ca="1" si="69"/>
        <v/>
      </c>
      <c r="BO124" t="str">
        <f t="shared" ca="1" si="70"/>
        <v/>
      </c>
      <c r="BP124" t="str">
        <f t="shared" ca="1" si="71"/>
        <v/>
      </c>
      <c r="BQ124" t="str">
        <f t="shared" ca="1" si="72"/>
        <v/>
      </c>
      <c r="BR124" t="str">
        <f t="shared" ca="1" si="73"/>
        <v/>
      </c>
      <c r="BS124" t="str">
        <f t="shared" ca="1" si="74"/>
        <v/>
      </c>
      <c r="BT124" t="str">
        <f ca="1">IF($BH124="","",IF(OR(BO124='Datos fijos'!$AB$3,BO124='Datos fijos'!$AB$4),0,SUM(BP124:BS124)))</f>
        <v/>
      </c>
      <c r="BU124" t="str">
        <f t="shared" ca="1" si="95"/>
        <v/>
      </c>
      <c r="BX124">
        <f ca="1">IF(OR(COUNTIF('Datos fijos'!$AJ:$AJ,$B124)=0,$B124=0,D124=0,F124=0,G124=0,$H$4&lt;&gt;'Datos fijos'!$H$3),0,VLOOKUP($B124,'Datos fijos'!$AJ:$AO,COLUMN('Datos fijos'!$AL$1)-COLUMN('Datos fijos'!$AJ$2)+1,0))</f>
        <v>0</v>
      </c>
      <c r="BY124">
        <f t="shared" ca="1" si="96"/>
        <v>0</v>
      </c>
      <c r="BZ124" t="str">
        <f t="shared" ca="1" si="75"/>
        <v/>
      </c>
      <c r="CA124" t="str">
        <f t="shared" ca="1" si="76"/>
        <v/>
      </c>
      <c r="CC124" t="str">
        <f t="shared" ca="1" si="77"/>
        <v/>
      </c>
      <c r="CD124" t="str">
        <f t="shared" ca="1" si="78"/>
        <v/>
      </c>
      <c r="CE124" t="str">
        <f t="shared" ca="1" si="79"/>
        <v/>
      </c>
      <c r="CF124" t="str">
        <f t="shared" ca="1" si="80"/>
        <v/>
      </c>
      <c r="CG124" t="str">
        <f t="shared" ca="1" si="81"/>
        <v/>
      </c>
      <c r="CH124" t="str">
        <f t="shared" ca="1" si="82"/>
        <v/>
      </c>
      <c r="CI124" t="str">
        <f t="shared" ca="1" si="83"/>
        <v/>
      </c>
      <c r="CJ124" t="str">
        <f t="shared" ca="1" si="84"/>
        <v/>
      </c>
      <c r="CK124" t="str">
        <f t="shared" ca="1" si="85"/>
        <v/>
      </c>
      <c r="CL124" t="str">
        <f t="shared" ca="1" si="86"/>
        <v/>
      </c>
      <c r="CM124" t="str">
        <f ca="1">IF($CA124="","",IF(OR(CH124='Datos fijos'!$AB$3,CH124='Datos fijos'!$AB$4),0,SUM(CI124:CL124)))</f>
        <v/>
      </c>
      <c r="CN124" t="str">
        <f t="shared" ca="1" si="97"/>
        <v/>
      </c>
      <c r="DZ124">
        <f ca="1">IF(OR(COUNTIF('Datos fijos'!$AJ:$AJ,$B124)=0,C124=0,D124=0,E124=0,G124=0),0,VLOOKUP($B124,'Datos fijos'!$AJ:$AO,COLUMN('Datos fijos'!$AO$1)-COLUMN('Datos fijos'!$AJ$2)+1,0))</f>
        <v>0</v>
      </c>
      <c r="EA124">
        <f t="shared" ca="1" si="98"/>
        <v>0</v>
      </c>
      <c r="EB124" t="str">
        <f t="shared" ca="1" si="111"/>
        <v/>
      </c>
      <c r="EC124" t="str">
        <f t="shared" ca="1" si="99"/>
        <v/>
      </c>
      <c r="EE124" t="str">
        <f t="shared" ca="1" si="100"/>
        <v/>
      </c>
      <c r="EF124" t="str">
        <f t="shared" ca="1" si="101"/>
        <v/>
      </c>
      <c r="EG124" t="str">
        <f t="shared" ca="1" si="102"/>
        <v/>
      </c>
      <c r="EH124" t="str">
        <f t="shared" ca="1" si="103"/>
        <v/>
      </c>
      <c r="EI124" t="str">
        <f t="shared" ca="1" si="104"/>
        <v/>
      </c>
      <c r="EJ124" t="str">
        <f t="shared" ca="1" si="105"/>
        <v/>
      </c>
      <c r="EM124" t="str">
        <f t="shared" ca="1" si="106"/>
        <v/>
      </c>
      <c r="EN124" t="str">
        <f t="shared" ca="1" si="107"/>
        <v/>
      </c>
      <c r="EO124" t="str">
        <f t="shared" ca="1" si="108"/>
        <v/>
      </c>
      <c r="EP124" t="str">
        <f t="shared" ca="1" si="109"/>
        <v/>
      </c>
      <c r="EQ124" t="str">
        <f ca="1">IF(EC124="","",IF(OR(EJ124='Datos fijos'!$AB$4),0,SUM(EM124:EP124)))</f>
        <v/>
      </c>
      <c r="ER124" t="str">
        <f t="shared" ca="1" si="110"/>
        <v/>
      </c>
      <c r="EV124" s="53" t="str">
        <f ca="1">IF(OR(COUNTIF('Datos fijos'!$AJ:$AJ,Cálculos!$B124)=0,F124=0,D124=0,B124=0),"",VLOOKUP($B124,'Datos fijos'!$AJ:$AP,COLUMN('Datos fijos'!$AP$1)-COLUMN('Datos fijos'!$AJ$2)+1,0))</f>
        <v/>
      </c>
      <c r="EW124" t="str">
        <f t="shared" ca="1" si="87"/>
        <v/>
      </c>
    </row>
    <row r="125" spans="2:153" x14ac:dyDescent="0.25">
      <c r="B125">
        <f ca="1">OFFSET('Equipos, Mater, Serv'!C$5,ROW($A125)-ROW($A$3),0)</f>
        <v>0</v>
      </c>
      <c r="C125">
        <f ca="1">OFFSET('Equipos, Mater, Serv'!D$5,ROW($A125)-ROW($A$3),0)</f>
        <v>0</v>
      </c>
      <c r="D125">
        <f ca="1">OFFSET('Equipos, Mater, Serv'!F$5,ROW($A125)-ROW($A$3),0)</f>
        <v>0</v>
      </c>
      <c r="E125">
        <f ca="1">OFFSET('Equipos, Mater, Serv'!G$5,ROW($A125)-ROW($A$3),0)</f>
        <v>0</v>
      </c>
      <c r="F125">
        <f ca="1">OFFSET('Equipos, Mater, Serv'!H$5,ROW($A125)-ROW($A$3),0)</f>
        <v>0</v>
      </c>
      <c r="G125">
        <f ca="1">OFFSET('Equipos, Mater, Serv'!L$5,ROW($A125)-ROW($A$3),0)</f>
        <v>0</v>
      </c>
      <c r="I125">
        <f ca="1">OFFSET('Equipos, Mater, Serv'!O$5,ROW($A125)-ROW($A$3),0)</f>
        <v>0</v>
      </c>
      <c r="J125">
        <f ca="1">OFFSET('Equipos, Mater, Serv'!P$5,ROW($A125)-ROW($A$3),0)</f>
        <v>0</v>
      </c>
      <c r="K125">
        <f ca="1">OFFSET('Equipos, Mater, Serv'!T$5,ROW($A125)-ROW($A$3),0)</f>
        <v>0</v>
      </c>
      <c r="L125">
        <f ca="1">OFFSET('Equipos, Mater, Serv'!U$5,ROW($A125)-ROW($A$3),0)</f>
        <v>0</v>
      </c>
      <c r="N125">
        <f ca="1">OFFSET('Equipos, Mater, Serv'!Z$5,ROW($A125)-ROW($A$3),0)</f>
        <v>0</v>
      </c>
      <c r="O125">
        <f ca="1">OFFSET('Equipos, Mater, Serv'!AA$5,ROW($A125)-ROW($A$3),0)</f>
        <v>0</v>
      </c>
      <c r="P125">
        <f ca="1">OFFSET('Equipos, Mater, Serv'!AB$5,ROW($A125)-ROW($A$3),0)</f>
        <v>0</v>
      </c>
      <c r="Q125">
        <f ca="1">OFFSET('Equipos, Mater, Serv'!AC$5,ROW($A125)-ROW($A$3),0)</f>
        <v>0</v>
      </c>
      <c r="R125">
        <f ca="1">OFFSET('Equipos, Mater, Serv'!AD$5,ROW($A125)-ROW($A$3),0)</f>
        <v>0</v>
      </c>
      <c r="S125">
        <f ca="1">OFFSET('Equipos, Mater, Serv'!AE$5,ROW($A125)-ROW($A$3),0)</f>
        <v>0</v>
      </c>
      <c r="T125">
        <f ca="1">OFFSET('Equipos, Mater, Serv'!AF$5,ROW($A125)-ROW($A$3),0)</f>
        <v>0</v>
      </c>
      <c r="V125" s="241">
        <f ca="1">IF(OR($B125=0,D125=0,F125=0,J125&lt;&gt;'Datos fijos'!$H$3),0,1)</f>
        <v>0</v>
      </c>
      <c r="W125">
        <f t="shared" ca="1" si="88"/>
        <v>0</v>
      </c>
      <c r="X125" t="str">
        <f t="shared" ca="1" si="89"/>
        <v/>
      </c>
      <c r="Y125" t="str">
        <f t="shared" ca="1" si="90"/>
        <v/>
      </c>
      <c r="AA125" t="str">
        <f t="shared" ca="1" si="57"/>
        <v/>
      </c>
      <c r="AB125" t="str">
        <f t="shared" ca="1" si="58"/>
        <v/>
      </c>
      <c r="AC125" t="str">
        <f t="shared" ca="1" si="59"/>
        <v/>
      </c>
      <c r="AD125" t="str">
        <f t="shared" ca="1" si="60"/>
        <v/>
      </c>
      <c r="AE125" t="str">
        <f t="shared" ca="1" si="61"/>
        <v/>
      </c>
      <c r="AF125" t="str">
        <f t="shared" ca="1" si="62"/>
        <v/>
      </c>
      <c r="AG125" t="str">
        <f t="shared" ca="1" si="91"/>
        <v/>
      </c>
      <c r="AH125" t="str">
        <f t="shared" ca="1" si="92"/>
        <v/>
      </c>
      <c r="AI125" t="str">
        <f t="shared" ca="1" si="93"/>
        <v/>
      </c>
      <c r="AL125" t="str">
        <f ca="1">IF(Y125="","",IF(OR(AG125='Datos fijos'!$AB$3,AG125='Datos fijos'!$AB$4),0,SUM(AH125:AK125)))</f>
        <v/>
      </c>
      <c r="BE125" s="4">
        <f ca="1">IF(OR(COUNTIF('Datos fijos'!$AJ:$AJ,$B125)=0,$B125=0,D125=0,F125=0,$H$4&lt;&gt;'Datos fijos'!$H$3),0,VLOOKUP($B125,'Datos fijos'!$AJ:$AO,COLUMN('Datos fijos'!$AK$2)-COLUMN('Datos fijos'!$AJ$2)+1,0))</f>
        <v>0</v>
      </c>
      <c r="BF125">
        <f t="shared" ca="1" si="94"/>
        <v>0</v>
      </c>
      <c r="BG125" t="str">
        <f t="shared" ca="1" si="63"/>
        <v/>
      </c>
      <c r="BH125" t="str">
        <f t="shared" ca="1" si="64"/>
        <v/>
      </c>
      <c r="BJ125" t="str">
        <f t="shared" ca="1" si="65"/>
        <v/>
      </c>
      <c r="BK125" t="str">
        <f t="shared" ca="1" si="66"/>
        <v/>
      </c>
      <c r="BL125" t="str">
        <f t="shared" ca="1" si="67"/>
        <v/>
      </c>
      <c r="BM125" t="str">
        <f t="shared" ca="1" si="68"/>
        <v/>
      </c>
      <c r="BN125" s="4" t="str">
        <f t="shared" ca="1" si="69"/>
        <v/>
      </c>
      <c r="BO125" t="str">
        <f t="shared" ca="1" si="70"/>
        <v/>
      </c>
      <c r="BP125" t="str">
        <f t="shared" ca="1" si="71"/>
        <v/>
      </c>
      <c r="BQ125" t="str">
        <f t="shared" ca="1" si="72"/>
        <v/>
      </c>
      <c r="BR125" t="str">
        <f t="shared" ca="1" si="73"/>
        <v/>
      </c>
      <c r="BS125" t="str">
        <f t="shared" ca="1" si="74"/>
        <v/>
      </c>
      <c r="BT125" t="str">
        <f ca="1">IF($BH125="","",IF(OR(BO125='Datos fijos'!$AB$3,BO125='Datos fijos'!$AB$4),0,SUM(BP125:BS125)))</f>
        <v/>
      </c>
      <c r="BU125" t="str">
        <f t="shared" ca="1" si="95"/>
        <v/>
      </c>
      <c r="BX125">
        <f ca="1">IF(OR(COUNTIF('Datos fijos'!$AJ:$AJ,$B125)=0,$B125=0,D125=0,F125=0,G125=0,$H$4&lt;&gt;'Datos fijos'!$H$3),0,VLOOKUP($B125,'Datos fijos'!$AJ:$AO,COLUMN('Datos fijos'!$AL$1)-COLUMN('Datos fijos'!$AJ$2)+1,0))</f>
        <v>0</v>
      </c>
      <c r="BY125">
        <f t="shared" ca="1" si="96"/>
        <v>0</v>
      </c>
      <c r="BZ125" t="str">
        <f t="shared" ca="1" si="75"/>
        <v/>
      </c>
      <c r="CA125" t="str">
        <f t="shared" ca="1" si="76"/>
        <v/>
      </c>
      <c r="CC125" t="str">
        <f t="shared" ca="1" si="77"/>
        <v/>
      </c>
      <c r="CD125" t="str">
        <f t="shared" ca="1" si="78"/>
        <v/>
      </c>
      <c r="CE125" t="str">
        <f t="shared" ca="1" si="79"/>
        <v/>
      </c>
      <c r="CF125" t="str">
        <f t="shared" ca="1" si="80"/>
        <v/>
      </c>
      <c r="CG125" t="str">
        <f t="shared" ca="1" si="81"/>
        <v/>
      </c>
      <c r="CH125" t="str">
        <f t="shared" ca="1" si="82"/>
        <v/>
      </c>
      <c r="CI125" t="str">
        <f t="shared" ca="1" si="83"/>
        <v/>
      </c>
      <c r="CJ125" t="str">
        <f t="shared" ca="1" si="84"/>
        <v/>
      </c>
      <c r="CK125" t="str">
        <f t="shared" ca="1" si="85"/>
        <v/>
      </c>
      <c r="CL125" t="str">
        <f t="shared" ca="1" si="86"/>
        <v/>
      </c>
      <c r="CM125" t="str">
        <f ca="1">IF($CA125="","",IF(OR(CH125='Datos fijos'!$AB$3,CH125='Datos fijos'!$AB$4),0,SUM(CI125:CL125)))</f>
        <v/>
      </c>
      <c r="CN125" t="str">
        <f t="shared" ca="1" si="97"/>
        <v/>
      </c>
      <c r="DZ125">
        <f ca="1">IF(OR(COUNTIF('Datos fijos'!$AJ:$AJ,$B125)=0,C125=0,D125=0,E125=0,G125=0),0,VLOOKUP($B125,'Datos fijos'!$AJ:$AO,COLUMN('Datos fijos'!$AO$1)-COLUMN('Datos fijos'!$AJ$2)+1,0))</f>
        <v>0</v>
      </c>
      <c r="EA125">
        <f t="shared" ca="1" si="98"/>
        <v>0</v>
      </c>
      <c r="EB125" t="str">
        <f t="shared" ca="1" si="111"/>
        <v/>
      </c>
      <c r="EC125" t="str">
        <f t="shared" ca="1" si="99"/>
        <v/>
      </c>
      <c r="EE125" t="str">
        <f t="shared" ca="1" si="100"/>
        <v/>
      </c>
      <c r="EF125" t="str">
        <f t="shared" ca="1" si="101"/>
        <v/>
      </c>
      <c r="EG125" t="str">
        <f t="shared" ca="1" si="102"/>
        <v/>
      </c>
      <c r="EH125" t="str">
        <f t="shared" ca="1" si="103"/>
        <v/>
      </c>
      <c r="EI125" t="str">
        <f t="shared" ca="1" si="104"/>
        <v/>
      </c>
      <c r="EJ125" t="str">
        <f t="shared" ca="1" si="105"/>
        <v/>
      </c>
      <c r="EM125" t="str">
        <f t="shared" ca="1" si="106"/>
        <v/>
      </c>
      <c r="EN125" t="str">
        <f t="shared" ca="1" si="107"/>
        <v/>
      </c>
      <c r="EO125" t="str">
        <f t="shared" ca="1" si="108"/>
        <v/>
      </c>
      <c r="EP125" t="str">
        <f t="shared" ca="1" si="109"/>
        <v/>
      </c>
      <c r="EQ125" t="str">
        <f ca="1">IF(EC125="","",IF(OR(EJ125='Datos fijos'!$AB$4),0,SUM(EM125:EP125)))</f>
        <v/>
      </c>
      <c r="ER125" t="str">
        <f t="shared" ca="1" si="110"/>
        <v/>
      </c>
      <c r="EV125" s="53" t="str">
        <f ca="1">IF(OR(COUNTIF('Datos fijos'!$AJ:$AJ,Cálculos!$B125)=0,F125=0,D125=0,B125=0),"",VLOOKUP($B125,'Datos fijos'!$AJ:$AP,COLUMN('Datos fijos'!$AP$1)-COLUMN('Datos fijos'!$AJ$2)+1,0))</f>
        <v/>
      </c>
      <c r="EW125" t="str">
        <f t="shared" ca="1" si="87"/>
        <v/>
      </c>
    </row>
    <row r="126" spans="2:153" x14ac:dyDescent="0.25">
      <c r="B126">
        <f ca="1">OFFSET('Equipos, Mater, Serv'!C$5,ROW($A126)-ROW($A$3),0)</f>
        <v>0</v>
      </c>
      <c r="C126">
        <f ca="1">OFFSET('Equipos, Mater, Serv'!D$5,ROW($A126)-ROW($A$3),0)</f>
        <v>0</v>
      </c>
      <c r="D126">
        <f ca="1">OFFSET('Equipos, Mater, Serv'!F$5,ROW($A126)-ROW($A$3),0)</f>
        <v>0</v>
      </c>
      <c r="E126">
        <f ca="1">OFFSET('Equipos, Mater, Serv'!G$5,ROW($A126)-ROW($A$3),0)</f>
        <v>0</v>
      </c>
      <c r="F126">
        <f ca="1">OFFSET('Equipos, Mater, Serv'!H$5,ROW($A126)-ROW($A$3),0)</f>
        <v>0</v>
      </c>
      <c r="G126">
        <f ca="1">OFFSET('Equipos, Mater, Serv'!L$5,ROW($A126)-ROW($A$3),0)</f>
        <v>0</v>
      </c>
      <c r="I126">
        <f ca="1">OFFSET('Equipos, Mater, Serv'!O$5,ROW($A126)-ROW($A$3),0)</f>
        <v>0</v>
      </c>
      <c r="J126">
        <f ca="1">OFFSET('Equipos, Mater, Serv'!P$5,ROW($A126)-ROW($A$3),0)</f>
        <v>0</v>
      </c>
      <c r="K126">
        <f ca="1">OFFSET('Equipos, Mater, Serv'!T$5,ROW($A126)-ROW($A$3),0)</f>
        <v>0</v>
      </c>
      <c r="L126">
        <f ca="1">OFFSET('Equipos, Mater, Serv'!U$5,ROW($A126)-ROW($A$3),0)</f>
        <v>0</v>
      </c>
      <c r="N126">
        <f ca="1">OFFSET('Equipos, Mater, Serv'!Z$5,ROW($A126)-ROW($A$3),0)</f>
        <v>0</v>
      </c>
      <c r="O126">
        <f ca="1">OFFSET('Equipos, Mater, Serv'!AA$5,ROW($A126)-ROW($A$3),0)</f>
        <v>0</v>
      </c>
      <c r="P126">
        <f ca="1">OFFSET('Equipos, Mater, Serv'!AB$5,ROW($A126)-ROW($A$3),0)</f>
        <v>0</v>
      </c>
      <c r="Q126">
        <f ca="1">OFFSET('Equipos, Mater, Serv'!AC$5,ROW($A126)-ROW($A$3),0)</f>
        <v>0</v>
      </c>
      <c r="R126">
        <f ca="1">OFFSET('Equipos, Mater, Serv'!AD$5,ROW($A126)-ROW($A$3),0)</f>
        <v>0</v>
      </c>
      <c r="S126">
        <f ca="1">OFFSET('Equipos, Mater, Serv'!AE$5,ROW($A126)-ROW($A$3),0)</f>
        <v>0</v>
      </c>
      <c r="T126">
        <f ca="1">OFFSET('Equipos, Mater, Serv'!AF$5,ROW($A126)-ROW($A$3),0)</f>
        <v>0</v>
      </c>
      <c r="V126" s="241">
        <f ca="1">IF(OR($B126=0,D126=0,F126=0,J126&lt;&gt;'Datos fijos'!$H$3),0,1)</f>
        <v>0</v>
      </c>
      <c r="W126">
        <f t="shared" ca="1" si="88"/>
        <v>0</v>
      </c>
      <c r="X126" t="str">
        <f t="shared" ca="1" si="89"/>
        <v/>
      </c>
      <c r="Y126" t="str">
        <f t="shared" ca="1" si="90"/>
        <v/>
      </c>
      <c r="AA126" t="str">
        <f t="shared" ca="1" si="57"/>
        <v/>
      </c>
      <c r="AB126" t="str">
        <f t="shared" ca="1" si="58"/>
        <v/>
      </c>
      <c r="AC126" t="str">
        <f t="shared" ca="1" si="59"/>
        <v/>
      </c>
      <c r="AD126" t="str">
        <f t="shared" ca="1" si="60"/>
        <v/>
      </c>
      <c r="AE126" t="str">
        <f t="shared" ca="1" si="61"/>
        <v/>
      </c>
      <c r="AF126" t="str">
        <f t="shared" ca="1" si="62"/>
        <v/>
      </c>
      <c r="AG126" t="str">
        <f t="shared" ca="1" si="91"/>
        <v/>
      </c>
      <c r="AH126" t="str">
        <f t="shared" ca="1" si="92"/>
        <v/>
      </c>
      <c r="AI126" t="str">
        <f t="shared" ca="1" si="93"/>
        <v/>
      </c>
      <c r="AL126" t="str">
        <f ca="1">IF(Y126="","",IF(OR(AG126='Datos fijos'!$AB$3,AG126='Datos fijos'!$AB$4),0,SUM(AH126:AK126)))</f>
        <v/>
      </c>
      <c r="BE126" s="4">
        <f ca="1">IF(OR(COUNTIF('Datos fijos'!$AJ:$AJ,$B126)=0,$B126=0,D126=0,F126=0,$H$4&lt;&gt;'Datos fijos'!$H$3),0,VLOOKUP($B126,'Datos fijos'!$AJ:$AO,COLUMN('Datos fijos'!$AK$2)-COLUMN('Datos fijos'!$AJ$2)+1,0))</f>
        <v>0</v>
      </c>
      <c r="BF126">
        <f t="shared" ca="1" si="94"/>
        <v>0</v>
      </c>
      <c r="BG126" t="str">
        <f t="shared" ca="1" si="63"/>
        <v/>
      </c>
      <c r="BH126" t="str">
        <f t="shared" ca="1" si="64"/>
        <v/>
      </c>
      <c r="BJ126" t="str">
        <f t="shared" ca="1" si="65"/>
        <v/>
      </c>
      <c r="BK126" t="str">
        <f t="shared" ca="1" si="66"/>
        <v/>
      </c>
      <c r="BL126" t="str">
        <f t="shared" ca="1" si="67"/>
        <v/>
      </c>
      <c r="BM126" t="str">
        <f t="shared" ca="1" si="68"/>
        <v/>
      </c>
      <c r="BN126" s="4" t="str">
        <f t="shared" ca="1" si="69"/>
        <v/>
      </c>
      <c r="BO126" t="str">
        <f t="shared" ca="1" si="70"/>
        <v/>
      </c>
      <c r="BP126" t="str">
        <f t="shared" ca="1" si="71"/>
        <v/>
      </c>
      <c r="BQ126" t="str">
        <f t="shared" ca="1" si="72"/>
        <v/>
      </c>
      <c r="BR126" t="str">
        <f t="shared" ca="1" si="73"/>
        <v/>
      </c>
      <c r="BS126" t="str">
        <f t="shared" ca="1" si="74"/>
        <v/>
      </c>
      <c r="BT126" t="str">
        <f ca="1">IF($BH126="","",IF(OR(BO126='Datos fijos'!$AB$3,BO126='Datos fijos'!$AB$4),0,SUM(BP126:BS126)))</f>
        <v/>
      </c>
      <c r="BU126" t="str">
        <f t="shared" ca="1" si="95"/>
        <v/>
      </c>
      <c r="BX126">
        <f ca="1">IF(OR(COUNTIF('Datos fijos'!$AJ:$AJ,$B126)=0,$B126=0,D126=0,F126=0,G126=0,$H$4&lt;&gt;'Datos fijos'!$H$3),0,VLOOKUP($B126,'Datos fijos'!$AJ:$AO,COLUMN('Datos fijos'!$AL$1)-COLUMN('Datos fijos'!$AJ$2)+1,0))</f>
        <v>0</v>
      </c>
      <c r="BY126">
        <f t="shared" ca="1" si="96"/>
        <v>0</v>
      </c>
      <c r="BZ126" t="str">
        <f t="shared" ca="1" si="75"/>
        <v/>
      </c>
      <c r="CA126" t="str">
        <f t="shared" ca="1" si="76"/>
        <v/>
      </c>
      <c r="CC126" t="str">
        <f t="shared" ca="1" si="77"/>
        <v/>
      </c>
      <c r="CD126" t="str">
        <f t="shared" ca="1" si="78"/>
        <v/>
      </c>
      <c r="CE126" t="str">
        <f t="shared" ca="1" si="79"/>
        <v/>
      </c>
      <c r="CF126" t="str">
        <f t="shared" ca="1" si="80"/>
        <v/>
      </c>
      <c r="CG126" t="str">
        <f t="shared" ca="1" si="81"/>
        <v/>
      </c>
      <c r="CH126" t="str">
        <f t="shared" ca="1" si="82"/>
        <v/>
      </c>
      <c r="CI126" t="str">
        <f t="shared" ca="1" si="83"/>
        <v/>
      </c>
      <c r="CJ126" t="str">
        <f t="shared" ca="1" si="84"/>
        <v/>
      </c>
      <c r="CK126" t="str">
        <f t="shared" ca="1" si="85"/>
        <v/>
      </c>
      <c r="CL126" t="str">
        <f t="shared" ca="1" si="86"/>
        <v/>
      </c>
      <c r="CM126" t="str">
        <f ca="1">IF($CA126="","",IF(OR(CH126='Datos fijos'!$AB$3,CH126='Datos fijos'!$AB$4),0,SUM(CI126:CL126)))</f>
        <v/>
      </c>
      <c r="CN126" t="str">
        <f t="shared" ca="1" si="97"/>
        <v/>
      </c>
      <c r="DZ126">
        <f ca="1">IF(OR(COUNTIF('Datos fijos'!$AJ:$AJ,$B126)=0,C126=0,D126=0,E126=0,G126=0),0,VLOOKUP($B126,'Datos fijos'!$AJ:$AO,COLUMN('Datos fijos'!$AO$1)-COLUMN('Datos fijos'!$AJ$2)+1,0))</f>
        <v>0</v>
      </c>
      <c r="EA126">
        <f t="shared" ca="1" si="98"/>
        <v>0</v>
      </c>
      <c r="EB126" t="str">
        <f t="shared" ca="1" si="111"/>
        <v/>
      </c>
      <c r="EC126" t="str">
        <f t="shared" ca="1" si="99"/>
        <v/>
      </c>
      <c r="EE126" t="str">
        <f t="shared" ca="1" si="100"/>
        <v/>
      </c>
      <c r="EF126" t="str">
        <f t="shared" ca="1" si="101"/>
        <v/>
      </c>
      <c r="EG126" t="str">
        <f t="shared" ca="1" si="102"/>
        <v/>
      </c>
      <c r="EH126" t="str">
        <f t="shared" ca="1" si="103"/>
        <v/>
      </c>
      <c r="EI126" t="str">
        <f t="shared" ca="1" si="104"/>
        <v/>
      </c>
      <c r="EJ126" t="str">
        <f t="shared" ca="1" si="105"/>
        <v/>
      </c>
      <c r="EM126" t="str">
        <f t="shared" ca="1" si="106"/>
        <v/>
      </c>
      <c r="EN126" t="str">
        <f t="shared" ca="1" si="107"/>
        <v/>
      </c>
      <c r="EO126" t="str">
        <f t="shared" ca="1" si="108"/>
        <v/>
      </c>
      <c r="EP126" t="str">
        <f t="shared" ca="1" si="109"/>
        <v/>
      </c>
      <c r="EQ126" t="str">
        <f ca="1">IF(EC126="","",IF(OR(EJ126='Datos fijos'!$AB$4),0,SUM(EM126:EP126)))</f>
        <v/>
      </c>
      <c r="ER126" t="str">
        <f t="shared" ca="1" si="110"/>
        <v/>
      </c>
      <c r="EV126" s="53" t="str">
        <f ca="1">IF(OR(COUNTIF('Datos fijos'!$AJ:$AJ,Cálculos!$B126)=0,F126=0,D126=0,B126=0),"",VLOOKUP($B126,'Datos fijos'!$AJ:$AP,COLUMN('Datos fijos'!$AP$1)-COLUMN('Datos fijos'!$AJ$2)+1,0))</f>
        <v/>
      </c>
      <c r="EW126" t="str">
        <f t="shared" ca="1" si="87"/>
        <v/>
      </c>
    </row>
    <row r="127" spans="2:153" x14ac:dyDescent="0.25">
      <c r="B127">
        <f ca="1">OFFSET('Equipos, Mater, Serv'!C$5,ROW($A127)-ROW($A$3),0)</f>
        <v>0</v>
      </c>
      <c r="C127">
        <f ca="1">OFFSET('Equipos, Mater, Serv'!D$5,ROW($A127)-ROW($A$3),0)</f>
        <v>0</v>
      </c>
      <c r="D127">
        <f ca="1">OFFSET('Equipos, Mater, Serv'!F$5,ROW($A127)-ROW($A$3),0)</f>
        <v>0</v>
      </c>
      <c r="E127">
        <f ca="1">OFFSET('Equipos, Mater, Serv'!G$5,ROW($A127)-ROW($A$3),0)</f>
        <v>0</v>
      </c>
      <c r="F127">
        <f ca="1">OFFSET('Equipos, Mater, Serv'!H$5,ROW($A127)-ROW($A$3),0)</f>
        <v>0</v>
      </c>
      <c r="G127">
        <f ca="1">OFFSET('Equipos, Mater, Serv'!L$5,ROW($A127)-ROW($A$3),0)</f>
        <v>0</v>
      </c>
      <c r="I127">
        <f ca="1">OFFSET('Equipos, Mater, Serv'!O$5,ROW($A127)-ROW($A$3),0)</f>
        <v>0</v>
      </c>
      <c r="J127">
        <f ca="1">OFFSET('Equipos, Mater, Serv'!P$5,ROW($A127)-ROW($A$3),0)</f>
        <v>0</v>
      </c>
      <c r="K127">
        <f ca="1">OFFSET('Equipos, Mater, Serv'!T$5,ROW($A127)-ROW($A$3),0)</f>
        <v>0</v>
      </c>
      <c r="L127">
        <f ca="1">OFFSET('Equipos, Mater, Serv'!U$5,ROW($A127)-ROW($A$3),0)</f>
        <v>0</v>
      </c>
      <c r="N127">
        <f ca="1">OFFSET('Equipos, Mater, Serv'!Z$5,ROW($A127)-ROW($A$3),0)</f>
        <v>0</v>
      </c>
      <c r="O127">
        <f ca="1">OFFSET('Equipos, Mater, Serv'!AA$5,ROW($A127)-ROW($A$3),0)</f>
        <v>0</v>
      </c>
      <c r="P127">
        <f ca="1">OFFSET('Equipos, Mater, Serv'!AB$5,ROW($A127)-ROW($A$3),0)</f>
        <v>0</v>
      </c>
      <c r="Q127">
        <f ca="1">OFFSET('Equipos, Mater, Serv'!AC$5,ROW($A127)-ROW($A$3),0)</f>
        <v>0</v>
      </c>
      <c r="R127">
        <f ca="1">OFFSET('Equipos, Mater, Serv'!AD$5,ROW($A127)-ROW($A$3),0)</f>
        <v>0</v>
      </c>
      <c r="S127">
        <f ca="1">OFFSET('Equipos, Mater, Serv'!AE$5,ROW($A127)-ROW($A$3),0)</f>
        <v>0</v>
      </c>
      <c r="T127">
        <f ca="1">OFFSET('Equipos, Mater, Serv'!AF$5,ROW($A127)-ROW($A$3),0)</f>
        <v>0</v>
      </c>
      <c r="V127" s="241">
        <f ca="1">IF(OR($B127=0,D127=0,F127=0,J127&lt;&gt;'Datos fijos'!$H$3),0,1)</f>
        <v>0</v>
      </c>
      <c r="W127">
        <f t="shared" ca="1" si="88"/>
        <v>0</v>
      </c>
      <c r="X127" t="str">
        <f t="shared" ca="1" si="89"/>
        <v/>
      </c>
      <c r="Y127" t="str">
        <f t="shared" ca="1" si="90"/>
        <v/>
      </c>
      <c r="AA127" t="str">
        <f t="shared" ca="1" si="57"/>
        <v/>
      </c>
      <c r="AB127" t="str">
        <f t="shared" ca="1" si="58"/>
        <v/>
      </c>
      <c r="AC127" t="str">
        <f t="shared" ca="1" si="59"/>
        <v/>
      </c>
      <c r="AD127" t="str">
        <f t="shared" ca="1" si="60"/>
        <v/>
      </c>
      <c r="AE127" t="str">
        <f t="shared" ca="1" si="61"/>
        <v/>
      </c>
      <c r="AF127" t="str">
        <f t="shared" ca="1" si="62"/>
        <v/>
      </c>
      <c r="AG127" t="str">
        <f t="shared" ca="1" si="91"/>
        <v/>
      </c>
      <c r="AH127" t="str">
        <f t="shared" ca="1" si="92"/>
        <v/>
      </c>
      <c r="AI127" t="str">
        <f t="shared" ca="1" si="93"/>
        <v/>
      </c>
      <c r="AL127" t="str">
        <f ca="1">IF(Y127="","",IF(OR(AG127='Datos fijos'!$AB$3,AG127='Datos fijos'!$AB$4),0,SUM(AH127:AK127)))</f>
        <v/>
      </c>
      <c r="BE127" s="4">
        <f ca="1">IF(OR(COUNTIF('Datos fijos'!$AJ:$AJ,$B127)=0,$B127=0,D127=0,F127=0,$H$4&lt;&gt;'Datos fijos'!$H$3),0,VLOOKUP($B127,'Datos fijos'!$AJ:$AO,COLUMN('Datos fijos'!$AK$2)-COLUMN('Datos fijos'!$AJ$2)+1,0))</f>
        <v>0</v>
      </c>
      <c r="BF127">
        <f t="shared" ca="1" si="94"/>
        <v>0</v>
      </c>
      <c r="BG127" t="str">
        <f t="shared" ca="1" si="63"/>
        <v/>
      </c>
      <c r="BH127" t="str">
        <f t="shared" ca="1" si="64"/>
        <v/>
      </c>
      <c r="BJ127" t="str">
        <f t="shared" ca="1" si="65"/>
        <v/>
      </c>
      <c r="BK127" t="str">
        <f t="shared" ca="1" si="66"/>
        <v/>
      </c>
      <c r="BL127" t="str">
        <f t="shared" ca="1" si="67"/>
        <v/>
      </c>
      <c r="BM127" t="str">
        <f t="shared" ca="1" si="68"/>
        <v/>
      </c>
      <c r="BN127" s="4" t="str">
        <f t="shared" ca="1" si="69"/>
        <v/>
      </c>
      <c r="BO127" t="str">
        <f t="shared" ca="1" si="70"/>
        <v/>
      </c>
      <c r="BP127" t="str">
        <f t="shared" ca="1" si="71"/>
        <v/>
      </c>
      <c r="BQ127" t="str">
        <f t="shared" ca="1" si="72"/>
        <v/>
      </c>
      <c r="BR127" t="str">
        <f t="shared" ca="1" si="73"/>
        <v/>
      </c>
      <c r="BS127" t="str">
        <f t="shared" ca="1" si="74"/>
        <v/>
      </c>
      <c r="BT127" t="str">
        <f ca="1">IF($BH127="","",IF(OR(BO127='Datos fijos'!$AB$3,BO127='Datos fijos'!$AB$4),0,SUM(BP127:BS127)))</f>
        <v/>
      </c>
      <c r="BU127" t="str">
        <f t="shared" ca="1" si="95"/>
        <v/>
      </c>
      <c r="BX127">
        <f ca="1">IF(OR(COUNTIF('Datos fijos'!$AJ:$AJ,$B127)=0,$B127=0,D127=0,F127=0,G127=0,$H$4&lt;&gt;'Datos fijos'!$H$3),0,VLOOKUP($B127,'Datos fijos'!$AJ:$AO,COLUMN('Datos fijos'!$AL$1)-COLUMN('Datos fijos'!$AJ$2)+1,0))</f>
        <v>0</v>
      </c>
      <c r="BY127">
        <f t="shared" ca="1" si="96"/>
        <v>0</v>
      </c>
      <c r="BZ127" t="str">
        <f t="shared" ca="1" si="75"/>
        <v/>
      </c>
      <c r="CA127" t="str">
        <f t="shared" ca="1" si="76"/>
        <v/>
      </c>
      <c r="CC127" t="str">
        <f t="shared" ca="1" si="77"/>
        <v/>
      </c>
      <c r="CD127" t="str">
        <f t="shared" ca="1" si="78"/>
        <v/>
      </c>
      <c r="CE127" t="str">
        <f t="shared" ca="1" si="79"/>
        <v/>
      </c>
      <c r="CF127" t="str">
        <f t="shared" ca="1" si="80"/>
        <v/>
      </c>
      <c r="CG127" t="str">
        <f t="shared" ca="1" si="81"/>
        <v/>
      </c>
      <c r="CH127" t="str">
        <f t="shared" ca="1" si="82"/>
        <v/>
      </c>
      <c r="CI127" t="str">
        <f t="shared" ca="1" si="83"/>
        <v/>
      </c>
      <c r="CJ127" t="str">
        <f t="shared" ca="1" si="84"/>
        <v/>
      </c>
      <c r="CK127" t="str">
        <f t="shared" ca="1" si="85"/>
        <v/>
      </c>
      <c r="CL127" t="str">
        <f t="shared" ca="1" si="86"/>
        <v/>
      </c>
      <c r="CM127" t="str">
        <f ca="1">IF($CA127="","",IF(OR(CH127='Datos fijos'!$AB$3,CH127='Datos fijos'!$AB$4),0,SUM(CI127:CL127)))</f>
        <v/>
      </c>
      <c r="CN127" t="str">
        <f t="shared" ca="1" si="97"/>
        <v/>
      </c>
      <c r="DZ127">
        <f ca="1">IF(OR(COUNTIF('Datos fijos'!$AJ:$AJ,$B127)=0,C127=0,D127=0,E127=0,G127=0),0,VLOOKUP($B127,'Datos fijos'!$AJ:$AO,COLUMN('Datos fijos'!$AO$1)-COLUMN('Datos fijos'!$AJ$2)+1,0))</f>
        <v>0</v>
      </c>
      <c r="EA127">
        <f t="shared" ca="1" si="98"/>
        <v>0</v>
      </c>
      <c r="EB127" t="str">
        <f t="shared" ca="1" si="111"/>
        <v/>
      </c>
      <c r="EC127" t="str">
        <f t="shared" ca="1" si="99"/>
        <v/>
      </c>
      <c r="EE127" t="str">
        <f t="shared" ca="1" si="100"/>
        <v/>
      </c>
      <c r="EF127" t="str">
        <f t="shared" ca="1" si="101"/>
        <v/>
      </c>
      <c r="EG127" t="str">
        <f t="shared" ca="1" si="102"/>
        <v/>
      </c>
      <c r="EH127" t="str">
        <f t="shared" ca="1" si="103"/>
        <v/>
      </c>
      <c r="EI127" t="str">
        <f t="shared" ca="1" si="104"/>
        <v/>
      </c>
      <c r="EJ127" t="str">
        <f t="shared" ca="1" si="105"/>
        <v/>
      </c>
      <c r="EM127" t="str">
        <f t="shared" ca="1" si="106"/>
        <v/>
      </c>
      <c r="EN127" t="str">
        <f t="shared" ca="1" si="107"/>
        <v/>
      </c>
      <c r="EO127" t="str">
        <f t="shared" ca="1" si="108"/>
        <v/>
      </c>
      <c r="EP127" t="str">
        <f t="shared" ca="1" si="109"/>
        <v/>
      </c>
      <c r="EQ127" t="str">
        <f ca="1">IF(EC127="","",IF(OR(EJ127='Datos fijos'!$AB$4),0,SUM(EM127:EP127)))</f>
        <v/>
      </c>
      <c r="ER127" t="str">
        <f t="shared" ca="1" si="110"/>
        <v/>
      </c>
      <c r="EV127" s="53" t="str">
        <f ca="1">IF(OR(COUNTIF('Datos fijos'!$AJ:$AJ,Cálculos!$B127)=0,F127=0,D127=0,B127=0),"",VLOOKUP($B127,'Datos fijos'!$AJ:$AP,COLUMN('Datos fijos'!$AP$1)-COLUMN('Datos fijos'!$AJ$2)+1,0))</f>
        <v/>
      </c>
      <c r="EW127" t="str">
        <f t="shared" ca="1" si="87"/>
        <v/>
      </c>
    </row>
    <row r="128" spans="2:153" x14ac:dyDescent="0.25">
      <c r="B128">
        <f ca="1">OFFSET('Equipos, Mater, Serv'!C$5,ROW($A128)-ROW($A$3),0)</f>
        <v>0</v>
      </c>
      <c r="C128">
        <f ca="1">OFFSET('Equipos, Mater, Serv'!D$5,ROW($A128)-ROW($A$3),0)</f>
        <v>0</v>
      </c>
      <c r="D128">
        <f ca="1">OFFSET('Equipos, Mater, Serv'!F$5,ROW($A128)-ROW($A$3),0)</f>
        <v>0</v>
      </c>
      <c r="E128">
        <f ca="1">OFFSET('Equipos, Mater, Serv'!G$5,ROW($A128)-ROW($A$3),0)</f>
        <v>0</v>
      </c>
      <c r="F128">
        <f ca="1">OFFSET('Equipos, Mater, Serv'!H$5,ROW($A128)-ROW($A$3),0)</f>
        <v>0</v>
      </c>
      <c r="G128">
        <f ca="1">OFFSET('Equipos, Mater, Serv'!L$5,ROW($A128)-ROW($A$3),0)</f>
        <v>0</v>
      </c>
      <c r="I128">
        <f ca="1">OFFSET('Equipos, Mater, Serv'!O$5,ROW($A128)-ROW($A$3),0)</f>
        <v>0</v>
      </c>
      <c r="J128">
        <f ca="1">OFFSET('Equipos, Mater, Serv'!P$5,ROW($A128)-ROW($A$3),0)</f>
        <v>0</v>
      </c>
      <c r="K128">
        <f ca="1">OFFSET('Equipos, Mater, Serv'!T$5,ROW($A128)-ROW($A$3),0)</f>
        <v>0</v>
      </c>
      <c r="L128">
        <f ca="1">OFFSET('Equipos, Mater, Serv'!U$5,ROW($A128)-ROW($A$3),0)</f>
        <v>0</v>
      </c>
      <c r="N128">
        <f ca="1">OFFSET('Equipos, Mater, Serv'!Z$5,ROW($A128)-ROW($A$3),0)</f>
        <v>0</v>
      </c>
      <c r="O128">
        <f ca="1">OFFSET('Equipos, Mater, Serv'!AA$5,ROW($A128)-ROW($A$3),0)</f>
        <v>0</v>
      </c>
      <c r="P128">
        <f ca="1">OFFSET('Equipos, Mater, Serv'!AB$5,ROW($A128)-ROW($A$3),0)</f>
        <v>0</v>
      </c>
      <c r="Q128">
        <f ca="1">OFFSET('Equipos, Mater, Serv'!AC$5,ROW($A128)-ROW($A$3),0)</f>
        <v>0</v>
      </c>
      <c r="R128">
        <f ca="1">OFFSET('Equipos, Mater, Serv'!AD$5,ROW($A128)-ROW($A$3),0)</f>
        <v>0</v>
      </c>
      <c r="S128">
        <f ca="1">OFFSET('Equipos, Mater, Serv'!AE$5,ROW($A128)-ROW($A$3),0)</f>
        <v>0</v>
      </c>
      <c r="T128">
        <f ca="1">OFFSET('Equipos, Mater, Serv'!AF$5,ROW($A128)-ROW($A$3),0)</f>
        <v>0</v>
      </c>
      <c r="V128" s="241">
        <f ca="1">IF(OR($B128=0,D128=0,F128=0,J128&lt;&gt;'Datos fijos'!$H$3),0,1)</f>
        <v>0</v>
      </c>
      <c r="W128">
        <f t="shared" ca="1" si="88"/>
        <v>0</v>
      </c>
      <c r="X128" t="str">
        <f t="shared" ca="1" si="89"/>
        <v/>
      </c>
      <c r="Y128" t="str">
        <f t="shared" ca="1" si="90"/>
        <v/>
      </c>
      <c r="AA128" t="str">
        <f t="shared" ca="1" si="57"/>
        <v/>
      </c>
      <c r="AB128" t="str">
        <f t="shared" ca="1" si="58"/>
        <v/>
      </c>
      <c r="AC128" t="str">
        <f t="shared" ca="1" si="59"/>
        <v/>
      </c>
      <c r="AD128" t="str">
        <f t="shared" ca="1" si="60"/>
        <v/>
      </c>
      <c r="AE128" t="str">
        <f t="shared" ca="1" si="61"/>
        <v/>
      </c>
      <c r="AF128" t="str">
        <f t="shared" ca="1" si="62"/>
        <v/>
      </c>
      <c r="AG128" t="str">
        <f t="shared" ca="1" si="91"/>
        <v/>
      </c>
      <c r="AH128" t="str">
        <f t="shared" ca="1" si="92"/>
        <v/>
      </c>
      <c r="AI128" t="str">
        <f t="shared" ca="1" si="93"/>
        <v/>
      </c>
      <c r="AL128" t="str">
        <f ca="1">IF(Y128="","",IF(OR(AG128='Datos fijos'!$AB$3,AG128='Datos fijos'!$AB$4),0,SUM(AH128:AK128)))</f>
        <v/>
      </c>
      <c r="BE128" s="4">
        <f ca="1">IF(OR(COUNTIF('Datos fijos'!$AJ:$AJ,$B128)=0,$B128=0,D128=0,F128=0,$H$4&lt;&gt;'Datos fijos'!$H$3),0,VLOOKUP($B128,'Datos fijos'!$AJ:$AO,COLUMN('Datos fijos'!$AK$2)-COLUMN('Datos fijos'!$AJ$2)+1,0))</f>
        <v>0</v>
      </c>
      <c r="BF128">
        <f t="shared" ca="1" si="94"/>
        <v>0</v>
      </c>
      <c r="BG128" t="str">
        <f t="shared" ca="1" si="63"/>
        <v/>
      </c>
      <c r="BH128" t="str">
        <f t="shared" ca="1" si="64"/>
        <v/>
      </c>
      <c r="BJ128" t="str">
        <f t="shared" ca="1" si="65"/>
        <v/>
      </c>
      <c r="BK128" t="str">
        <f t="shared" ca="1" si="66"/>
        <v/>
      </c>
      <c r="BL128" t="str">
        <f t="shared" ca="1" si="67"/>
        <v/>
      </c>
      <c r="BM128" t="str">
        <f t="shared" ca="1" si="68"/>
        <v/>
      </c>
      <c r="BN128" s="4" t="str">
        <f t="shared" ca="1" si="69"/>
        <v/>
      </c>
      <c r="BO128" t="str">
        <f t="shared" ca="1" si="70"/>
        <v/>
      </c>
      <c r="BP128" t="str">
        <f t="shared" ca="1" si="71"/>
        <v/>
      </c>
      <c r="BQ128" t="str">
        <f t="shared" ca="1" si="72"/>
        <v/>
      </c>
      <c r="BR128" t="str">
        <f t="shared" ca="1" si="73"/>
        <v/>
      </c>
      <c r="BS128" t="str">
        <f t="shared" ca="1" si="74"/>
        <v/>
      </c>
      <c r="BT128" t="str">
        <f ca="1">IF($BH128="","",IF(OR(BO128='Datos fijos'!$AB$3,BO128='Datos fijos'!$AB$4),0,SUM(BP128:BS128)))</f>
        <v/>
      </c>
      <c r="BU128" t="str">
        <f t="shared" ca="1" si="95"/>
        <v/>
      </c>
      <c r="BX128">
        <f ca="1">IF(OR(COUNTIF('Datos fijos'!$AJ:$AJ,$B128)=0,$B128=0,D128=0,F128=0,G128=0,$H$4&lt;&gt;'Datos fijos'!$H$3),0,VLOOKUP($B128,'Datos fijos'!$AJ:$AO,COLUMN('Datos fijos'!$AL$1)-COLUMN('Datos fijos'!$AJ$2)+1,0))</f>
        <v>0</v>
      </c>
      <c r="BY128">
        <f t="shared" ca="1" si="96"/>
        <v>0</v>
      </c>
      <c r="BZ128" t="str">
        <f t="shared" ca="1" si="75"/>
        <v/>
      </c>
      <c r="CA128" t="str">
        <f t="shared" ca="1" si="76"/>
        <v/>
      </c>
      <c r="CC128" t="str">
        <f t="shared" ca="1" si="77"/>
        <v/>
      </c>
      <c r="CD128" t="str">
        <f t="shared" ca="1" si="78"/>
        <v/>
      </c>
      <c r="CE128" t="str">
        <f t="shared" ca="1" si="79"/>
        <v/>
      </c>
      <c r="CF128" t="str">
        <f t="shared" ca="1" si="80"/>
        <v/>
      </c>
      <c r="CG128" t="str">
        <f t="shared" ca="1" si="81"/>
        <v/>
      </c>
      <c r="CH128" t="str">
        <f t="shared" ca="1" si="82"/>
        <v/>
      </c>
      <c r="CI128" t="str">
        <f t="shared" ca="1" si="83"/>
        <v/>
      </c>
      <c r="CJ128" t="str">
        <f t="shared" ca="1" si="84"/>
        <v/>
      </c>
      <c r="CK128" t="str">
        <f t="shared" ca="1" si="85"/>
        <v/>
      </c>
      <c r="CL128" t="str">
        <f t="shared" ca="1" si="86"/>
        <v/>
      </c>
      <c r="CM128" t="str">
        <f ca="1">IF($CA128="","",IF(OR(CH128='Datos fijos'!$AB$3,CH128='Datos fijos'!$AB$4),0,SUM(CI128:CL128)))</f>
        <v/>
      </c>
      <c r="CN128" t="str">
        <f t="shared" ca="1" si="97"/>
        <v/>
      </c>
      <c r="DZ128">
        <f ca="1">IF(OR(COUNTIF('Datos fijos'!$AJ:$AJ,$B128)=0,C128=0,D128=0,E128=0,G128=0),0,VLOOKUP($B128,'Datos fijos'!$AJ:$AO,COLUMN('Datos fijos'!$AO$1)-COLUMN('Datos fijos'!$AJ$2)+1,0))</f>
        <v>0</v>
      </c>
      <c r="EA128">
        <f t="shared" ca="1" si="98"/>
        <v>0</v>
      </c>
      <c r="EB128" t="str">
        <f t="shared" ca="1" si="111"/>
        <v/>
      </c>
      <c r="EC128" t="str">
        <f t="shared" ca="1" si="99"/>
        <v/>
      </c>
      <c r="EE128" t="str">
        <f t="shared" ca="1" si="100"/>
        <v/>
      </c>
      <c r="EF128" t="str">
        <f t="shared" ca="1" si="101"/>
        <v/>
      </c>
      <c r="EG128" t="str">
        <f t="shared" ca="1" si="102"/>
        <v/>
      </c>
      <c r="EH128" t="str">
        <f t="shared" ca="1" si="103"/>
        <v/>
      </c>
      <c r="EI128" t="str">
        <f t="shared" ca="1" si="104"/>
        <v/>
      </c>
      <c r="EJ128" t="str">
        <f t="shared" ca="1" si="105"/>
        <v/>
      </c>
      <c r="EM128" t="str">
        <f t="shared" ca="1" si="106"/>
        <v/>
      </c>
      <c r="EN128" t="str">
        <f t="shared" ca="1" si="107"/>
        <v/>
      </c>
      <c r="EO128" t="str">
        <f t="shared" ca="1" si="108"/>
        <v/>
      </c>
      <c r="EP128" t="str">
        <f t="shared" ca="1" si="109"/>
        <v/>
      </c>
      <c r="EQ128" t="str">
        <f ca="1">IF(EC128="","",IF(OR(EJ128='Datos fijos'!$AB$4),0,SUM(EM128:EP128)))</f>
        <v/>
      </c>
      <c r="ER128" t="str">
        <f t="shared" ca="1" si="110"/>
        <v/>
      </c>
      <c r="EV128" s="53" t="str">
        <f ca="1">IF(OR(COUNTIF('Datos fijos'!$AJ:$AJ,Cálculos!$B128)=0,F128=0,D128=0,B128=0),"",VLOOKUP($B128,'Datos fijos'!$AJ:$AP,COLUMN('Datos fijos'!$AP$1)-COLUMN('Datos fijos'!$AJ$2)+1,0))</f>
        <v/>
      </c>
      <c r="EW128" t="str">
        <f t="shared" ca="1" si="87"/>
        <v/>
      </c>
    </row>
    <row r="129" spans="2:153" x14ac:dyDescent="0.25">
      <c r="B129">
        <f ca="1">OFFSET('Equipos, Mater, Serv'!C$5,ROW($A129)-ROW($A$3),0)</f>
        <v>0</v>
      </c>
      <c r="C129">
        <f ca="1">OFFSET('Equipos, Mater, Serv'!D$5,ROW($A129)-ROW($A$3),0)</f>
        <v>0</v>
      </c>
      <c r="D129">
        <f ca="1">OFFSET('Equipos, Mater, Serv'!F$5,ROW($A129)-ROW($A$3),0)</f>
        <v>0</v>
      </c>
      <c r="E129">
        <f ca="1">OFFSET('Equipos, Mater, Serv'!G$5,ROW($A129)-ROW($A$3),0)</f>
        <v>0</v>
      </c>
      <c r="F129">
        <f ca="1">OFFSET('Equipos, Mater, Serv'!H$5,ROW($A129)-ROW($A$3),0)</f>
        <v>0</v>
      </c>
      <c r="G129">
        <f ca="1">OFFSET('Equipos, Mater, Serv'!L$5,ROW($A129)-ROW($A$3),0)</f>
        <v>0</v>
      </c>
      <c r="I129">
        <f ca="1">OFFSET('Equipos, Mater, Serv'!O$5,ROW($A129)-ROW($A$3),0)</f>
        <v>0</v>
      </c>
      <c r="J129">
        <f ca="1">OFFSET('Equipos, Mater, Serv'!P$5,ROW($A129)-ROW($A$3),0)</f>
        <v>0</v>
      </c>
      <c r="K129">
        <f ca="1">OFFSET('Equipos, Mater, Serv'!T$5,ROW($A129)-ROW($A$3),0)</f>
        <v>0</v>
      </c>
      <c r="L129">
        <f ca="1">OFFSET('Equipos, Mater, Serv'!U$5,ROW($A129)-ROW($A$3),0)</f>
        <v>0</v>
      </c>
      <c r="N129">
        <f ca="1">OFFSET('Equipos, Mater, Serv'!Z$5,ROW($A129)-ROW($A$3),0)</f>
        <v>0</v>
      </c>
      <c r="O129">
        <f ca="1">OFFSET('Equipos, Mater, Serv'!AA$5,ROW($A129)-ROW($A$3),0)</f>
        <v>0</v>
      </c>
      <c r="P129">
        <f ca="1">OFFSET('Equipos, Mater, Serv'!AB$5,ROW($A129)-ROW($A$3),0)</f>
        <v>0</v>
      </c>
      <c r="Q129">
        <f ca="1">OFFSET('Equipos, Mater, Serv'!AC$5,ROW($A129)-ROW($A$3),0)</f>
        <v>0</v>
      </c>
      <c r="R129">
        <f ca="1">OFFSET('Equipos, Mater, Serv'!AD$5,ROW($A129)-ROW($A$3),0)</f>
        <v>0</v>
      </c>
      <c r="S129">
        <f ca="1">OFFSET('Equipos, Mater, Serv'!AE$5,ROW($A129)-ROW($A$3),0)</f>
        <v>0</v>
      </c>
      <c r="T129">
        <f ca="1">OFFSET('Equipos, Mater, Serv'!AF$5,ROW($A129)-ROW($A$3),0)</f>
        <v>0</v>
      </c>
      <c r="V129" s="241">
        <f ca="1">IF(OR($B129=0,D129=0,F129=0,J129&lt;&gt;'Datos fijos'!$H$3),0,1)</f>
        <v>0</v>
      </c>
      <c r="W129">
        <f t="shared" ca="1" si="88"/>
        <v>0</v>
      </c>
      <c r="X129" t="str">
        <f t="shared" ca="1" si="89"/>
        <v/>
      </c>
      <c r="Y129" t="str">
        <f t="shared" ca="1" si="90"/>
        <v/>
      </c>
      <c r="AA129" t="str">
        <f t="shared" ca="1" si="57"/>
        <v/>
      </c>
      <c r="AB129" t="str">
        <f t="shared" ca="1" si="58"/>
        <v/>
      </c>
      <c r="AC129" t="str">
        <f t="shared" ca="1" si="59"/>
        <v/>
      </c>
      <c r="AD129" t="str">
        <f t="shared" ca="1" si="60"/>
        <v/>
      </c>
      <c r="AE129" t="str">
        <f t="shared" ca="1" si="61"/>
        <v/>
      </c>
      <c r="AF129" t="str">
        <f t="shared" ca="1" si="62"/>
        <v/>
      </c>
      <c r="AG129" t="str">
        <f t="shared" ca="1" si="91"/>
        <v/>
      </c>
      <c r="AH129" t="str">
        <f t="shared" ca="1" si="92"/>
        <v/>
      </c>
      <c r="AI129" t="str">
        <f t="shared" ca="1" si="93"/>
        <v/>
      </c>
      <c r="AL129" t="str">
        <f ca="1">IF(Y129="","",IF(OR(AG129='Datos fijos'!$AB$3,AG129='Datos fijos'!$AB$4),0,SUM(AH129:AK129)))</f>
        <v/>
      </c>
      <c r="BE129" s="4">
        <f ca="1">IF(OR(COUNTIF('Datos fijos'!$AJ:$AJ,$B129)=0,$B129=0,D129=0,F129=0,$H$4&lt;&gt;'Datos fijos'!$H$3),0,VLOOKUP($B129,'Datos fijos'!$AJ:$AO,COLUMN('Datos fijos'!$AK$2)-COLUMN('Datos fijos'!$AJ$2)+1,0))</f>
        <v>0</v>
      </c>
      <c r="BF129">
        <f t="shared" ca="1" si="94"/>
        <v>0</v>
      </c>
      <c r="BG129" t="str">
        <f t="shared" ca="1" si="63"/>
        <v/>
      </c>
      <c r="BH129" t="str">
        <f t="shared" ca="1" si="64"/>
        <v/>
      </c>
      <c r="BJ129" t="str">
        <f t="shared" ca="1" si="65"/>
        <v/>
      </c>
      <c r="BK129" t="str">
        <f t="shared" ca="1" si="66"/>
        <v/>
      </c>
      <c r="BL129" t="str">
        <f t="shared" ca="1" si="67"/>
        <v/>
      </c>
      <c r="BM129" t="str">
        <f t="shared" ca="1" si="68"/>
        <v/>
      </c>
      <c r="BN129" s="4" t="str">
        <f t="shared" ca="1" si="69"/>
        <v/>
      </c>
      <c r="BO129" t="str">
        <f t="shared" ca="1" si="70"/>
        <v/>
      </c>
      <c r="BP129" t="str">
        <f t="shared" ca="1" si="71"/>
        <v/>
      </c>
      <c r="BQ129" t="str">
        <f t="shared" ca="1" si="72"/>
        <v/>
      </c>
      <c r="BR129" t="str">
        <f t="shared" ca="1" si="73"/>
        <v/>
      </c>
      <c r="BS129" t="str">
        <f t="shared" ca="1" si="74"/>
        <v/>
      </c>
      <c r="BT129" t="str">
        <f ca="1">IF($BH129="","",IF(OR(BO129='Datos fijos'!$AB$3,BO129='Datos fijos'!$AB$4),0,SUM(BP129:BS129)))</f>
        <v/>
      </c>
      <c r="BU129" t="str">
        <f t="shared" ca="1" si="95"/>
        <v/>
      </c>
      <c r="BX129">
        <f ca="1">IF(OR(COUNTIF('Datos fijos'!$AJ:$AJ,$B129)=0,$B129=0,D129=0,F129=0,G129=0,$H$4&lt;&gt;'Datos fijos'!$H$3),0,VLOOKUP($B129,'Datos fijos'!$AJ:$AO,COLUMN('Datos fijos'!$AL$1)-COLUMN('Datos fijos'!$AJ$2)+1,0))</f>
        <v>0</v>
      </c>
      <c r="BY129">
        <f t="shared" ca="1" si="96"/>
        <v>0</v>
      </c>
      <c r="BZ129" t="str">
        <f t="shared" ca="1" si="75"/>
        <v/>
      </c>
      <c r="CA129" t="str">
        <f t="shared" ca="1" si="76"/>
        <v/>
      </c>
      <c r="CC129" t="str">
        <f t="shared" ca="1" si="77"/>
        <v/>
      </c>
      <c r="CD129" t="str">
        <f t="shared" ca="1" si="78"/>
        <v/>
      </c>
      <c r="CE129" t="str">
        <f t="shared" ca="1" si="79"/>
        <v/>
      </c>
      <c r="CF129" t="str">
        <f t="shared" ca="1" si="80"/>
        <v/>
      </c>
      <c r="CG129" t="str">
        <f t="shared" ca="1" si="81"/>
        <v/>
      </c>
      <c r="CH129" t="str">
        <f t="shared" ca="1" si="82"/>
        <v/>
      </c>
      <c r="CI129" t="str">
        <f t="shared" ca="1" si="83"/>
        <v/>
      </c>
      <c r="CJ129" t="str">
        <f t="shared" ca="1" si="84"/>
        <v/>
      </c>
      <c r="CK129" t="str">
        <f t="shared" ca="1" si="85"/>
        <v/>
      </c>
      <c r="CL129" t="str">
        <f t="shared" ca="1" si="86"/>
        <v/>
      </c>
      <c r="CM129" t="str">
        <f ca="1">IF($CA129="","",IF(OR(CH129='Datos fijos'!$AB$3,CH129='Datos fijos'!$AB$4),0,SUM(CI129:CL129)))</f>
        <v/>
      </c>
      <c r="CN129" t="str">
        <f t="shared" ca="1" si="97"/>
        <v/>
      </c>
      <c r="DZ129">
        <f ca="1">IF(OR(COUNTIF('Datos fijos'!$AJ:$AJ,$B129)=0,C129=0,D129=0,E129=0,G129=0),0,VLOOKUP($B129,'Datos fijos'!$AJ:$AO,COLUMN('Datos fijos'!$AO$1)-COLUMN('Datos fijos'!$AJ$2)+1,0))</f>
        <v>0</v>
      </c>
      <c r="EA129">
        <f t="shared" ca="1" si="98"/>
        <v>0</v>
      </c>
      <c r="EB129" t="str">
        <f t="shared" ca="1" si="111"/>
        <v/>
      </c>
      <c r="EC129" t="str">
        <f t="shared" ca="1" si="99"/>
        <v/>
      </c>
      <c r="EE129" t="str">
        <f t="shared" ca="1" si="100"/>
        <v/>
      </c>
      <c r="EF129" t="str">
        <f t="shared" ca="1" si="101"/>
        <v/>
      </c>
      <c r="EG129" t="str">
        <f t="shared" ca="1" si="102"/>
        <v/>
      </c>
      <c r="EH129" t="str">
        <f t="shared" ca="1" si="103"/>
        <v/>
      </c>
      <c r="EI129" t="str">
        <f t="shared" ca="1" si="104"/>
        <v/>
      </c>
      <c r="EJ129" t="str">
        <f t="shared" ca="1" si="105"/>
        <v/>
      </c>
      <c r="EM129" t="str">
        <f t="shared" ca="1" si="106"/>
        <v/>
      </c>
      <c r="EN129" t="str">
        <f t="shared" ca="1" si="107"/>
        <v/>
      </c>
      <c r="EO129" t="str">
        <f t="shared" ca="1" si="108"/>
        <v/>
      </c>
      <c r="EP129" t="str">
        <f t="shared" ca="1" si="109"/>
        <v/>
      </c>
      <c r="EQ129" t="str">
        <f ca="1">IF(EC129="","",IF(OR(EJ129='Datos fijos'!$AB$4),0,SUM(EM129:EP129)))</f>
        <v/>
      </c>
      <c r="ER129" t="str">
        <f t="shared" ca="1" si="110"/>
        <v/>
      </c>
      <c r="EV129" s="53" t="str">
        <f ca="1">IF(OR(COUNTIF('Datos fijos'!$AJ:$AJ,Cálculos!$B129)=0,F129=0,D129=0,B129=0),"",VLOOKUP($B129,'Datos fijos'!$AJ:$AP,COLUMN('Datos fijos'!$AP$1)-COLUMN('Datos fijos'!$AJ$2)+1,0))</f>
        <v/>
      </c>
      <c r="EW129" t="str">
        <f t="shared" ca="1" si="87"/>
        <v/>
      </c>
    </row>
    <row r="130" spans="2:153" x14ac:dyDescent="0.25">
      <c r="B130">
        <f ca="1">OFFSET('Equipos, Mater, Serv'!C$5,ROW($A130)-ROW($A$3),0)</f>
        <v>0</v>
      </c>
      <c r="C130">
        <f ca="1">OFFSET('Equipos, Mater, Serv'!D$5,ROW($A130)-ROW($A$3),0)</f>
        <v>0</v>
      </c>
      <c r="D130">
        <f ca="1">OFFSET('Equipos, Mater, Serv'!F$5,ROW($A130)-ROW($A$3),0)</f>
        <v>0</v>
      </c>
      <c r="E130">
        <f ca="1">OFFSET('Equipos, Mater, Serv'!G$5,ROW($A130)-ROW($A$3),0)</f>
        <v>0</v>
      </c>
      <c r="F130">
        <f ca="1">OFFSET('Equipos, Mater, Serv'!H$5,ROW($A130)-ROW($A$3),0)</f>
        <v>0</v>
      </c>
      <c r="G130">
        <f ca="1">OFFSET('Equipos, Mater, Serv'!L$5,ROW($A130)-ROW($A$3),0)</f>
        <v>0</v>
      </c>
      <c r="I130">
        <f ca="1">OFFSET('Equipos, Mater, Serv'!O$5,ROW($A130)-ROW($A$3),0)</f>
        <v>0</v>
      </c>
      <c r="J130">
        <f ca="1">OFFSET('Equipos, Mater, Serv'!P$5,ROW($A130)-ROW($A$3),0)</f>
        <v>0</v>
      </c>
      <c r="K130">
        <f ca="1">OFFSET('Equipos, Mater, Serv'!T$5,ROW($A130)-ROW($A$3),0)</f>
        <v>0</v>
      </c>
      <c r="L130">
        <f ca="1">OFFSET('Equipos, Mater, Serv'!U$5,ROW($A130)-ROW($A$3),0)</f>
        <v>0</v>
      </c>
      <c r="N130">
        <f ca="1">OFFSET('Equipos, Mater, Serv'!Z$5,ROW($A130)-ROW($A$3),0)</f>
        <v>0</v>
      </c>
      <c r="O130">
        <f ca="1">OFFSET('Equipos, Mater, Serv'!AA$5,ROW($A130)-ROW($A$3),0)</f>
        <v>0</v>
      </c>
      <c r="P130">
        <f ca="1">OFFSET('Equipos, Mater, Serv'!AB$5,ROW($A130)-ROW($A$3),0)</f>
        <v>0</v>
      </c>
      <c r="Q130">
        <f ca="1">OFFSET('Equipos, Mater, Serv'!AC$5,ROW($A130)-ROW($A$3),0)</f>
        <v>0</v>
      </c>
      <c r="R130">
        <f ca="1">OFFSET('Equipos, Mater, Serv'!AD$5,ROW($A130)-ROW($A$3),0)</f>
        <v>0</v>
      </c>
      <c r="S130">
        <f ca="1">OFFSET('Equipos, Mater, Serv'!AE$5,ROW($A130)-ROW($A$3),0)</f>
        <v>0</v>
      </c>
      <c r="T130">
        <f ca="1">OFFSET('Equipos, Mater, Serv'!AF$5,ROW($A130)-ROW($A$3),0)</f>
        <v>0</v>
      </c>
      <c r="V130" s="241">
        <f ca="1">IF(OR($B130=0,D130=0,F130=0,J130&lt;&gt;'Datos fijos'!$H$3),0,1)</f>
        <v>0</v>
      </c>
      <c r="W130">
        <f t="shared" ca="1" si="88"/>
        <v>0</v>
      </c>
      <c r="X130" t="str">
        <f t="shared" ca="1" si="89"/>
        <v/>
      </c>
      <c r="Y130" t="str">
        <f t="shared" ca="1" si="90"/>
        <v/>
      </c>
      <c r="AA130" t="str">
        <f t="shared" ca="1" si="57"/>
        <v/>
      </c>
      <c r="AB130" t="str">
        <f t="shared" ca="1" si="58"/>
        <v/>
      </c>
      <c r="AC130" t="str">
        <f t="shared" ca="1" si="59"/>
        <v/>
      </c>
      <c r="AD130" t="str">
        <f t="shared" ca="1" si="60"/>
        <v/>
      </c>
      <c r="AE130" t="str">
        <f t="shared" ca="1" si="61"/>
        <v/>
      </c>
      <c r="AF130" t="str">
        <f t="shared" ca="1" si="62"/>
        <v/>
      </c>
      <c r="AG130" t="str">
        <f t="shared" ca="1" si="91"/>
        <v/>
      </c>
      <c r="AH130" t="str">
        <f t="shared" ca="1" si="92"/>
        <v/>
      </c>
      <c r="AI130" t="str">
        <f t="shared" ca="1" si="93"/>
        <v/>
      </c>
      <c r="AL130" t="str">
        <f ca="1">IF(Y130="","",IF(OR(AG130='Datos fijos'!$AB$3,AG130='Datos fijos'!$AB$4),0,SUM(AH130:AK130)))</f>
        <v/>
      </c>
      <c r="BE130" s="4">
        <f ca="1">IF(OR(COUNTIF('Datos fijos'!$AJ:$AJ,$B130)=0,$B130=0,D130=0,F130=0,$H$4&lt;&gt;'Datos fijos'!$H$3),0,VLOOKUP($B130,'Datos fijos'!$AJ:$AO,COLUMN('Datos fijos'!$AK$2)-COLUMN('Datos fijos'!$AJ$2)+1,0))</f>
        <v>0</v>
      </c>
      <c r="BF130">
        <f t="shared" ca="1" si="94"/>
        <v>0</v>
      </c>
      <c r="BG130" t="str">
        <f t="shared" ca="1" si="63"/>
        <v/>
      </c>
      <c r="BH130" t="str">
        <f t="shared" ca="1" si="64"/>
        <v/>
      </c>
      <c r="BJ130" t="str">
        <f t="shared" ca="1" si="65"/>
        <v/>
      </c>
      <c r="BK130" t="str">
        <f t="shared" ca="1" si="66"/>
        <v/>
      </c>
      <c r="BL130" t="str">
        <f t="shared" ca="1" si="67"/>
        <v/>
      </c>
      <c r="BM130" t="str">
        <f t="shared" ca="1" si="68"/>
        <v/>
      </c>
      <c r="BN130" s="4" t="str">
        <f t="shared" ca="1" si="69"/>
        <v/>
      </c>
      <c r="BO130" t="str">
        <f t="shared" ca="1" si="70"/>
        <v/>
      </c>
      <c r="BP130" t="str">
        <f t="shared" ca="1" si="71"/>
        <v/>
      </c>
      <c r="BQ130" t="str">
        <f t="shared" ca="1" si="72"/>
        <v/>
      </c>
      <c r="BR130" t="str">
        <f t="shared" ca="1" si="73"/>
        <v/>
      </c>
      <c r="BS130" t="str">
        <f t="shared" ca="1" si="74"/>
        <v/>
      </c>
      <c r="BT130" t="str">
        <f ca="1">IF($BH130="","",IF(OR(BO130='Datos fijos'!$AB$3,BO130='Datos fijos'!$AB$4),0,SUM(BP130:BS130)))</f>
        <v/>
      </c>
      <c r="BU130" t="str">
        <f t="shared" ca="1" si="95"/>
        <v/>
      </c>
      <c r="BX130">
        <f ca="1">IF(OR(COUNTIF('Datos fijos'!$AJ:$AJ,$B130)=0,$B130=0,D130=0,F130=0,G130=0,$H$4&lt;&gt;'Datos fijos'!$H$3),0,VLOOKUP($B130,'Datos fijos'!$AJ:$AO,COLUMN('Datos fijos'!$AL$1)-COLUMN('Datos fijos'!$AJ$2)+1,0))</f>
        <v>0</v>
      </c>
      <c r="BY130">
        <f t="shared" ca="1" si="96"/>
        <v>0</v>
      </c>
      <c r="BZ130" t="str">
        <f t="shared" ca="1" si="75"/>
        <v/>
      </c>
      <c r="CA130" t="str">
        <f t="shared" ca="1" si="76"/>
        <v/>
      </c>
      <c r="CC130" t="str">
        <f t="shared" ca="1" si="77"/>
        <v/>
      </c>
      <c r="CD130" t="str">
        <f t="shared" ca="1" si="78"/>
        <v/>
      </c>
      <c r="CE130" t="str">
        <f t="shared" ca="1" si="79"/>
        <v/>
      </c>
      <c r="CF130" t="str">
        <f t="shared" ca="1" si="80"/>
        <v/>
      </c>
      <c r="CG130" t="str">
        <f t="shared" ca="1" si="81"/>
        <v/>
      </c>
      <c r="CH130" t="str">
        <f t="shared" ca="1" si="82"/>
        <v/>
      </c>
      <c r="CI130" t="str">
        <f t="shared" ca="1" si="83"/>
        <v/>
      </c>
      <c r="CJ130" t="str">
        <f t="shared" ca="1" si="84"/>
        <v/>
      </c>
      <c r="CK130" t="str">
        <f t="shared" ca="1" si="85"/>
        <v/>
      </c>
      <c r="CL130" t="str">
        <f t="shared" ca="1" si="86"/>
        <v/>
      </c>
      <c r="CM130" t="str">
        <f ca="1">IF($CA130="","",IF(OR(CH130='Datos fijos'!$AB$3,CH130='Datos fijos'!$AB$4),0,SUM(CI130:CL130)))</f>
        <v/>
      </c>
      <c r="CN130" t="str">
        <f t="shared" ca="1" si="97"/>
        <v/>
      </c>
      <c r="DZ130">
        <f ca="1">IF(OR(COUNTIF('Datos fijos'!$AJ:$AJ,$B130)=0,C130=0,D130=0,E130=0,G130=0),0,VLOOKUP($B130,'Datos fijos'!$AJ:$AO,COLUMN('Datos fijos'!$AO$1)-COLUMN('Datos fijos'!$AJ$2)+1,0))</f>
        <v>0</v>
      </c>
      <c r="EA130">
        <f t="shared" ca="1" si="98"/>
        <v>0</v>
      </c>
      <c r="EB130" t="str">
        <f t="shared" ca="1" si="111"/>
        <v/>
      </c>
      <c r="EC130" t="str">
        <f t="shared" ca="1" si="99"/>
        <v/>
      </c>
      <c r="EE130" t="str">
        <f t="shared" ca="1" si="100"/>
        <v/>
      </c>
      <c r="EF130" t="str">
        <f t="shared" ca="1" si="101"/>
        <v/>
      </c>
      <c r="EG130" t="str">
        <f t="shared" ca="1" si="102"/>
        <v/>
      </c>
      <c r="EH130" t="str">
        <f t="shared" ca="1" si="103"/>
        <v/>
      </c>
      <c r="EI130" t="str">
        <f t="shared" ca="1" si="104"/>
        <v/>
      </c>
      <c r="EJ130" t="str">
        <f t="shared" ca="1" si="105"/>
        <v/>
      </c>
      <c r="EM130" t="str">
        <f t="shared" ca="1" si="106"/>
        <v/>
      </c>
      <c r="EN130" t="str">
        <f t="shared" ca="1" si="107"/>
        <v/>
      </c>
      <c r="EO130" t="str">
        <f t="shared" ca="1" si="108"/>
        <v/>
      </c>
      <c r="EP130" t="str">
        <f t="shared" ca="1" si="109"/>
        <v/>
      </c>
      <c r="EQ130" t="str">
        <f ca="1">IF(EC130="","",IF(OR(EJ130='Datos fijos'!$AB$4),0,SUM(EM130:EP130)))</f>
        <v/>
      </c>
      <c r="ER130" t="str">
        <f t="shared" ca="1" si="110"/>
        <v/>
      </c>
      <c r="EV130" s="53" t="str">
        <f ca="1">IF(OR(COUNTIF('Datos fijos'!$AJ:$AJ,Cálculos!$B130)=0,F130=0,D130=0,B130=0),"",VLOOKUP($B130,'Datos fijos'!$AJ:$AP,COLUMN('Datos fijos'!$AP$1)-COLUMN('Datos fijos'!$AJ$2)+1,0))</f>
        <v/>
      </c>
      <c r="EW130" t="str">
        <f t="shared" ca="1" si="87"/>
        <v/>
      </c>
    </row>
    <row r="131" spans="2:153" x14ac:dyDescent="0.25">
      <c r="B131">
        <f ca="1">OFFSET('Equipos, Mater, Serv'!C$5,ROW($A131)-ROW($A$3),0)</f>
        <v>0</v>
      </c>
      <c r="C131">
        <f ca="1">OFFSET('Equipos, Mater, Serv'!D$5,ROW($A131)-ROW($A$3),0)</f>
        <v>0</v>
      </c>
      <c r="D131">
        <f ca="1">OFFSET('Equipos, Mater, Serv'!F$5,ROW($A131)-ROW($A$3),0)</f>
        <v>0</v>
      </c>
      <c r="E131">
        <f ca="1">OFFSET('Equipos, Mater, Serv'!G$5,ROW($A131)-ROW($A$3),0)</f>
        <v>0</v>
      </c>
      <c r="F131">
        <f ca="1">OFFSET('Equipos, Mater, Serv'!H$5,ROW($A131)-ROW($A$3),0)</f>
        <v>0</v>
      </c>
      <c r="G131">
        <f ca="1">OFFSET('Equipos, Mater, Serv'!L$5,ROW($A131)-ROW($A$3),0)</f>
        <v>0</v>
      </c>
      <c r="I131">
        <f ca="1">OFFSET('Equipos, Mater, Serv'!O$5,ROW($A131)-ROW($A$3),0)</f>
        <v>0</v>
      </c>
      <c r="J131">
        <f ca="1">OFFSET('Equipos, Mater, Serv'!P$5,ROW($A131)-ROW($A$3),0)</f>
        <v>0</v>
      </c>
      <c r="K131">
        <f ca="1">OFFSET('Equipos, Mater, Serv'!T$5,ROW($A131)-ROW($A$3),0)</f>
        <v>0</v>
      </c>
      <c r="L131">
        <f ca="1">OFFSET('Equipos, Mater, Serv'!U$5,ROW($A131)-ROW($A$3),0)</f>
        <v>0</v>
      </c>
      <c r="N131">
        <f ca="1">OFFSET('Equipos, Mater, Serv'!Z$5,ROW($A131)-ROW($A$3),0)</f>
        <v>0</v>
      </c>
      <c r="O131">
        <f ca="1">OFFSET('Equipos, Mater, Serv'!AA$5,ROW($A131)-ROW($A$3),0)</f>
        <v>0</v>
      </c>
      <c r="P131">
        <f ca="1">OFFSET('Equipos, Mater, Serv'!AB$5,ROW($A131)-ROW($A$3),0)</f>
        <v>0</v>
      </c>
      <c r="Q131">
        <f ca="1">OFFSET('Equipos, Mater, Serv'!AC$5,ROW($A131)-ROW($A$3),0)</f>
        <v>0</v>
      </c>
      <c r="R131">
        <f ca="1">OFFSET('Equipos, Mater, Serv'!AD$5,ROW($A131)-ROW($A$3),0)</f>
        <v>0</v>
      </c>
      <c r="S131">
        <f ca="1">OFFSET('Equipos, Mater, Serv'!AE$5,ROW($A131)-ROW($A$3),0)</f>
        <v>0</v>
      </c>
      <c r="T131">
        <f ca="1">OFFSET('Equipos, Mater, Serv'!AF$5,ROW($A131)-ROW($A$3),0)</f>
        <v>0</v>
      </c>
      <c r="V131" s="241">
        <f ca="1">IF(OR($B131=0,D131=0,F131=0,J131&lt;&gt;'Datos fijos'!$H$3),0,1)</f>
        <v>0</v>
      </c>
      <c r="W131">
        <f t="shared" ca="1" si="88"/>
        <v>0</v>
      </c>
      <c r="X131" t="str">
        <f t="shared" ca="1" si="89"/>
        <v/>
      </c>
      <c r="Y131" t="str">
        <f t="shared" ca="1" si="90"/>
        <v/>
      </c>
      <c r="AA131" t="str">
        <f t="shared" ca="1" si="57"/>
        <v/>
      </c>
      <c r="AB131" t="str">
        <f t="shared" ca="1" si="58"/>
        <v/>
      </c>
      <c r="AC131" t="str">
        <f t="shared" ca="1" si="59"/>
        <v/>
      </c>
      <c r="AD131" t="str">
        <f t="shared" ca="1" si="60"/>
        <v/>
      </c>
      <c r="AE131" t="str">
        <f t="shared" ca="1" si="61"/>
        <v/>
      </c>
      <c r="AF131" t="str">
        <f t="shared" ca="1" si="62"/>
        <v/>
      </c>
      <c r="AG131" t="str">
        <f t="shared" ca="1" si="91"/>
        <v/>
      </c>
      <c r="AH131" t="str">
        <f t="shared" ca="1" si="92"/>
        <v/>
      </c>
      <c r="AI131" t="str">
        <f t="shared" ca="1" si="93"/>
        <v/>
      </c>
      <c r="AL131" t="str">
        <f ca="1">IF(Y131="","",IF(OR(AG131='Datos fijos'!$AB$3,AG131='Datos fijos'!$AB$4),0,SUM(AH131:AK131)))</f>
        <v/>
      </c>
      <c r="BE131" s="4">
        <f ca="1">IF(OR(COUNTIF('Datos fijos'!$AJ:$AJ,$B131)=0,$B131=0,D131=0,F131=0,$H$4&lt;&gt;'Datos fijos'!$H$3),0,VLOOKUP($B131,'Datos fijos'!$AJ:$AO,COLUMN('Datos fijos'!$AK$2)-COLUMN('Datos fijos'!$AJ$2)+1,0))</f>
        <v>0</v>
      </c>
      <c r="BF131">
        <f t="shared" ca="1" si="94"/>
        <v>0</v>
      </c>
      <c r="BG131" t="str">
        <f t="shared" ca="1" si="63"/>
        <v/>
      </c>
      <c r="BH131" t="str">
        <f t="shared" ca="1" si="64"/>
        <v/>
      </c>
      <c r="BJ131" t="str">
        <f t="shared" ca="1" si="65"/>
        <v/>
      </c>
      <c r="BK131" t="str">
        <f t="shared" ca="1" si="66"/>
        <v/>
      </c>
      <c r="BL131" t="str">
        <f t="shared" ca="1" si="67"/>
        <v/>
      </c>
      <c r="BM131" t="str">
        <f t="shared" ca="1" si="68"/>
        <v/>
      </c>
      <c r="BN131" s="4" t="str">
        <f t="shared" ca="1" si="69"/>
        <v/>
      </c>
      <c r="BO131" t="str">
        <f t="shared" ca="1" si="70"/>
        <v/>
      </c>
      <c r="BP131" t="str">
        <f t="shared" ca="1" si="71"/>
        <v/>
      </c>
      <c r="BQ131" t="str">
        <f t="shared" ca="1" si="72"/>
        <v/>
      </c>
      <c r="BR131" t="str">
        <f t="shared" ca="1" si="73"/>
        <v/>
      </c>
      <c r="BS131" t="str">
        <f t="shared" ca="1" si="74"/>
        <v/>
      </c>
      <c r="BT131" t="str">
        <f ca="1">IF($BH131="","",IF(OR(BO131='Datos fijos'!$AB$3,BO131='Datos fijos'!$AB$4),0,SUM(BP131:BS131)))</f>
        <v/>
      </c>
      <c r="BU131" t="str">
        <f t="shared" ca="1" si="95"/>
        <v/>
      </c>
      <c r="BX131">
        <f ca="1">IF(OR(COUNTIF('Datos fijos'!$AJ:$AJ,$B131)=0,$B131=0,D131=0,F131=0,G131=0,$H$4&lt;&gt;'Datos fijos'!$H$3),0,VLOOKUP($B131,'Datos fijos'!$AJ:$AO,COLUMN('Datos fijos'!$AL$1)-COLUMN('Datos fijos'!$AJ$2)+1,0))</f>
        <v>0</v>
      </c>
      <c r="BY131">
        <f t="shared" ca="1" si="96"/>
        <v>0</v>
      </c>
      <c r="BZ131" t="str">
        <f t="shared" ca="1" si="75"/>
        <v/>
      </c>
      <c r="CA131" t="str">
        <f t="shared" ca="1" si="76"/>
        <v/>
      </c>
      <c r="CC131" t="str">
        <f t="shared" ca="1" si="77"/>
        <v/>
      </c>
      <c r="CD131" t="str">
        <f t="shared" ca="1" si="78"/>
        <v/>
      </c>
      <c r="CE131" t="str">
        <f t="shared" ca="1" si="79"/>
        <v/>
      </c>
      <c r="CF131" t="str">
        <f t="shared" ca="1" si="80"/>
        <v/>
      </c>
      <c r="CG131" t="str">
        <f t="shared" ca="1" si="81"/>
        <v/>
      </c>
      <c r="CH131" t="str">
        <f t="shared" ca="1" si="82"/>
        <v/>
      </c>
      <c r="CI131" t="str">
        <f t="shared" ca="1" si="83"/>
        <v/>
      </c>
      <c r="CJ131" t="str">
        <f t="shared" ca="1" si="84"/>
        <v/>
      </c>
      <c r="CK131" t="str">
        <f t="shared" ca="1" si="85"/>
        <v/>
      </c>
      <c r="CL131" t="str">
        <f t="shared" ca="1" si="86"/>
        <v/>
      </c>
      <c r="CM131" t="str">
        <f ca="1">IF($CA131="","",IF(OR(CH131='Datos fijos'!$AB$3,CH131='Datos fijos'!$AB$4),0,SUM(CI131:CL131)))</f>
        <v/>
      </c>
      <c r="CN131" t="str">
        <f t="shared" ca="1" si="97"/>
        <v/>
      </c>
      <c r="DZ131">
        <f ca="1">IF(OR(COUNTIF('Datos fijos'!$AJ:$AJ,$B131)=0,C131=0,D131=0,E131=0,G131=0),0,VLOOKUP($B131,'Datos fijos'!$AJ:$AO,COLUMN('Datos fijos'!$AO$1)-COLUMN('Datos fijos'!$AJ$2)+1,0))</f>
        <v>0</v>
      </c>
      <c r="EA131">
        <f t="shared" ca="1" si="98"/>
        <v>0</v>
      </c>
      <c r="EB131" t="str">
        <f t="shared" ca="1" si="111"/>
        <v/>
      </c>
      <c r="EC131" t="str">
        <f t="shared" ca="1" si="99"/>
        <v/>
      </c>
      <c r="EE131" t="str">
        <f t="shared" ca="1" si="100"/>
        <v/>
      </c>
      <c r="EF131" t="str">
        <f t="shared" ca="1" si="101"/>
        <v/>
      </c>
      <c r="EG131" t="str">
        <f t="shared" ca="1" si="102"/>
        <v/>
      </c>
      <c r="EH131" t="str">
        <f t="shared" ca="1" si="103"/>
        <v/>
      </c>
      <c r="EI131" t="str">
        <f t="shared" ca="1" si="104"/>
        <v/>
      </c>
      <c r="EJ131" t="str">
        <f t="shared" ca="1" si="105"/>
        <v/>
      </c>
      <c r="EM131" t="str">
        <f t="shared" ca="1" si="106"/>
        <v/>
      </c>
      <c r="EN131" t="str">
        <f t="shared" ca="1" si="107"/>
        <v/>
      </c>
      <c r="EO131" t="str">
        <f t="shared" ca="1" si="108"/>
        <v/>
      </c>
      <c r="EP131" t="str">
        <f t="shared" ca="1" si="109"/>
        <v/>
      </c>
      <c r="EQ131" t="str">
        <f ca="1">IF(EC131="","",IF(OR(EJ131='Datos fijos'!$AB$4),0,SUM(EM131:EP131)))</f>
        <v/>
      </c>
      <c r="ER131" t="str">
        <f t="shared" ca="1" si="110"/>
        <v/>
      </c>
      <c r="EV131" s="53" t="str">
        <f ca="1">IF(OR(COUNTIF('Datos fijos'!$AJ:$AJ,Cálculos!$B131)=0,F131=0,D131=0,B131=0),"",VLOOKUP($B131,'Datos fijos'!$AJ:$AP,COLUMN('Datos fijos'!$AP$1)-COLUMN('Datos fijos'!$AJ$2)+1,0))</f>
        <v/>
      </c>
      <c r="EW131" t="str">
        <f t="shared" ca="1" si="87"/>
        <v/>
      </c>
    </row>
    <row r="132" spans="2:153" x14ac:dyDescent="0.25">
      <c r="B132">
        <f ca="1">OFFSET('Equipos, Mater, Serv'!C$5,ROW($A132)-ROW($A$3),0)</f>
        <v>0</v>
      </c>
      <c r="C132">
        <f ca="1">OFFSET('Equipos, Mater, Serv'!D$5,ROW($A132)-ROW($A$3),0)</f>
        <v>0</v>
      </c>
      <c r="D132">
        <f ca="1">OFFSET('Equipos, Mater, Serv'!F$5,ROW($A132)-ROW($A$3),0)</f>
        <v>0</v>
      </c>
      <c r="E132">
        <f ca="1">OFFSET('Equipos, Mater, Serv'!G$5,ROW($A132)-ROW($A$3),0)</f>
        <v>0</v>
      </c>
      <c r="F132">
        <f ca="1">OFFSET('Equipos, Mater, Serv'!H$5,ROW($A132)-ROW($A$3),0)</f>
        <v>0</v>
      </c>
      <c r="G132">
        <f ca="1">OFFSET('Equipos, Mater, Serv'!L$5,ROW($A132)-ROW($A$3),0)</f>
        <v>0</v>
      </c>
      <c r="I132">
        <f ca="1">OFFSET('Equipos, Mater, Serv'!O$5,ROW($A132)-ROW($A$3),0)</f>
        <v>0</v>
      </c>
      <c r="J132">
        <f ca="1">OFFSET('Equipos, Mater, Serv'!P$5,ROW($A132)-ROW($A$3),0)</f>
        <v>0</v>
      </c>
      <c r="K132">
        <f ca="1">OFFSET('Equipos, Mater, Serv'!T$5,ROW($A132)-ROW($A$3),0)</f>
        <v>0</v>
      </c>
      <c r="L132">
        <f ca="1">OFFSET('Equipos, Mater, Serv'!U$5,ROW($A132)-ROW($A$3),0)</f>
        <v>0</v>
      </c>
      <c r="N132">
        <f ca="1">OFFSET('Equipos, Mater, Serv'!Z$5,ROW($A132)-ROW($A$3),0)</f>
        <v>0</v>
      </c>
      <c r="O132">
        <f ca="1">OFFSET('Equipos, Mater, Serv'!AA$5,ROW($A132)-ROW($A$3),0)</f>
        <v>0</v>
      </c>
      <c r="P132">
        <f ca="1">OFFSET('Equipos, Mater, Serv'!AB$5,ROW($A132)-ROW($A$3),0)</f>
        <v>0</v>
      </c>
      <c r="Q132">
        <f ca="1">OFFSET('Equipos, Mater, Serv'!AC$5,ROW($A132)-ROW($A$3),0)</f>
        <v>0</v>
      </c>
      <c r="R132">
        <f ca="1">OFFSET('Equipos, Mater, Serv'!AD$5,ROW($A132)-ROW($A$3),0)</f>
        <v>0</v>
      </c>
      <c r="S132">
        <f ca="1">OFFSET('Equipos, Mater, Serv'!AE$5,ROW($A132)-ROW($A$3),0)</f>
        <v>0</v>
      </c>
      <c r="T132">
        <f ca="1">OFFSET('Equipos, Mater, Serv'!AF$5,ROW($A132)-ROW($A$3),0)</f>
        <v>0</v>
      </c>
      <c r="V132" s="241">
        <f ca="1">IF(OR($B132=0,D132=0,F132=0,J132&lt;&gt;'Datos fijos'!$H$3),0,1)</f>
        <v>0</v>
      </c>
      <c r="W132">
        <f t="shared" ca="1" si="88"/>
        <v>0</v>
      </c>
      <c r="X132" t="str">
        <f t="shared" ca="1" si="89"/>
        <v/>
      </c>
      <c r="Y132" t="str">
        <f t="shared" ca="1" si="90"/>
        <v/>
      </c>
      <c r="AA132" t="str">
        <f t="shared" ref="AA132:AA195" ca="1" si="112">IF($Y132="","",OFFSET($B$3,$Y132,0))</f>
        <v/>
      </c>
      <c r="AB132" t="str">
        <f t="shared" ref="AB132:AB195" ca="1" si="113">IF($Y132="","",OFFSET($C$3,$Y132,0))</f>
        <v/>
      </c>
      <c r="AC132" t="str">
        <f t="shared" ref="AC132:AC195" ca="1" si="114">IF($Y132="","",OFFSET($D$3,$Y132,0))</f>
        <v/>
      </c>
      <c r="AD132" t="str">
        <f t="shared" ref="AD132:AD195" ca="1" si="115">IF($Y132="","",OFFSET($E$3,$Y132,0))</f>
        <v/>
      </c>
      <c r="AE132" t="str">
        <f t="shared" ref="AE132:AE195" ca="1" si="116">IF($Y132="","",OFFSET($F$3,$Y132,0))</f>
        <v/>
      </c>
      <c r="AF132" t="str">
        <f t="shared" ref="AF132:AF195" ca="1" si="117">IF($Y132="","",OFFSET($I$3,$Y132,0))</f>
        <v/>
      </c>
      <c r="AG132" t="str">
        <f t="shared" ca="1" si="91"/>
        <v/>
      </c>
      <c r="AH132" t="str">
        <f t="shared" ca="1" si="92"/>
        <v/>
      </c>
      <c r="AI132" t="str">
        <f t="shared" ca="1" si="93"/>
        <v/>
      </c>
      <c r="AL132" t="str">
        <f ca="1">IF(Y132="","",IF(OR(AG132='Datos fijos'!$AB$3,AG132='Datos fijos'!$AB$4),0,SUM(AH132:AK132)))</f>
        <v/>
      </c>
      <c r="BE132" s="4">
        <f ca="1">IF(OR(COUNTIF('Datos fijos'!$AJ:$AJ,$B132)=0,$B132=0,D132=0,F132=0,$H$4&lt;&gt;'Datos fijos'!$H$3),0,VLOOKUP($B132,'Datos fijos'!$AJ:$AO,COLUMN('Datos fijos'!$AK$2)-COLUMN('Datos fijos'!$AJ$2)+1,0))</f>
        <v>0</v>
      </c>
      <c r="BF132">
        <f t="shared" ca="1" si="94"/>
        <v>0</v>
      </c>
      <c r="BG132" t="str">
        <f t="shared" ref="BG132:BG195" ca="1" si="118">IF(OR(BG131="",BG$1=BG131),"",BG131+1)</f>
        <v/>
      </c>
      <c r="BH132" t="str">
        <f t="shared" ref="BH132:BH195" ca="1" si="119">IF(OR(BG132=0,BG132=""),"",MATCH(BG132,BF:BF,0)-ROW($BF$3))</f>
        <v/>
      </c>
      <c r="BJ132" t="str">
        <f t="shared" ref="BJ132:BJ195" ca="1" si="120">IF($BH132="","",OFFSET($B$3,$BH132,0))</f>
        <v/>
      </c>
      <c r="BK132" t="str">
        <f t="shared" ref="BK132:BK195" ca="1" si="121">IF($BH132="","",OFFSET($C$3,$BH132,0))</f>
        <v/>
      </c>
      <c r="BL132" t="str">
        <f t="shared" ref="BL132:BL195" ca="1" si="122">IF($BH132="","",OFFSET($D$3,$BH132,0))</f>
        <v/>
      </c>
      <c r="BM132" t="str">
        <f t="shared" ref="BM132:BM195" ca="1" si="123">IF($BH132="","",OFFSET($F$3,$BH132,0))</f>
        <v/>
      </c>
      <c r="BN132" s="4" t="str">
        <f t="shared" ref="BN132:BN195" ca="1" si="124">IF($BH132="","",OFFSET($G$3,$BH132,0)*0+20)</f>
        <v/>
      </c>
      <c r="BO132" t="str">
        <f t="shared" ref="BO132:BO195" ca="1" si="125">IF($BH132="","",OFFSET($K$3,$BH132,0))</f>
        <v/>
      </c>
      <c r="BP132" t="str">
        <f t="shared" ref="BP132:BP195" ca="1" si="126">IF($BH132="","",OFFSET($P$3,$BH132,0))</f>
        <v/>
      </c>
      <c r="BQ132" t="str">
        <f t="shared" ref="BQ132:BQ195" ca="1" si="127">IF($BH132="","",OFFSET($Q$3,$BH132,0))</f>
        <v/>
      </c>
      <c r="BR132" t="str">
        <f t="shared" ref="BR132:BR195" ca="1" si="128">IF($BH132="","",OFFSET($R$3,$BH132,0))</f>
        <v/>
      </c>
      <c r="BS132" t="str">
        <f t="shared" ref="BS132:BS195" ca="1" si="129">IF($BH132="","",OFFSET($S$3,$BH132,0))</f>
        <v/>
      </c>
      <c r="BT132" t="str">
        <f ca="1">IF($BH132="","",IF(OR(BO132='Datos fijos'!$AB$3,BO132='Datos fijos'!$AB$4),0,SUM(BP132:BS132)))</f>
        <v/>
      </c>
      <c r="BU132" t="str">
        <f t="shared" ca="1" si="95"/>
        <v/>
      </c>
      <c r="BX132">
        <f ca="1">IF(OR(COUNTIF('Datos fijos'!$AJ:$AJ,$B132)=0,$B132=0,D132=0,F132=0,G132=0,$H$4&lt;&gt;'Datos fijos'!$H$3),0,VLOOKUP($B132,'Datos fijos'!$AJ:$AO,COLUMN('Datos fijos'!$AL$1)-COLUMN('Datos fijos'!$AJ$2)+1,0))</f>
        <v>0</v>
      </c>
      <c r="BY132">
        <f t="shared" ca="1" si="96"/>
        <v>0</v>
      </c>
      <c r="BZ132" t="str">
        <f t="shared" ref="BZ132:BZ195" ca="1" si="130">IF(OR(BZ131="",BZ$1=BZ131),"",BZ131+1)</f>
        <v/>
      </c>
      <c r="CA132" t="str">
        <f t="shared" ref="CA132:CA195" ca="1" si="131">IF(OR(BZ132=0,BZ132=""),"",MATCH(BZ132,BY:BY,0)-ROW($BY$3))</f>
        <v/>
      </c>
      <c r="CC132" t="str">
        <f t="shared" ref="CC132:CC195" ca="1" si="132">IF($CA132="","",OFFSET($B$3,$CA132,0))</f>
        <v/>
      </c>
      <c r="CD132" t="str">
        <f t="shared" ref="CD132:CD195" ca="1" si="133">IF($CA132="","",OFFSET($C$3,$CA132,0))</f>
        <v/>
      </c>
      <c r="CE132" t="str">
        <f t="shared" ref="CE132:CE195" ca="1" si="134">IF($CA132="","",OFFSET($D$3,$CA132,0))</f>
        <v/>
      </c>
      <c r="CF132" t="str">
        <f t="shared" ref="CF132:CF195" ca="1" si="135">IF($CA132="","",OFFSET($F$3,$CA132,0))</f>
        <v/>
      </c>
      <c r="CG132" t="str">
        <f t="shared" ref="CG132:CG195" ca="1" si="136">IF($CA132="","",OFFSET($G$3,$CA132,0))</f>
        <v/>
      </c>
      <c r="CH132" t="str">
        <f t="shared" ref="CH132:CH195" ca="1" si="137">IF($CA132="","",OFFSET($K$3,$CA132,0))</f>
        <v/>
      </c>
      <c r="CI132" t="str">
        <f t="shared" ref="CI132:CI195" ca="1" si="138">IF($CA132="","",OFFSET($P$3,$CA132,0))</f>
        <v/>
      </c>
      <c r="CJ132" t="str">
        <f t="shared" ref="CJ132:CJ195" ca="1" si="139">IF($CA132="","",OFFSET($Q$3,$CA132,0))</f>
        <v/>
      </c>
      <c r="CK132" t="str">
        <f t="shared" ref="CK132:CK195" ca="1" si="140">IF($CA132="","",OFFSET($R$3,$CA132,0))</f>
        <v/>
      </c>
      <c r="CL132" t="str">
        <f t="shared" ref="CL132:CL195" ca="1" si="141">IF($CA132="","",OFFSET($S$3,$CA132,0))</f>
        <v/>
      </c>
      <c r="CM132" t="str">
        <f ca="1">IF($CA132="","",IF(OR(CH132='Datos fijos'!$AB$3,CH132='Datos fijos'!$AB$4),0,SUM(CI132:CL132)))</f>
        <v/>
      </c>
      <c r="CN132" t="str">
        <f t="shared" ca="1" si="97"/>
        <v/>
      </c>
      <c r="DZ132">
        <f ca="1">IF(OR(COUNTIF('Datos fijos'!$AJ:$AJ,$B132)=0,C132=0,D132=0,E132=0,G132=0),0,VLOOKUP($B132,'Datos fijos'!$AJ:$AO,COLUMN('Datos fijos'!$AO$1)-COLUMN('Datos fijos'!$AJ$2)+1,0))</f>
        <v>0</v>
      </c>
      <c r="EA132">
        <f t="shared" ca="1" si="98"/>
        <v>0</v>
      </c>
      <c r="EB132" t="str">
        <f t="shared" ca="1" si="111"/>
        <v/>
      </c>
      <c r="EC132" t="str">
        <f t="shared" ca="1" si="99"/>
        <v/>
      </c>
      <c r="EE132" t="str">
        <f t="shared" ca="1" si="100"/>
        <v/>
      </c>
      <c r="EF132" t="str">
        <f t="shared" ca="1" si="101"/>
        <v/>
      </c>
      <c r="EG132" t="str">
        <f t="shared" ca="1" si="102"/>
        <v/>
      </c>
      <c r="EH132" t="str">
        <f t="shared" ca="1" si="103"/>
        <v/>
      </c>
      <c r="EI132" t="str">
        <f t="shared" ca="1" si="104"/>
        <v/>
      </c>
      <c r="EJ132" t="str">
        <f t="shared" ca="1" si="105"/>
        <v/>
      </c>
      <c r="EM132" t="str">
        <f t="shared" ca="1" si="106"/>
        <v/>
      </c>
      <c r="EN132" t="str">
        <f t="shared" ca="1" si="107"/>
        <v/>
      </c>
      <c r="EO132" t="str">
        <f t="shared" ca="1" si="108"/>
        <v/>
      </c>
      <c r="EP132" t="str">
        <f t="shared" ca="1" si="109"/>
        <v/>
      </c>
      <c r="EQ132" t="str">
        <f ca="1">IF(EC132="","",IF(OR(EJ132='Datos fijos'!$AB$4),0,SUM(EM132:EP132)))</f>
        <v/>
      </c>
      <c r="ER132" t="str">
        <f t="shared" ca="1" si="110"/>
        <v/>
      </c>
      <c r="EV132" s="53" t="str">
        <f ca="1">IF(OR(COUNTIF('Datos fijos'!$AJ:$AJ,Cálculos!$B132)=0,F132=0,D132=0,B132=0),"",VLOOKUP($B132,'Datos fijos'!$AJ:$AP,COLUMN('Datos fijos'!$AP$1)-COLUMN('Datos fijos'!$AJ$2)+1,0))</f>
        <v/>
      </c>
      <c r="EW132" t="str">
        <f t="shared" ref="EW132:EW195" ca="1" si="142">IF(EV132="","",D132*F132)</f>
        <v/>
      </c>
    </row>
    <row r="133" spans="2:153" x14ac:dyDescent="0.25">
      <c r="B133">
        <f ca="1">OFFSET('Equipos, Mater, Serv'!C$5,ROW($A133)-ROW($A$3),0)</f>
        <v>0</v>
      </c>
      <c r="C133">
        <f ca="1">OFFSET('Equipos, Mater, Serv'!D$5,ROW($A133)-ROW($A$3),0)</f>
        <v>0</v>
      </c>
      <c r="D133">
        <f ca="1">OFFSET('Equipos, Mater, Serv'!F$5,ROW($A133)-ROW($A$3),0)</f>
        <v>0</v>
      </c>
      <c r="E133">
        <f ca="1">OFFSET('Equipos, Mater, Serv'!G$5,ROW($A133)-ROW($A$3),0)</f>
        <v>0</v>
      </c>
      <c r="F133">
        <f ca="1">OFFSET('Equipos, Mater, Serv'!H$5,ROW($A133)-ROW($A$3),0)</f>
        <v>0</v>
      </c>
      <c r="G133">
        <f ca="1">OFFSET('Equipos, Mater, Serv'!L$5,ROW($A133)-ROW($A$3),0)</f>
        <v>0</v>
      </c>
      <c r="I133">
        <f ca="1">OFFSET('Equipos, Mater, Serv'!O$5,ROW($A133)-ROW($A$3),0)</f>
        <v>0</v>
      </c>
      <c r="J133">
        <f ca="1">OFFSET('Equipos, Mater, Serv'!P$5,ROW($A133)-ROW($A$3),0)</f>
        <v>0</v>
      </c>
      <c r="K133">
        <f ca="1">OFFSET('Equipos, Mater, Serv'!T$5,ROW($A133)-ROW($A$3),0)</f>
        <v>0</v>
      </c>
      <c r="L133">
        <f ca="1">OFFSET('Equipos, Mater, Serv'!U$5,ROW($A133)-ROW($A$3),0)</f>
        <v>0</v>
      </c>
      <c r="N133">
        <f ca="1">OFFSET('Equipos, Mater, Serv'!Z$5,ROW($A133)-ROW($A$3),0)</f>
        <v>0</v>
      </c>
      <c r="O133">
        <f ca="1">OFFSET('Equipos, Mater, Serv'!AA$5,ROW($A133)-ROW($A$3),0)</f>
        <v>0</v>
      </c>
      <c r="P133">
        <f ca="1">OFFSET('Equipos, Mater, Serv'!AB$5,ROW($A133)-ROW($A$3),0)</f>
        <v>0</v>
      </c>
      <c r="Q133">
        <f ca="1">OFFSET('Equipos, Mater, Serv'!AC$5,ROW($A133)-ROW($A$3),0)</f>
        <v>0</v>
      </c>
      <c r="R133">
        <f ca="1">OFFSET('Equipos, Mater, Serv'!AD$5,ROW($A133)-ROW($A$3),0)</f>
        <v>0</v>
      </c>
      <c r="S133">
        <f ca="1">OFFSET('Equipos, Mater, Serv'!AE$5,ROW($A133)-ROW($A$3),0)</f>
        <v>0</v>
      </c>
      <c r="T133">
        <f ca="1">OFFSET('Equipos, Mater, Serv'!AF$5,ROW($A133)-ROW($A$3),0)</f>
        <v>0</v>
      </c>
      <c r="V133" s="241">
        <f ca="1">IF(OR($B133=0,D133=0,F133=0,J133&lt;&gt;'Datos fijos'!$H$3),0,1)</f>
        <v>0</v>
      </c>
      <c r="W133">
        <f t="shared" ref="W133:W196" ca="1" si="143">V133+W132</f>
        <v>0</v>
      </c>
      <c r="X133" t="str">
        <f t="shared" ref="X133:X196" ca="1" si="144">IF(OR(X132="",$X$1=X132),"",X132+1)</f>
        <v/>
      </c>
      <c r="Y133" t="str">
        <f t="shared" ref="Y133:Y196" ca="1" si="145">IF(OR(X133=0,X133=""),"",MATCH(X133,W:W,0)-ROW($W$3))</f>
        <v/>
      </c>
      <c r="AA133" t="str">
        <f t="shared" ca="1" si="112"/>
        <v/>
      </c>
      <c r="AB133" t="str">
        <f t="shared" ca="1" si="113"/>
        <v/>
      </c>
      <c r="AC133" t="str">
        <f t="shared" ca="1" si="114"/>
        <v/>
      </c>
      <c r="AD133" t="str">
        <f t="shared" ca="1" si="115"/>
        <v/>
      </c>
      <c r="AE133" t="str">
        <f t="shared" ca="1" si="116"/>
        <v/>
      </c>
      <c r="AF133" t="str">
        <f t="shared" ca="1" si="117"/>
        <v/>
      </c>
      <c r="AG133" t="str">
        <f t="shared" ref="AG133:AG196" ca="1" si="146">IF($Y133="","",OFFSET($K$3,$Y133,0))</f>
        <v/>
      </c>
      <c r="AH133" t="str">
        <f t="shared" ref="AH133:AH196" ca="1" si="147">IF($Y133="","",OFFSET($P$3,$Y133,0))</f>
        <v/>
      </c>
      <c r="AI133" t="str">
        <f t="shared" ref="AI133:AI196" ca="1" si="148">IF($Y133="","",OFFSET($Q$3,$Y133,0))</f>
        <v/>
      </c>
      <c r="AL133" t="str">
        <f ca="1">IF(Y133="","",IF(OR(AG133='Datos fijos'!$AB$3,AG133='Datos fijos'!$AB$4),0,SUM(AH133:AK133)))</f>
        <v/>
      </c>
      <c r="BE133" s="4">
        <f ca="1">IF(OR(COUNTIF('Datos fijos'!$AJ:$AJ,$B133)=0,$B133=0,D133=0,F133=0,$H$4&lt;&gt;'Datos fijos'!$H$3),0,VLOOKUP($B133,'Datos fijos'!$AJ:$AO,COLUMN('Datos fijos'!$AK$2)-COLUMN('Datos fijos'!$AJ$2)+1,0))</f>
        <v>0</v>
      </c>
      <c r="BF133">
        <f t="shared" ref="BF133:BF196" ca="1" si="149">BE133+BF132</f>
        <v>0</v>
      </c>
      <c r="BG133" t="str">
        <f t="shared" ca="1" si="118"/>
        <v/>
      </c>
      <c r="BH133" t="str">
        <f t="shared" ca="1" si="119"/>
        <v/>
      </c>
      <c r="BJ133" t="str">
        <f t="shared" ca="1" si="120"/>
        <v/>
      </c>
      <c r="BK133" t="str">
        <f t="shared" ca="1" si="121"/>
        <v/>
      </c>
      <c r="BL133" t="str">
        <f t="shared" ca="1" si="122"/>
        <v/>
      </c>
      <c r="BM133" t="str">
        <f t="shared" ca="1" si="123"/>
        <v/>
      </c>
      <c r="BN133" s="4" t="str">
        <f t="shared" ca="1" si="124"/>
        <v/>
      </c>
      <c r="BO133" t="str">
        <f t="shared" ca="1" si="125"/>
        <v/>
      </c>
      <c r="BP133" t="str">
        <f t="shared" ca="1" si="126"/>
        <v/>
      </c>
      <c r="BQ133" t="str">
        <f t="shared" ca="1" si="127"/>
        <v/>
      </c>
      <c r="BR133" t="str">
        <f t="shared" ca="1" si="128"/>
        <v/>
      </c>
      <c r="BS133" t="str">
        <f t="shared" ca="1" si="129"/>
        <v/>
      </c>
      <c r="BT133" t="str">
        <f ca="1">IF($BH133="","",IF(OR(BO133='Datos fijos'!$AB$3,BO133='Datos fijos'!$AB$4),0,SUM(BP133:BS133)))</f>
        <v/>
      </c>
      <c r="BU133" t="str">
        <f t="shared" ref="BU133:BU196" ca="1" si="150">IF(OR(BL133="",BM133=""),"",BL133*BM133*(1+BT133))</f>
        <v/>
      </c>
      <c r="BX133">
        <f ca="1">IF(OR(COUNTIF('Datos fijos'!$AJ:$AJ,$B133)=0,$B133=0,D133=0,F133=0,G133=0,$H$4&lt;&gt;'Datos fijos'!$H$3),0,VLOOKUP($B133,'Datos fijos'!$AJ:$AO,COLUMN('Datos fijos'!$AL$1)-COLUMN('Datos fijos'!$AJ$2)+1,0))</f>
        <v>0</v>
      </c>
      <c r="BY133">
        <f t="shared" ref="BY133:BY196" ca="1" si="151">BX133+BY132</f>
        <v>0</v>
      </c>
      <c r="BZ133" t="str">
        <f t="shared" ca="1" si="130"/>
        <v/>
      </c>
      <c r="CA133" t="str">
        <f t="shared" ca="1" si="131"/>
        <v/>
      </c>
      <c r="CC133" t="str">
        <f t="shared" ca="1" si="132"/>
        <v/>
      </c>
      <c r="CD133" t="str">
        <f t="shared" ca="1" si="133"/>
        <v/>
      </c>
      <c r="CE133" t="str">
        <f t="shared" ca="1" si="134"/>
        <v/>
      </c>
      <c r="CF133" t="str">
        <f t="shared" ca="1" si="135"/>
        <v/>
      </c>
      <c r="CG133" t="str">
        <f t="shared" ca="1" si="136"/>
        <v/>
      </c>
      <c r="CH133" t="str">
        <f t="shared" ca="1" si="137"/>
        <v/>
      </c>
      <c r="CI133" t="str">
        <f t="shared" ca="1" si="138"/>
        <v/>
      </c>
      <c r="CJ133" t="str">
        <f t="shared" ca="1" si="139"/>
        <v/>
      </c>
      <c r="CK133" t="str">
        <f t="shared" ca="1" si="140"/>
        <v/>
      </c>
      <c r="CL133" t="str">
        <f t="shared" ca="1" si="141"/>
        <v/>
      </c>
      <c r="CM133" t="str">
        <f ca="1">IF($CA133="","",IF(OR(CH133='Datos fijos'!$AB$3,CH133='Datos fijos'!$AB$4),0,SUM(CI133:CL133)))</f>
        <v/>
      </c>
      <c r="CN133" t="str">
        <f t="shared" ref="CN133:CN196" ca="1" si="152">IF(OR(CE133="",CF133=""),"",CE133*CF133*(1+CM133))</f>
        <v/>
      </c>
      <c r="DZ133">
        <f ca="1">IF(OR(COUNTIF('Datos fijos'!$AJ:$AJ,$B133)=0,C133=0,D133=0,E133=0,G133=0),0,VLOOKUP($B133,'Datos fijos'!$AJ:$AO,COLUMN('Datos fijos'!$AO$1)-COLUMN('Datos fijos'!$AJ$2)+1,0))</f>
        <v>0</v>
      </c>
      <c r="EA133">
        <f t="shared" ca="1" si="98"/>
        <v>0</v>
      </c>
      <c r="EB133" t="str">
        <f t="shared" ca="1" si="111"/>
        <v/>
      </c>
      <c r="EC133" t="str">
        <f t="shared" ca="1" si="99"/>
        <v/>
      </c>
      <c r="EE133" t="str">
        <f t="shared" ca="1" si="100"/>
        <v/>
      </c>
      <c r="EF133" t="str">
        <f t="shared" ca="1" si="101"/>
        <v/>
      </c>
      <c r="EG133" t="str">
        <f t="shared" ca="1" si="102"/>
        <v/>
      </c>
      <c r="EH133" t="str">
        <f t="shared" ca="1" si="103"/>
        <v/>
      </c>
      <c r="EI133" t="str">
        <f t="shared" ca="1" si="104"/>
        <v/>
      </c>
      <c r="EJ133" t="str">
        <f t="shared" ca="1" si="105"/>
        <v/>
      </c>
      <c r="EM133" t="str">
        <f t="shared" ca="1" si="106"/>
        <v/>
      </c>
      <c r="EN133" t="str">
        <f t="shared" ca="1" si="107"/>
        <v/>
      </c>
      <c r="EO133" t="str">
        <f t="shared" ca="1" si="108"/>
        <v/>
      </c>
      <c r="EP133" t="str">
        <f t="shared" ca="1" si="109"/>
        <v/>
      </c>
      <c r="EQ133" t="str">
        <f ca="1">IF(EC133="","",IF(OR(EJ133='Datos fijos'!$AB$4),0,SUM(EM133:EP133)))</f>
        <v/>
      </c>
      <c r="ER133" t="str">
        <f t="shared" ca="1" si="110"/>
        <v/>
      </c>
      <c r="EV133" s="53" t="str">
        <f ca="1">IF(OR(COUNTIF('Datos fijos'!$AJ:$AJ,Cálculos!$B133)=0,F133=0,D133=0,B133=0),"",VLOOKUP($B133,'Datos fijos'!$AJ:$AP,COLUMN('Datos fijos'!$AP$1)-COLUMN('Datos fijos'!$AJ$2)+1,0))</f>
        <v/>
      </c>
      <c r="EW133" t="str">
        <f t="shared" ca="1" si="142"/>
        <v/>
      </c>
    </row>
    <row r="134" spans="2:153" x14ac:dyDescent="0.25">
      <c r="B134">
        <f ca="1">OFFSET('Equipos, Mater, Serv'!C$5,ROW($A134)-ROW($A$3),0)</f>
        <v>0</v>
      </c>
      <c r="C134">
        <f ca="1">OFFSET('Equipos, Mater, Serv'!D$5,ROW($A134)-ROW($A$3),0)</f>
        <v>0</v>
      </c>
      <c r="D134">
        <f ca="1">OFFSET('Equipos, Mater, Serv'!F$5,ROW($A134)-ROW($A$3),0)</f>
        <v>0</v>
      </c>
      <c r="E134">
        <f ca="1">OFFSET('Equipos, Mater, Serv'!G$5,ROW($A134)-ROW($A$3),0)</f>
        <v>0</v>
      </c>
      <c r="F134">
        <f ca="1">OFFSET('Equipos, Mater, Serv'!H$5,ROW($A134)-ROW($A$3),0)</f>
        <v>0</v>
      </c>
      <c r="G134">
        <f ca="1">OFFSET('Equipos, Mater, Serv'!L$5,ROW($A134)-ROW($A$3),0)</f>
        <v>0</v>
      </c>
      <c r="I134">
        <f ca="1">OFFSET('Equipos, Mater, Serv'!O$5,ROW($A134)-ROW($A$3),0)</f>
        <v>0</v>
      </c>
      <c r="J134">
        <f ca="1">OFFSET('Equipos, Mater, Serv'!P$5,ROW($A134)-ROW($A$3),0)</f>
        <v>0</v>
      </c>
      <c r="K134">
        <f ca="1">OFFSET('Equipos, Mater, Serv'!T$5,ROW($A134)-ROW($A$3),0)</f>
        <v>0</v>
      </c>
      <c r="L134">
        <f ca="1">OFFSET('Equipos, Mater, Serv'!U$5,ROW($A134)-ROW($A$3),0)</f>
        <v>0</v>
      </c>
      <c r="N134">
        <f ca="1">OFFSET('Equipos, Mater, Serv'!Z$5,ROW($A134)-ROW($A$3),0)</f>
        <v>0</v>
      </c>
      <c r="O134">
        <f ca="1">OFFSET('Equipos, Mater, Serv'!AA$5,ROW($A134)-ROW($A$3),0)</f>
        <v>0</v>
      </c>
      <c r="P134">
        <f ca="1">OFFSET('Equipos, Mater, Serv'!AB$5,ROW($A134)-ROW($A$3),0)</f>
        <v>0</v>
      </c>
      <c r="Q134">
        <f ca="1">OFFSET('Equipos, Mater, Serv'!AC$5,ROW($A134)-ROW($A$3),0)</f>
        <v>0</v>
      </c>
      <c r="R134">
        <f ca="1">OFFSET('Equipos, Mater, Serv'!AD$5,ROW($A134)-ROW($A$3),0)</f>
        <v>0</v>
      </c>
      <c r="S134">
        <f ca="1">OFFSET('Equipos, Mater, Serv'!AE$5,ROW($A134)-ROW($A$3),0)</f>
        <v>0</v>
      </c>
      <c r="T134">
        <f ca="1">OFFSET('Equipos, Mater, Serv'!AF$5,ROW($A134)-ROW($A$3),0)</f>
        <v>0</v>
      </c>
      <c r="V134" s="241">
        <f ca="1">IF(OR($B134=0,D134=0,F134=0,J134&lt;&gt;'Datos fijos'!$H$3),0,1)</f>
        <v>0</v>
      </c>
      <c r="W134">
        <f t="shared" ca="1" si="143"/>
        <v>0</v>
      </c>
      <c r="X134" t="str">
        <f t="shared" ca="1" si="144"/>
        <v/>
      </c>
      <c r="Y134" t="str">
        <f t="shared" ca="1" si="145"/>
        <v/>
      </c>
      <c r="AA134" t="str">
        <f t="shared" ca="1" si="112"/>
        <v/>
      </c>
      <c r="AB134" t="str">
        <f t="shared" ca="1" si="113"/>
        <v/>
      </c>
      <c r="AC134" t="str">
        <f t="shared" ca="1" si="114"/>
        <v/>
      </c>
      <c r="AD134" t="str">
        <f t="shared" ca="1" si="115"/>
        <v/>
      </c>
      <c r="AE134" t="str">
        <f t="shared" ca="1" si="116"/>
        <v/>
      </c>
      <c r="AF134" t="str">
        <f t="shared" ca="1" si="117"/>
        <v/>
      </c>
      <c r="AG134" t="str">
        <f t="shared" ca="1" si="146"/>
        <v/>
      </c>
      <c r="AH134" t="str">
        <f t="shared" ca="1" si="147"/>
        <v/>
      </c>
      <c r="AI134" t="str">
        <f t="shared" ca="1" si="148"/>
        <v/>
      </c>
      <c r="AL134" t="str">
        <f ca="1">IF(Y134="","",IF(OR(AG134='Datos fijos'!$AB$3,AG134='Datos fijos'!$AB$4),0,SUM(AH134:AK134)))</f>
        <v/>
      </c>
      <c r="BE134" s="4">
        <f ca="1">IF(OR(COUNTIF('Datos fijos'!$AJ:$AJ,$B134)=0,$B134=0,D134=0,F134=0,$H$4&lt;&gt;'Datos fijos'!$H$3),0,VLOOKUP($B134,'Datos fijos'!$AJ:$AO,COLUMN('Datos fijos'!$AK$2)-COLUMN('Datos fijos'!$AJ$2)+1,0))</f>
        <v>0</v>
      </c>
      <c r="BF134">
        <f t="shared" ca="1" si="149"/>
        <v>0</v>
      </c>
      <c r="BG134" t="str">
        <f t="shared" ca="1" si="118"/>
        <v/>
      </c>
      <c r="BH134" t="str">
        <f t="shared" ca="1" si="119"/>
        <v/>
      </c>
      <c r="BJ134" t="str">
        <f t="shared" ca="1" si="120"/>
        <v/>
      </c>
      <c r="BK134" t="str">
        <f t="shared" ca="1" si="121"/>
        <v/>
      </c>
      <c r="BL134" t="str">
        <f t="shared" ca="1" si="122"/>
        <v/>
      </c>
      <c r="BM134" t="str">
        <f t="shared" ca="1" si="123"/>
        <v/>
      </c>
      <c r="BN134" s="4" t="str">
        <f t="shared" ca="1" si="124"/>
        <v/>
      </c>
      <c r="BO134" t="str">
        <f t="shared" ca="1" si="125"/>
        <v/>
      </c>
      <c r="BP134" t="str">
        <f t="shared" ca="1" si="126"/>
        <v/>
      </c>
      <c r="BQ134" t="str">
        <f t="shared" ca="1" si="127"/>
        <v/>
      </c>
      <c r="BR134" t="str">
        <f t="shared" ca="1" si="128"/>
        <v/>
      </c>
      <c r="BS134" t="str">
        <f t="shared" ca="1" si="129"/>
        <v/>
      </c>
      <c r="BT134" t="str">
        <f ca="1">IF($BH134="","",IF(OR(BO134='Datos fijos'!$AB$3,BO134='Datos fijos'!$AB$4),0,SUM(BP134:BS134)))</f>
        <v/>
      </c>
      <c r="BU134" t="str">
        <f t="shared" ca="1" si="150"/>
        <v/>
      </c>
      <c r="BX134">
        <f ca="1">IF(OR(COUNTIF('Datos fijos'!$AJ:$AJ,$B134)=0,$B134=0,D134=0,F134=0,G134=0,$H$4&lt;&gt;'Datos fijos'!$H$3),0,VLOOKUP($B134,'Datos fijos'!$AJ:$AO,COLUMN('Datos fijos'!$AL$1)-COLUMN('Datos fijos'!$AJ$2)+1,0))</f>
        <v>0</v>
      </c>
      <c r="BY134">
        <f t="shared" ca="1" si="151"/>
        <v>0</v>
      </c>
      <c r="BZ134" t="str">
        <f t="shared" ca="1" si="130"/>
        <v/>
      </c>
      <c r="CA134" t="str">
        <f t="shared" ca="1" si="131"/>
        <v/>
      </c>
      <c r="CC134" t="str">
        <f t="shared" ca="1" si="132"/>
        <v/>
      </c>
      <c r="CD134" t="str">
        <f t="shared" ca="1" si="133"/>
        <v/>
      </c>
      <c r="CE134" t="str">
        <f t="shared" ca="1" si="134"/>
        <v/>
      </c>
      <c r="CF134" t="str">
        <f t="shared" ca="1" si="135"/>
        <v/>
      </c>
      <c r="CG134" t="str">
        <f t="shared" ca="1" si="136"/>
        <v/>
      </c>
      <c r="CH134" t="str">
        <f t="shared" ca="1" si="137"/>
        <v/>
      </c>
      <c r="CI134" t="str">
        <f t="shared" ca="1" si="138"/>
        <v/>
      </c>
      <c r="CJ134" t="str">
        <f t="shared" ca="1" si="139"/>
        <v/>
      </c>
      <c r="CK134" t="str">
        <f t="shared" ca="1" si="140"/>
        <v/>
      </c>
      <c r="CL134" t="str">
        <f t="shared" ca="1" si="141"/>
        <v/>
      </c>
      <c r="CM134" t="str">
        <f ca="1">IF($CA134="","",IF(OR(CH134='Datos fijos'!$AB$3,CH134='Datos fijos'!$AB$4),0,SUM(CI134:CL134)))</f>
        <v/>
      </c>
      <c r="CN134" t="str">
        <f t="shared" ca="1" si="152"/>
        <v/>
      </c>
      <c r="DZ134">
        <f ca="1">IF(OR(COUNTIF('Datos fijos'!$AJ:$AJ,$B134)=0,C134=0,D134=0,E134=0,G134=0),0,VLOOKUP($B134,'Datos fijos'!$AJ:$AO,COLUMN('Datos fijos'!$AO$1)-COLUMN('Datos fijos'!$AJ$2)+1,0))</f>
        <v>0</v>
      </c>
      <c r="EA134">
        <f t="shared" ca="1" si="98"/>
        <v>0</v>
      </c>
      <c r="EB134" t="str">
        <f t="shared" ca="1" si="111"/>
        <v/>
      </c>
      <c r="EC134" t="str">
        <f t="shared" ca="1" si="99"/>
        <v/>
      </c>
      <c r="EE134" t="str">
        <f t="shared" ca="1" si="100"/>
        <v/>
      </c>
      <c r="EF134" t="str">
        <f t="shared" ca="1" si="101"/>
        <v/>
      </c>
      <c r="EG134" t="str">
        <f t="shared" ca="1" si="102"/>
        <v/>
      </c>
      <c r="EH134" t="str">
        <f t="shared" ca="1" si="103"/>
        <v/>
      </c>
      <c r="EI134" t="str">
        <f t="shared" ca="1" si="104"/>
        <v/>
      </c>
      <c r="EJ134" t="str">
        <f t="shared" ca="1" si="105"/>
        <v/>
      </c>
      <c r="EM134" t="str">
        <f t="shared" ca="1" si="106"/>
        <v/>
      </c>
      <c r="EN134" t="str">
        <f t="shared" ca="1" si="107"/>
        <v/>
      </c>
      <c r="EO134" t="str">
        <f t="shared" ca="1" si="108"/>
        <v/>
      </c>
      <c r="EP134" t="str">
        <f t="shared" ca="1" si="109"/>
        <v/>
      </c>
      <c r="EQ134" t="str">
        <f ca="1">IF(EC134="","",IF(OR(EJ134='Datos fijos'!$AB$4),0,SUM(EM134:EP134)))</f>
        <v/>
      </c>
      <c r="ER134" t="str">
        <f t="shared" ca="1" si="110"/>
        <v/>
      </c>
      <c r="EV134" s="53" t="str">
        <f ca="1">IF(OR(COUNTIF('Datos fijos'!$AJ:$AJ,Cálculos!$B134)=0,F134=0,D134=0,B134=0),"",VLOOKUP($B134,'Datos fijos'!$AJ:$AP,COLUMN('Datos fijos'!$AP$1)-COLUMN('Datos fijos'!$AJ$2)+1,0))</f>
        <v/>
      </c>
      <c r="EW134" t="str">
        <f t="shared" ca="1" si="142"/>
        <v/>
      </c>
    </row>
    <row r="135" spans="2:153" x14ac:dyDescent="0.25">
      <c r="B135">
        <f ca="1">OFFSET('Equipos, Mater, Serv'!C$5,ROW($A135)-ROW($A$3),0)</f>
        <v>0</v>
      </c>
      <c r="C135">
        <f ca="1">OFFSET('Equipos, Mater, Serv'!D$5,ROW($A135)-ROW($A$3),0)</f>
        <v>0</v>
      </c>
      <c r="D135">
        <f ca="1">OFFSET('Equipos, Mater, Serv'!F$5,ROW($A135)-ROW($A$3),0)</f>
        <v>0</v>
      </c>
      <c r="E135">
        <f ca="1">OFFSET('Equipos, Mater, Serv'!G$5,ROW($A135)-ROW($A$3),0)</f>
        <v>0</v>
      </c>
      <c r="F135">
        <f ca="1">OFFSET('Equipos, Mater, Serv'!H$5,ROW($A135)-ROW($A$3),0)</f>
        <v>0</v>
      </c>
      <c r="G135">
        <f ca="1">OFFSET('Equipos, Mater, Serv'!L$5,ROW($A135)-ROW($A$3),0)</f>
        <v>0</v>
      </c>
      <c r="I135">
        <f ca="1">OFFSET('Equipos, Mater, Serv'!O$5,ROW($A135)-ROW($A$3),0)</f>
        <v>0</v>
      </c>
      <c r="J135">
        <f ca="1">OFFSET('Equipos, Mater, Serv'!P$5,ROW($A135)-ROW($A$3),0)</f>
        <v>0</v>
      </c>
      <c r="K135">
        <f ca="1">OFFSET('Equipos, Mater, Serv'!T$5,ROW($A135)-ROW($A$3),0)</f>
        <v>0</v>
      </c>
      <c r="L135">
        <f ca="1">OFFSET('Equipos, Mater, Serv'!U$5,ROW($A135)-ROW($A$3),0)</f>
        <v>0</v>
      </c>
      <c r="N135">
        <f ca="1">OFFSET('Equipos, Mater, Serv'!Z$5,ROW($A135)-ROW($A$3),0)</f>
        <v>0</v>
      </c>
      <c r="O135">
        <f ca="1">OFFSET('Equipos, Mater, Serv'!AA$5,ROW($A135)-ROW($A$3),0)</f>
        <v>0</v>
      </c>
      <c r="P135">
        <f ca="1">OFFSET('Equipos, Mater, Serv'!AB$5,ROW($A135)-ROW($A$3),0)</f>
        <v>0</v>
      </c>
      <c r="Q135">
        <f ca="1">OFFSET('Equipos, Mater, Serv'!AC$5,ROW($A135)-ROW($A$3),0)</f>
        <v>0</v>
      </c>
      <c r="R135">
        <f ca="1">OFFSET('Equipos, Mater, Serv'!AD$5,ROW($A135)-ROW($A$3),0)</f>
        <v>0</v>
      </c>
      <c r="S135">
        <f ca="1">OFFSET('Equipos, Mater, Serv'!AE$5,ROW($A135)-ROW($A$3),0)</f>
        <v>0</v>
      </c>
      <c r="T135">
        <f ca="1">OFFSET('Equipos, Mater, Serv'!AF$5,ROW($A135)-ROW($A$3),0)</f>
        <v>0</v>
      </c>
      <c r="V135" s="241">
        <f ca="1">IF(OR($B135=0,D135=0,F135=0,J135&lt;&gt;'Datos fijos'!$H$3),0,1)</f>
        <v>0</v>
      </c>
      <c r="W135">
        <f t="shared" ca="1" si="143"/>
        <v>0</v>
      </c>
      <c r="X135" t="str">
        <f t="shared" ca="1" si="144"/>
        <v/>
      </c>
      <c r="Y135" t="str">
        <f t="shared" ca="1" si="145"/>
        <v/>
      </c>
      <c r="AA135" t="str">
        <f t="shared" ca="1" si="112"/>
        <v/>
      </c>
      <c r="AB135" t="str">
        <f t="shared" ca="1" si="113"/>
        <v/>
      </c>
      <c r="AC135" t="str">
        <f t="shared" ca="1" si="114"/>
        <v/>
      </c>
      <c r="AD135" t="str">
        <f t="shared" ca="1" si="115"/>
        <v/>
      </c>
      <c r="AE135" t="str">
        <f t="shared" ca="1" si="116"/>
        <v/>
      </c>
      <c r="AF135" t="str">
        <f t="shared" ca="1" si="117"/>
        <v/>
      </c>
      <c r="AG135" t="str">
        <f t="shared" ca="1" si="146"/>
        <v/>
      </c>
      <c r="AH135" t="str">
        <f t="shared" ca="1" si="147"/>
        <v/>
      </c>
      <c r="AI135" t="str">
        <f t="shared" ca="1" si="148"/>
        <v/>
      </c>
      <c r="AL135" t="str">
        <f ca="1">IF(Y135="","",IF(OR(AG135='Datos fijos'!$AB$3,AG135='Datos fijos'!$AB$4),0,SUM(AH135:AK135)))</f>
        <v/>
      </c>
      <c r="BE135" s="4">
        <f ca="1">IF(OR(COUNTIF('Datos fijos'!$AJ:$AJ,$B135)=0,$B135=0,D135=0,F135=0,$H$4&lt;&gt;'Datos fijos'!$H$3),0,VLOOKUP($B135,'Datos fijos'!$AJ:$AO,COLUMN('Datos fijos'!$AK$2)-COLUMN('Datos fijos'!$AJ$2)+1,0))</f>
        <v>0</v>
      </c>
      <c r="BF135">
        <f t="shared" ca="1" si="149"/>
        <v>0</v>
      </c>
      <c r="BG135" t="str">
        <f t="shared" ca="1" si="118"/>
        <v/>
      </c>
      <c r="BH135" t="str">
        <f t="shared" ca="1" si="119"/>
        <v/>
      </c>
      <c r="BJ135" t="str">
        <f t="shared" ca="1" si="120"/>
        <v/>
      </c>
      <c r="BK135" t="str">
        <f t="shared" ca="1" si="121"/>
        <v/>
      </c>
      <c r="BL135" t="str">
        <f t="shared" ca="1" si="122"/>
        <v/>
      </c>
      <c r="BM135" t="str">
        <f t="shared" ca="1" si="123"/>
        <v/>
      </c>
      <c r="BN135" s="4" t="str">
        <f t="shared" ca="1" si="124"/>
        <v/>
      </c>
      <c r="BO135" t="str">
        <f t="shared" ca="1" si="125"/>
        <v/>
      </c>
      <c r="BP135" t="str">
        <f t="shared" ca="1" si="126"/>
        <v/>
      </c>
      <c r="BQ135" t="str">
        <f t="shared" ca="1" si="127"/>
        <v/>
      </c>
      <c r="BR135" t="str">
        <f t="shared" ca="1" si="128"/>
        <v/>
      </c>
      <c r="BS135" t="str">
        <f t="shared" ca="1" si="129"/>
        <v/>
      </c>
      <c r="BT135" t="str">
        <f ca="1">IF($BH135="","",IF(OR(BO135='Datos fijos'!$AB$3,BO135='Datos fijos'!$AB$4),0,SUM(BP135:BS135)))</f>
        <v/>
      </c>
      <c r="BU135" t="str">
        <f t="shared" ca="1" si="150"/>
        <v/>
      </c>
      <c r="BX135">
        <f ca="1">IF(OR(COUNTIF('Datos fijos'!$AJ:$AJ,$B135)=0,$B135=0,D135=0,F135=0,G135=0,$H$4&lt;&gt;'Datos fijos'!$H$3),0,VLOOKUP($B135,'Datos fijos'!$AJ:$AO,COLUMN('Datos fijos'!$AL$1)-COLUMN('Datos fijos'!$AJ$2)+1,0))</f>
        <v>0</v>
      </c>
      <c r="BY135">
        <f t="shared" ca="1" si="151"/>
        <v>0</v>
      </c>
      <c r="BZ135" t="str">
        <f t="shared" ca="1" si="130"/>
        <v/>
      </c>
      <c r="CA135" t="str">
        <f t="shared" ca="1" si="131"/>
        <v/>
      </c>
      <c r="CC135" t="str">
        <f t="shared" ca="1" si="132"/>
        <v/>
      </c>
      <c r="CD135" t="str">
        <f t="shared" ca="1" si="133"/>
        <v/>
      </c>
      <c r="CE135" t="str">
        <f t="shared" ca="1" si="134"/>
        <v/>
      </c>
      <c r="CF135" t="str">
        <f t="shared" ca="1" si="135"/>
        <v/>
      </c>
      <c r="CG135" t="str">
        <f t="shared" ca="1" si="136"/>
        <v/>
      </c>
      <c r="CH135" t="str">
        <f t="shared" ca="1" si="137"/>
        <v/>
      </c>
      <c r="CI135" t="str">
        <f t="shared" ca="1" si="138"/>
        <v/>
      </c>
      <c r="CJ135" t="str">
        <f t="shared" ca="1" si="139"/>
        <v/>
      </c>
      <c r="CK135" t="str">
        <f t="shared" ca="1" si="140"/>
        <v/>
      </c>
      <c r="CL135" t="str">
        <f t="shared" ca="1" si="141"/>
        <v/>
      </c>
      <c r="CM135" t="str">
        <f ca="1">IF($CA135="","",IF(OR(CH135='Datos fijos'!$AB$3,CH135='Datos fijos'!$AB$4),0,SUM(CI135:CL135)))</f>
        <v/>
      </c>
      <c r="CN135" t="str">
        <f t="shared" ca="1" si="152"/>
        <v/>
      </c>
      <c r="DZ135">
        <f ca="1">IF(OR(COUNTIF('Datos fijos'!$AJ:$AJ,$B135)=0,C135=0,D135=0,E135=0,G135=0),0,VLOOKUP($B135,'Datos fijos'!$AJ:$AO,COLUMN('Datos fijos'!$AO$1)-COLUMN('Datos fijos'!$AJ$2)+1,0))</f>
        <v>0</v>
      </c>
      <c r="EA135">
        <f t="shared" ca="1" si="98"/>
        <v>0</v>
      </c>
      <c r="EB135" t="str">
        <f t="shared" ca="1" si="111"/>
        <v/>
      </c>
      <c r="EC135" t="str">
        <f t="shared" ca="1" si="99"/>
        <v/>
      </c>
      <c r="EE135" t="str">
        <f t="shared" ca="1" si="100"/>
        <v/>
      </c>
      <c r="EF135" t="str">
        <f t="shared" ca="1" si="101"/>
        <v/>
      </c>
      <c r="EG135" t="str">
        <f t="shared" ca="1" si="102"/>
        <v/>
      </c>
      <c r="EH135" t="str">
        <f t="shared" ca="1" si="103"/>
        <v/>
      </c>
      <c r="EI135" t="str">
        <f t="shared" ca="1" si="104"/>
        <v/>
      </c>
      <c r="EJ135" t="str">
        <f t="shared" ca="1" si="105"/>
        <v/>
      </c>
      <c r="EM135" t="str">
        <f t="shared" ca="1" si="106"/>
        <v/>
      </c>
      <c r="EN135" t="str">
        <f t="shared" ca="1" si="107"/>
        <v/>
      </c>
      <c r="EO135" t="str">
        <f t="shared" ca="1" si="108"/>
        <v/>
      </c>
      <c r="EP135" t="str">
        <f t="shared" ca="1" si="109"/>
        <v/>
      </c>
      <c r="EQ135" t="str">
        <f ca="1">IF(EC135="","",IF(OR(EJ135='Datos fijos'!$AB$4),0,SUM(EM135:EP135)))</f>
        <v/>
      </c>
      <c r="ER135" t="str">
        <f t="shared" ca="1" si="110"/>
        <v/>
      </c>
      <c r="EV135" s="53" t="str">
        <f ca="1">IF(OR(COUNTIF('Datos fijos'!$AJ:$AJ,Cálculos!$B135)=0,F135=0,D135=0,B135=0),"",VLOOKUP($B135,'Datos fijos'!$AJ:$AP,COLUMN('Datos fijos'!$AP$1)-COLUMN('Datos fijos'!$AJ$2)+1,0))</f>
        <v/>
      </c>
      <c r="EW135" t="str">
        <f t="shared" ca="1" si="142"/>
        <v/>
      </c>
    </row>
    <row r="136" spans="2:153" x14ac:dyDescent="0.25">
      <c r="B136">
        <f ca="1">OFFSET('Equipos, Mater, Serv'!C$5,ROW($A136)-ROW($A$3),0)</f>
        <v>0</v>
      </c>
      <c r="C136">
        <f ca="1">OFFSET('Equipos, Mater, Serv'!D$5,ROW($A136)-ROW($A$3),0)</f>
        <v>0</v>
      </c>
      <c r="D136">
        <f ca="1">OFFSET('Equipos, Mater, Serv'!F$5,ROW($A136)-ROW($A$3),0)</f>
        <v>0</v>
      </c>
      <c r="E136">
        <f ca="1">OFFSET('Equipos, Mater, Serv'!G$5,ROW($A136)-ROW($A$3),0)</f>
        <v>0</v>
      </c>
      <c r="F136">
        <f ca="1">OFFSET('Equipos, Mater, Serv'!H$5,ROW($A136)-ROW($A$3),0)</f>
        <v>0</v>
      </c>
      <c r="G136">
        <f ca="1">OFFSET('Equipos, Mater, Serv'!L$5,ROW($A136)-ROW($A$3),0)</f>
        <v>0</v>
      </c>
      <c r="I136">
        <f ca="1">OFFSET('Equipos, Mater, Serv'!O$5,ROW($A136)-ROW($A$3),0)</f>
        <v>0</v>
      </c>
      <c r="J136">
        <f ca="1">OFFSET('Equipos, Mater, Serv'!P$5,ROW($A136)-ROW($A$3),0)</f>
        <v>0</v>
      </c>
      <c r="K136">
        <f ca="1">OFFSET('Equipos, Mater, Serv'!T$5,ROW($A136)-ROW($A$3),0)</f>
        <v>0</v>
      </c>
      <c r="L136">
        <f ca="1">OFFSET('Equipos, Mater, Serv'!U$5,ROW($A136)-ROW($A$3),0)</f>
        <v>0</v>
      </c>
      <c r="N136">
        <f ca="1">OFFSET('Equipos, Mater, Serv'!Z$5,ROW($A136)-ROW($A$3),0)</f>
        <v>0</v>
      </c>
      <c r="O136">
        <f ca="1">OFFSET('Equipos, Mater, Serv'!AA$5,ROW($A136)-ROW($A$3),0)</f>
        <v>0</v>
      </c>
      <c r="P136">
        <f ca="1">OFFSET('Equipos, Mater, Serv'!AB$5,ROW($A136)-ROW($A$3),0)</f>
        <v>0</v>
      </c>
      <c r="Q136">
        <f ca="1">OFFSET('Equipos, Mater, Serv'!AC$5,ROW($A136)-ROW($A$3),0)</f>
        <v>0</v>
      </c>
      <c r="R136">
        <f ca="1">OFFSET('Equipos, Mater, Serv'!AD$5,ROW($A136)-ROW($A$3),0)</f>
        <v>0</v>
      </c>
      <c r="S136">
        <f ca="1">OFFSET('Equipos, Mater, Serv'!AE$5,ROW($A136)-ROW($A$3),0)</f>
        <v>0</v>
      </c>
      <c r="T136">
        <f ca="1">OFFSET('Equipos, Mater, Serv'!AF$5,ROW($A136)-ROW($A$3),0)</f>
        <v>0</v>
      </c>
      <c r="V136" s="241">
        <f ca="1">IF(OR($B136=0,D136=0,F136=0,J136&lt;&gt;'Datos fijos'!$H$3),0,1)</f>
        <v>0</v>
      </c>
      <c r="W136">
        <f t="shared" ca="1" si="143"/>
        <v>0</v>
      </c>
      <c r="X136" t="str">
        <f t="shared" ca="1" si="144"/>
        <v/>
      </c>
      <c r="Y136" t="str">
        <f t="shared" ca="1" si="145"/>
        <v/>
      </c>
      <c r="AA136" t="str">
        <f t="shared" ca="1" si="112"/>
        <v/>
      </c>
      <c r="AB136" t="str">
        <f t="shared" ca="1" si="113"/>
        <v/>
      </c>
      <c r="AC136" t="str">
        <f t="shared" ca="1" si="114"/>
        <v/>
      </c>
      <c r="AD136" t="str">
        <f t="shared" ca="1" si="115"/>
        <v/>
      </c>
      <c r="AE136" t="str">
        <f t="shared" ca="1" si="116"/>
        <v/>
      </c>
      <c r="AF136" t="str">
        <f t="shared" ca="1" si="117"/>
        <v/>
      </c>
      <c r="AG136" t="str">
        <f t="shared" ca="1" si="146"/>
        <v/>
      </c>
      <c r="AH136" t="str">
        <f t="shared" ca="1" si="147"/>
        <v/>
      </c>
      <c r="AI136" t="str">
        <f t="shared" ca="1" si="148"/>
        <v/>
      </c>
      <c r="AL136" t="str">
        <f ca="1">IF(Y136="","",IF(OR(AG136='Datos fijos'!$AB$3,AG136='Datos fijos'!$AB$4),0,SUM(AH136:AK136)))</f>
        <v/>
      </c>
      <c r="BE136" s="4">
        <f ca="1">IF(OR(COUNTIF('Datos fijos'!$AJ:$AJ,$B136)=0,$B136=0,D136=0,F136=0,$H$4&lt;&gt;'Datos fijos'!$H$3),0,VLOOKUP($B136,'Datos fijos'!$AJ:$AO,COLUMN('Datos fijos'!$AK$2)-COLUMN('Datos fijos'!$AJ$2)+1,0))</f>
        <v>0</v>
      </c>
      <c r="BF136">
        <f t="shared" ca="1" si="149"/>
        <v>0</v>
      </c>
      <c r="BG136" t="str">
        <f t="shared" ca="1" si="118"/>
        <v/>
      </c>
      <c r="BH136" t="str">
        <f t="shared" ca="1" si="119"/>
        <v/>
      </c>
      <c r="BJ136" t="str">
        <f t="shared" ca="1" si="120"/>
        <v/>
      </c>
      <c r="BK136" t="str">
        <f t="shared" ca="1" si="121"/>
        <v/>
      </c>
      <c r="BL136" t="str">
        <f t="shared" ca="1" si="122"/>
        <v/>
      </c>
      <c r="BM136" t="str">
        <f t="shared" ca="1" si="123"/>
        <v/>
      </c>
      <c r="BN136" s="4" t="str">
        <f t="shared" ca="1" si="124"/>
        <v/>
      </c>
      <c r="BO136" t="str">
        <f t="shared" ca="1" si="125"/>
        <v/>
      </c>
      <c r="BP136" t="str">
        <f t="shared" ca="1" si="126"/>
        <v/>
      </c>
      <c r="BQ136" t="str">
        <f t="shared" ca="1" si="127"/>
        <v/>
      </c>
      <c r="BR136" t="str">
        <f t="shared" ca="1" si="128"/>
        <v/>
      </c>
      <c r="BS136" t="str">
        <f t="shared" ca="1" si="129"/>
        <v/>
      </c>
      <c r="BT136" t="str">
        <f ca="1">IF($BH136="","",IF(OR(BO136='Datos fijos'!$AB$3,BO136='Datos fijos'!$AB$4),0,SUM(BP136:BS136)))</f>
        <v/>
      </c>
      <c r="BU136" t="str">
        <f t="shared" ca="1" si="150"/>
        <v/>
      </c>
      <c r="BX136">
        <f ca="1">IF(OR(COUNTIF('Datos fijos'!$AJ:$AJ,$B136)=0,$B136=0,D136=0,F136=0,G136=0,$H$4&lt;&gt;'Datos fijos'!$H$3),0,VLOOKUP($B136,'Datos fijos'!$AJ:$AO,COLUMN('Datos fijos'!$AL$1)-COLUMN('Datos fijos'!$AJ$2)+1,0))</f>
        <v>0</v>
      </c>
      <c r="BY136">
        <f t="shared" ca="1" si="151"/>
        <v>0</v>
      </c>
      <c r="BZ136" t="str">
        <f t="shared" ca="1" si="130"/>
        <v/>
      </c>
      <c r="CA136" t="str">
        <f t="shared" ca="1" si="131"/>
        <v/>
      </c>
      <c r="CC136" t="str">
        <f t="shared" ca="1" si="132"/>
        <v/>
      </c>
      <c r="CD136" t="str">
        <f t="shared" ca="1" si="133"/>
        <v/>
      </c>
      <c r="CE136" t="str">
        <f t="shared" ca="1" si="134"/>
        <v/>
      </c>
      <c r="CF136" t="str">
        <f t="shared" ca="1" si="135"/>
        <v/>
      </c>
      <c r="CG136" t="str">
        <f t="shared" ca="1" si="136"/>
        <v/>
      </c>
      <c r="CH136" t="str">
        <f t="shared" ca="1" si="137"/>
        <v/>
      </c>
      <c r="CI136" t="str">
        <f t="shared" ca="1" si="138"/>
        <v/>
      </c>
      <c r="CJ136" t="str">
        <f t="shared" ca="1" si="139"/>
        <v/>
      </c>
      <c r="CK136" t="str">
        <f t="shared" ca="1" si="140"/>
        <v/>
      </c>
      <c r="CL136" t="str">
        <f t="shared" ca="1" si="141"/>
        <v/>
      </c>
      <c r="CM136" t="str">
        <f ca="1">IF($CA136="","",IF(OR(CH136='Datos fijos'!$AB$3,CH136='Datos fijos'!$AB$4),0,SUM(CI136:CL136)))</f>
        <v/>
      </c>
      <c r="CN136" t="str">
        <f t="shared" ca="1" si="152"/>
        <v/>
      </c>
      <c r="DZ136">
        <f ca="1">IF(OR(COUNTIF('Datos fijos'!$AJ:$AJ,$B136)=0,C136=0,D136=0,E136=0,G136=0),0,VLOOKUP($B136,'Datos fijos'!$AJ:$AO,COLUMN('Datos fijos'!$AO$1)-COLUMN('Datos fijos'!$AJ$2)+1,0))</f>
        <v>0</v>
      </c>
      <c r="EA136">
        <f t="shared" ref="EA136:EA199" ca="1" si="153">DZ136+EA135</f>
        <v>0</v>
      </c>
      <c r="EB136" t="str">
        <f t="shared" ca="1" si="111"/>
        <v/>
      </c>
      <c r="EC136" t="str">
        <f t="shared" ca="1" si="99"/>
        <v/>
      </c>
      <c r="EE136" t="str">
        <f t="shared" ca="1" si="100"/>
        <v/>
      </c>
      <c r="EF136" t="str">
        <f t="shared" ca="1" si="101"/>
        <v/>
      </c>
      <c r="EG136" t="str">
        <f t="shared" ca="1" si="102"/>
        <v/>
      </c>
      <c r="EH136" t="str">
        <f t="shared" ca="1" si="103"/>
        <v/>
      </c>
      <c r="EI136" t="str">
        <f t="shared" ca="1" si="104"/>
        <v/>
      </c>
      <c r="EJ136" t="str">
        <f t="shared" ca="1" si="105"/>
        <v/>
      </c>
      <c r="EM136" t="str">
        <f t="shared" ca="1" si="106"/>
        <v/>
      </c>
      <c r="EN136" t="str">
        <f t="shared" ca="1" si="107"/>
        <v/>
      </c>
      <c r="EO136" t="str">
        <f t="shared" ca="1" si="108"/>
        <v/>
      </c>
      <c r="EP136" t="str">
        <f t="shared" ca="1" si="109"/>
        <v/>
      </c>
      <c r="EQ136" t="str">
        <f ca="1">IF(EC136="","",IF(OR(EJ136='Datos fijos'!$AB$4),0,SUM(EM136:EP136)))</f>
        <v/>
      </c>
      <c r="ER136" t="str">
        <f t="shared" ca="1" si="110"/>
        <v/>
      </c>
      <c r="EV136" s="53" t="str">
        <f ca="1">IF(OR(COUNTIF('Datos fijos'!$AJ:$AJ,Cálculos!$B136)=0,F136=0,D136=0,B136=0),"",VLOOKUP($B136,'Datos fijos'!$AJ:$AP,COLUMN('Datos fijos'!$AP$1)-COLUMN('Datos fijos'!$AJ$2)+1,0))</f>
        <v/>
      </c>
      <c r="EW136" t="str">
        <f t="shared" ca="1" si="142"/>
        <v/>
      </c>
    </row>
    <row r="137" spans="2:153" x14ac:dyDescent="0.25">
      <c r="B137">
        <f ca="1">OFFSET('Equipos, Mater, Serv'!C$5,ROW($A137)-ROW($A$3),0)</f>
        <v>0</v>
      </c>
      <c r="C137">
        <f ca="1">OFFSET('Equipos, Mater, Serv'!D$5,ROW($A137)-ROW($A$3),0)</f>
        <v>0</v>
      </c>
      <c r="D137">
        <f ca="1">OFFSET('Equipos, Mater, Serv'!F$5,ROW($A137)-ROW($A$3),0)</f>
        <v>0</v>
      </c>
      <c r="E137">
        <f ca="1">OFFSET('Equipos, Mater, Serv'!G$5,ROW($A137)-ROW($A$3),0)</f>
        <v>0</v>
      </c>
      <c r="F137">
        <f ca="1">OFFSET('Equipos, Mater, Serv'!H$5,ROW($A137)-ROW($A$3),0)</f>
        <v>0</v>
      </c>
      <c r="G137">
        <f ca="1">OFFSET('Equipos, Mater, Serv'!L$5,ROW($A137)-ROW($A$3),0)</f>
        <v>0</v>
      </c>
      <c r="I137">
        <f ca="1">OFFSET('Equipos, Mater, Serv'!O$5,ROW($A137)-ROW($A$3),0)</f>
        <v>0</v>
      </c>
      <c r="J137">
        <f ca="1">OFFSET('Equipos, Mater, Serv'!P$5,ROW($A137)-ROW($A$3),0)</f>
        <v>0</v>
      </c>
      <c r="K137">
        <f ca="1">OFFSET('Equipos, Mater, Serv'!T$5,ROW($A137)-ROW($A$3),0)</f>
        <v>0</v>
      </c>
      <c r="L137">
        <f ca="1">OFFSET('Equipos, Mater, Serv'!U$5,ROW($A137)-ROW($A$3),0)</f>
        <v>0</v>
      </c>
      <c r="N137">
        <f ca="1">OFFSET('Equipos, Mater, Serv'!Z$5,ROW($A137)-ROW($A$3),0)</f>
        <v>0</v>
      </c>
      <c r="O137">
        <f ca="1">OFFSET('Equipos, Mater, Serv'!AA$5,ROW($A137)-ROW($A$3),0)</f>
        <v>0</v>
      </c>
      <c r="P137">
        <f ca="1">OFFSET('Equipos, Mater, Serv'!AB$5,ROW($A137)-ROW($A$3),0)</f>
        <v>0</v>
      </c>
      <c r="Q137">
        <f ca="1">OFFSET('Equipos, Mater, Serv'!AC$5,ROW($A137)-ROW($A$3),0)</f>
        <v>0</v>
      </c>
      <c r="R137">
        <f ca="1">OFFSET('Equipos, Mater, Serv'!AD$5,ROW($A137)-ROW($A$3),0)</f>
        <v>0</v>
      </c>
      <c r="S137">
        <f ca="1">OFFSET('Equipos, Mater, Serv'!AE$5,ROW($A137)-ROW($A$3),0)</f>
        <v>0</v>
      </c>
      <c r="T137">
        <f ca="1">OFFSET('Equipos, Mater, Serv'!AF$5,ROW($A137)-ROW($A$3),0)</f>
        <v>0</v>
      </c>
      <c r="V137" s="241">
        <f ca="1">IF(OR($B137=0,D137=0,F137=0,J137&lt;&gt;'Datos fijos'!$H$3),0,1)</f>
        <v>0</v>
      </c>
      <c r="W137">
        <f t="shared" ca="1" si="143"/>
        <v>0</v>
      </c>
      <c r="X137" t="str">
        <f t="shared" ca="1" si="144"/>
        <v/>
      </c>
      <c r="Y137" t="str">
        <f t="shared" ca="1" si="145"/>
        <v/>
      </c>
      <c r="AA137" t="str">
        <f t="shared" ca="1" si="112"/>
        <v/>
      </c>
      <c r="AB137" t="str">
        <f t="shared" ca="1" si="113"/>
        <v/>
      </c>
      <c r="AC137" t="str">
        <f t="shared" ca="1" si="114"/>
        <v/>
      </c>
      <c r="AD137" t="str">
        <f t="shared" ca="1" si="115"/>
        <v/>
      </c>
      <c r="AE137" t="str">
        <f t="shared" ca="1" si="116"/>
        <v/>
      </c>
      <c r="AF137" t="str">
        <f t="shared" ca="1" si="117"/>
        <v/>
      </c>
      <c r="AG137" t="str">
        <f t="shared" ca="1" si="146"/>
        <v/>
      </c>
      <c r="AH137" t="str">
        <f t="shared" ca="1" si="147"/>
        <v/>
      </c>
      <c r="AI137" t="str">
        <f t="shared" ca="1" si="148"/>
        <v/>
      </c>
      <c r="AL137" t="str">
        <f ca="1">IF(Y137="","",IF(OR(AG137='Datos fijos'!$AB$3,AG137='Datos fijos'!$AB$4),0,SUM(AH137:AK137)))</f>
        <v/>
      </c>
      <c r="BE137" s="4">
        <f ca="1">IF(OR(COUNTIF('Datos fijos'!$AJ:$AJ,$B137)=0,$B137=0,D137=0,F137=0,$H$4&lt;&gt;'Datos fijos'!$H$3),0,VLOOKUP($B137,'Datos fijos'!$AJ:$AO,COLUMN('Datos fijos'!$AK$2)-COLUMN('Datos fijos'!$AJ$2)+1,0))</f>
        <v>0</v>
      </c>
      <c r="BF137">
        <f t="shared" ca="1" si="149"/>
        <v>0</v>
      </c>
      <c r="BG137" t="str">
        <f t="shared" ca="1" si="118"/>
        <v/>
      </c>
      <c r="BH137" t="str">
        <f t="shared" ca="1" si="119"/>
        <v/>
      </c>
      <c r="BJ137" t="str">
        <f t="shared" ca="1" si="120"/>
        <v/>
      </c>
      <c r="BK137" t="str">
        <f t="shared" ca="1" si="121"/>
        <v/>
      </c>
      <c r="BL137" t="str">
        <f t="shared" ca="1" si="122"/>
        <v/>
      </c>
      <c r="BM137" t="str">
        <f t="shared" ca="1" si="123"/>
        <v/>
      </c>
      <c r="BN137" s="4" t="str">
        <f t="shared" ca="1" si="124"/>
        <v/>
      </c>
      <c r="BO137" t="str">
        <f t="shared" ca="1" si="125"/>
        <v/>
      </c>
      <c r="BP137" t="str">
        <f t="shared" ca="1" si="126"/>
        <v/>
      </c>
      <c r="BQ137" t="str">
        <f t="shared" ca="1" si="127"/>
        <v/>
      </c>
      <c r="BR137" t="str">
        <f t="shared" ca="1" si="128"/>
        <v/>
      </c>
      <c r="BS137" t="str">
        <f t="shared" ca="1" si="129"/>
        <v/>
      </c>
      <c r="BT137" t="str">
        <f ca="1">IF($BH137="","",IF(OR(BO137='Datos fijos'!$AB$3,BO137='Datos fijos'!$AB$4),0,SUM(BP137:BS137)))</f>
        <v/>
      </c>
      <c r="BU137" t="str">
        <f t="shared" ca="1" si="150"/>
        <v/>
      </c>
      <c r="BX137">
        <f ca="1">IF(OR(COUNTIF('Datos fijos'!$AJ:$AJ,$B137)=0,$B137=0,D137=0,F137=0,G137=0,$H$4&lt;&gt;'Datos fijos'!$H$3),0,VLOOKUP($B137,'Datos fijos'!$AJ:$AO,COLUMN('Datos fijos'!$AL$1)-COLUMN('Datos fijos'!$AJ$2)+1,0))</f>
        <v>0</v>
      </c>
      <c r="BY137">
        <f t="shared" ca="1" si="151"/>
        <v>0</v>
      </c>
      <c r="BZ137" t="str">
        <f t="shared" ca="1" si="130"/>
        <v/>
      </c>
      <c r="CA137" t="str">
        <f t="shared" ca="1" si="131"/>
        <v/>
      </c>
      <c r="CC137" t="str">
        <f t="shared" ca="1" si="132"/>
        <v/>
      </c>
      <c r="CD137" t="str">
        <f t="shared" ca="1" si="133"/>
        <v/>
      </c>
      <c r="CE137" t="str">
        <f t="shared" ca="1" si="134"/>
        <v/>
      </c>
      <c r="CF137" t="str">
        <f t="shared" ca="1" si="135"/>
        <v/>
      </c>
      <c r="CG137" t="str">
        <f t="shared" ca="1" si="136"/>
        <v/>
      </c>
      <c r="CH137" t="str">
        <f t="shared" ca="1" si="137"/>
        <v/>
      </c>
      <c r="CI137" t="str">
        <f t="shared" ca="1" si="138"/>
        <v/>
      </c>
      <c r="CJ137" t="str">
        <f t="shared" ca="1" si="139"/>
        <v/>
      </c>
      <c r="CK137" t="str">
        <f t="shared" ca="1" si="140"/>
        <v/>
      </c>
      <c r="CL137" t="str">
        <f t="shared" ca="1" si="141"/>
        <v/>
      </c>
      <c r="CM137" t="str">
        <f ca="1">IF($CA137="","",IF(OR(CH137='Datos fijos'!$AB$3,CH137='Datos fijos'!$AB$4),0,SUM(CI137:CL137)))</f>
        <v/>
      </c>
      <c r="CN137" t="str">
        <f t="shared" ca="1" si="152"/>
        <v/>
      </c>
      <c r="DZ137">
        <f ca="1">IF(OR(COUNTIF('Datos fijos'!$AJ:$AJ,$B137)=0,C137=0,D137=0,E137=0,G137=0),0,VLOOKUP($B137,'Datos fijos'!$AJ:$AO,COLUMN('Datos fijos'!$AO$1)-COLUMN('Datos fijos'!$AJ$2)+1,0))</f>
        <v>0</v>
      </c>
      <c r="EA137">
        <f t="shared" ca="1" si="153"/>
        <v>0</v>
      </c>
      <c r="EB137" t="str">
        <f t="shared" ca="1" si="111"/>
        <v/>
      </c>
      <c r="EC137" t="str">
        <f t="shared" ref="EC137:EC200" ca="1" si="154">IF(OR(EB137=0,EB137=""),"",MATCH(EB137,EA:EA,0)-ROW($EA$3))</f>
        <v/>
      </c>
      <c r="EE137" t="str">
        <f t="shared" ref="EE137:EE200" ca="1" si="155">IF($EC137="","",OFFSET(B$3,$EC137,0))</f>
        <v/>
      </c>
      <c r="EF137" t="str">
        <f t="shared" ref="EF137:EF200" ca="1" si="156">IF($EC137="","",OFFSET(C$3,$EC137,0))</f>
        <v/>
      </c>
      <c r="EG137" t="str">
        <f t="shared" ref="EG137:EG200" ca="1" si="157">IF($EC137="","",OFFSET(D$3,$EC137,0))</f>
        <v/>
      </c>
      <c r="EH137" t="str">
        <f t="shared" ref="EH137:EH200" ca="1" si="158">IF($EC137="","",OFFSET(E$3,$EC137,0))</f>
        <v/>
      </c>
      <c r="EI137" t="str">
        <f t="shared" ref="EI137:EI200" ca="1" si="159">IF($EC137="","",OFFSET(F$3,$EC137,0))</f>
        <v/>
      </c>
      <c r="EJ137" t="str">
        <f t="shared" ref="EJ137:EJ200" ca="1" si="160">IF($EC137="","",OFFSET(K$3,$EC137,0))</f>
        <v/>
      </c>
      <c r="EM137" t="str">
        <f t="shared" ref="EM137:EM200" ca="1" si="161">IF($EC137="","",OFFSET(P$3,$EC137,0))</f>
        <v/>
      </c>
      <c r="EN137" t="str">
        <f t="shared" ref="EN137:EN200" ca="1" si="162">IF($EC137="","",OFFSET(Q$3,$EC137,0))</f>
        <v/>
      </c>
      <c r="EO137" t="str">
        <f t="shared" ref="EO137:EO200" ca="1" si="163">IF($EC137="","",OFFSET(R$3,$EC137,0))</f>
        <v/>
      </c>
      <c r="EP137" t="str">
        <f t="shared" ref="EP137:EP200" ca="1" si="164">IF($EC137="","",OFFSET(S$3,$EC137,0))</f>
        <v/>
      </c>
      <c r="EQ137" t="str">
        <f ca="1">IF(EC137="","",IF(OR(EJ137='Datos fijos'!$AB$4),0,SUM(EM137:EP137)))</f>
        <v/>
      </c>
      <c r="ER137" t="str">
        <f t="shared" ref="ER137:ER200" ca="1" si="165">IF(EC137="","",EG137*EI137*EQ137)</f>
        <v/>
      </c>
      <c r="EV137" s="53" t="str">
        <f ca="1">IF(OR(COUNTIF('Datos fijos'!$AJ:$AJ,Cálculos!$B137)=0,F137=0,D137=0,B137=0),"",VLOOKUP($B137,'Datos fijos'!$AJ:$AP,COLUMN('Datos fijos'!$AP$1)-COLUMN('Datos fijos'!$AJ$2)+1,0))</f>
        <v/>
      </c>
      <c r="EW137" t="str">
        <f t="shared" ca="1" si="142"/>
        <v/>
      </c>
    </row>
    <row r="138" spans="2:153" x14ac:dyDescent="0.25">
      <c r="B138">
        <f ca="1">OFFSET('Equipos, Mater, Serv'!C$5,ROW($A138)-ROW($A$3),0)</f>
        <v>0</v>
      </c>
      <c r="C138">
        <f ca="1">OFFSET('Equipos, Mater, Serv'!D$5,ROW($A138)-ROW($A$3),0)</f>
        <v>0</v>
      </c>
      <c r="D138">
        <f ca="1">OFFSET('Equipos, Mater, Serv'!F$5,ROW($A138)-ROW($A$3),0)</f>
        <v>0</v>
      </c>
      <c r="E138">
        <f ca="1">OFFSET('Equipos, Mater, Serv'!G$5,ROW($A138)-ROW($A$3),0)</f>
        <v>0</v>
      </c>
      <c r="F138">
        <f ca="1">OFFSET('Equipos, Mater, Serv'!H$5,ROW($A138)-ROW($A$3),0)</f>
        <v>0</v>
      </c>
      <c r="G138">
        <f ca="1">OFFSET('Equipos, Mater, Serv'!L$5,ROW($A138)-ROW($A$3),0)</f>
        <v>0</v>
      </c>
      <c r="I138">
        <f ca="1">OFFSET('Equipos, Mater, Serv'!O$5,ROW($A138)-ROW($A$3),0)</f>
        <v>0</v>
      </c>
      <c r="J138">
        <f ca="1">OFFSET('Equipos, Mater, Serv'!P$5,ROW($A138)-ROW($A$3),0)</f>
        <v>0</v>
      </c>
      <c r="K138">
        <f ca="1">OFFSET('Equipos, Mater, Serv'!T$5,ROW($A138)-ROW($A$3),0)</f>
        <v>0</v>
      </c>
      <c r="L138">
        <f ca="1">OFFSET('Equipos, Mater, Serv'!U$5,ROW($A138)-ROW($A$3),0)</f>
        <v>0</v>
      </c>
      <c r="N138">
        <f ca="1">OFFSET('Equipos, Mater, Serv'!Z$5,ROW($A138)-ROW($A$3),0)</f>
        <v>0</v>
      </c>
      <c r="O138">
        <f ca="1">OFFSET('Equipos, Mater, Serv'!AA$5,ROW($A138)-ROW($A$3),0)</f>
        <v>0</v>
      </c>
      <c r="P138">
        <f ca="1">OFFSET('Equipos, Mater, Serv'!AB$5,ROW($A138)-ROW($A$3),0)</f>
        <v>0</v>
      </c>
      <c r="Q138">
        <f ca="1">OFFSET('Equipos, Mater, Serv'!AC$5,ROW($A138)-ROW($A$3),0)</f>
        <v>0</v>
      </c>
      <c r="R138">
        <f ca="1">OFFSET('Equipos, Mater, Serv'!AD$5,ROW($A138)-ROW($A$3),0)</f>
        <v>0</v>
      </c>
      <c r="S138">
        <f ca="1">OFFSET('Equipos, Mater, Serv'!AE$5,ROW($A138)-ROW($A$3),0)</f>
        <v>0</v>
      </c>
      <c r="T138">
        <f ca="1">OFFSET('Equipos, Mater, Serv'!AF$5,ROW($A138)-ROW($A$3),0)</f>
        <v>0</v>
      </c>
      <c r="V138" s="241">
        <f ca="1">IF(OR($B138=0,D138=0,F138=0,J138&lt;&gt;'Datos fijos'!$H$3),0,1)</f>
        <v>0</v>
      </c>
      <c r="W138">
        <f t="shared" ca="1" si="143"/>
        <v>0</v>
      </c>
      <c r="X138" t="str">
        <f t="shared" ca="1" si="144"/>
        <v/>
      </c>
      <c r="Y138" t="str">
        <f t="shared" ca="1" si="145"/>
        <v/>
      </c>
      <c r="AA138" t="str">
        <f t="shared" ca="1" si="112"/>
        <v/>
      </c>
      <c r="AB138" t="str">
        <f t="shared" ca="1" si="113"/>
        <v/>
      </c>
      <c r="AC138" t="str">
        <f t="shared" ca="1" si="114"/>
        <v/>
      </c>
      <c r="AD138" t="str">
        <f t="shared" ca="1" si="115"/>
        <v/>
      </c>
      <c r="AE138" t="str">
        <f t="shared" ca="1" si="116"/>
        <v/>
      </c>
      <c r="AF138" t="str">
        <f t="shared" ca="1" si="117"/>
        <v/>
      </c>
      <c r="AG138" t="str">
        <f t="shared" ca="1" si="146"/>
        <v/>
      </c>
      <c r="AH138" t="str">
        <f t="shared" ca="1" si="147"/>
        <v/>
      </c>
      <c r="AI138" t="str">
        <f t="shared" ca="1" si="148"/>
        <v/>
      </c>
      <c r="AL138" t="str">
        <f ca="1">IF(Y138="","",IF(OR(AG138='Datos fijos'!$AB$3,AG138='Datos fijos'!$AB$4),0,SUM(AH138:AK138)))</f>
        <v/>
      </c>
      <c r="BE138" s="4">
        <f ca="1">IF(OR(COUNTIF('Datos fijos'!$AJ:$AJ,$B138)=0,$B138=0,D138=0,F138=0,$H$4&lt;&gt;'Datos fijos'!$H$3),0,VLOOKUP($B138,'Datos fijos'!$AJ:$AO,COLUMN('Datos fijos'!$AK$2)-COLUMN('Datos fijos'!$AJ$2)+1,0))</f>
        <v>0</v>
      </c>
      <c r="BF138">
        <f t="shared" ca="1" si="149"/>
        <v>0</v>
      </c>
      <c r="BG138" t="str">
        <f t="shared" ca="1" si="118"/>
        <v/>
      </c>
      <c r="BH138" t="str">
        <f t="shared" ca="1" si="119"/>
        <v/>
      </c>
      <c r="BJ138" t="str">
        <f t="shared" ca="1" si="120"/>
        <v/>
      </c>
      <c r="BK138" t="str">
        <f t="shared" ca="1" si="121"/>
        <v/>
      </c>
      <c r="BL138" t="str">
        <f t="shared" ca="1" si="122"/>
        <v/>
      </c>
      <c r="BM138" t="str">
        <f t="shared" ca="1" si="123"/>
        <v/>
      </c>
      <c r="BN138" s="4" t="str">
        <f t="shared" ca="1" si="124"/>
        <v/>
      </c>
      <c r="BO138" t="str">
        <f t="shared" ca="1" si="125"/>
        <v/>
      </c>
      <c r="BP138" t="str">
        <f t="shared" ca="1" si="126"/>
        <v/>
      </c>
      <c r="BQ138" t="str">
        <f t="shared" ca="1" si="127"/>
        <v/>
      </c>
      <c r="BR138" t="str">
        <f t="shared" ca="1" si="128"/>
        <v/>
      </c>
      <c r="BS138" t="str">
        <f t="shared" ca="1" si="129"/>
        <v/>
      </c>
      <c r="BT138" t="str">
        <f ca="1">IF($BH138="","",IF(OR(BO138='Datos fijos'!$AB$3,BO138='Datos fijos'!$AB$4),0,SUM(BP138:BS138)))</f>
        <v/>
      </c>
      <c r="BU138" t="str">
        <f t="shared" ca="1" si="150"/>
        <v/>
      </c>
      <c r="BX138">
        <f ca="1">IF(OR(COUNTIF('Datos fijos'!$AJ:$AJ,$B138)=0,$B138=0,D138=0,F138=0,G138=0,$H$4&lt;&gt;'Datos fijos'!$H$3),0,VLOOKUP($B138,'Datos fijos'!$AJ:$AO,COLUMN('Datos fijos'!$AL$1)-COLUMN('Datos fijos'!$AJ$2)+1,0))</f>
        <v>0</v>
      </c>
      <c r="BY138">
        <f t="shared" ca="1" si="151"/>
        <v>0</v>
      </c>
      <c r="BZ138" t="str">
        <f t="shared" ca="1" si="130"/>
        <v/>
      </c>
      <c r="CA138" t="str">
        <f t="shared" ca="1" si="131"/>
        <v/>
      </c>
      <c r="CC138" t="str">
        <f t="shared" ca="1" si="132"/>
        <v/>
      </c>
      <c r="CD138" t="str">
        <f t="shared" ca="1" si="133"/>
        <v/>
      </c>
      <c r="CE138" t="str">
        <f t="shared" ca="1" si="134"/>
        <v/>
      </c>
      <c r="CF138" t="str">
        <f t="shared" ca="1" si="135"/>
        <v/>
      </c>
      <c r="CG138" t="str">
        <f t="shared" ca="1" si="136"/>
        <v/>
      </c>
      <c r="CH138" t="str">
        <f t="shared" ca="1" si="137"/>
        <v/>
      </c>
      <c r="CI138" t="str">
        <f t="shared" ca="1" si="138"/>
        <v/>
      </c>
      <c r="CJ138" t="str">
        <f t="shared" ca="1" si="139"/>
        <v/>
      </c>
      <c r="CK138" t="str">
        <f t="shared" ca="1" si="140"/>
        <v/>
      </c>
      <c r="CL138" t="str">
        <f t="shared" ca="1" si="141"/>
        <v/>
      </c>
      <c r="CM138" t="str">
        <f ca="1">IF($CA138="","",IF(OR(CH138='Datos fijos'!$AB$3,CH138='Datos fijos'!$AB$4),0,SUM(CI138:CL138)))</f>
        <v/>
      </c>
      <c r="CN138" t="str">
        <f t="shared" ca="1" si="152"/>
        <v/>
      </c>
      <c r="DZ138">
        <f ca="1">IF(OR(COUNTIF('Datos fijos'!$AJ:$AJ,$B138)=0,C138=0,D138=0,E138=0,G138=0),0,VLOOKUP($B138,'Datos fijos'!$AJ:$AO,COLUMN('Datos fijos'!$AO$1)-COLUMN('Datos fijos'!$AJ$2)+1,0))</f>
        <v>0</v>
      </c>
      <c r="EA138">
        <f t="shared" ca="1" si="153"/>
        <v>0</v>
      </c>
      <c r="EB138" t="str">
        <f t="shared" ref="EB138:EB201" ca="1" si="166">IF(OR(EB137="",EB$1=EB137),"",EB137+1)</f>
        <v/>
      </c>
      <c r="EC138" t="str">
        <f t="shared" ca="1" si="154"/>
        <v/>
      </c>
      <c r="EE138" t="str">
        <f t="shared" ca="1" si="155"/>
        <v/>
      </c>
      <c r="EF138" t="str">
        <f t="shared" ca="1" si="156"/>
        <v/>
      </c>
      <c r="EG138" t="str">
        <f t="shared" ca="1" si="157"/>
        <v/>
      </c>
      <c r="EH138" t="str">
        <f t="shared" ca="1" si="158"/>
        <v/>
      </c>
      <c r="EI138" t="str">
        <f t="shared" ca="1" si="159"/>
        <v/>
      </c>
      <c r="EJ138" t="str">
        <f t="shared" ca="1" si="160"/>
        <v/>
      </c>
      <c r="EM138" t="str">
        <f t="shared" ca="1" si="161"/>
        <v/>
      </c>
      <c r="EN138" t="str">
        <f t="shared" ca="1" si="162"/>
        <v/>
      </c>
      <c r="EO138" t="str">
        <f t="shared" ca="1" si="163"/>
        <v/>
      </c>
      <c r="EP138" t="str">
        <f t="shared" ca="1" si="164"/>
        <v/>
      </c>
      <c r="EQ138" t="str">
        <f ca="1">IF(EC138="","",IF(OR(EJ138='Datos fijos'!$AB$4),0,SUM(EM138:EP138)))</f>
        <v/>
      </c>
      <c r="ER138" t="str">
        <f t="shared" ca="1" si="165"/>
        <v/>
      </c>
      <c r="EV138" s="53" t="str">
        <f ca="1">IF(OR(COUNTIF('Datos fijos'!$AJ:$AJ,Cálculos!$B138)=0,F138=0,D138=0,B138=0),"",VLOOKUP($B138,'Datos fijos'!$AJ:$AP,COLUMN('Datos fijos'!$AP$1)-COLUMN('Datos fijos'!$AJ$2)+1,0))</f>
        <v/>
      </c>
      <c r="EW138" t="str">
        <f t="shared" ca="1" si="142"/>
        <v/>
      </c>
    </row>
    <row r="139" spans="2:153" x14ac:dyDescent="0.25">
      <c r="B139">
        <f ca="1">OFFSET('Equipos, Mater, Serv'!C$5,ROW($A139)-ROW($A$3),0)</f>
        <v>0</v>
      </c>
      <c r="C139">
        <f ca="1">OFFSET('Equipos, Mater, Serv'!D$5,ROW($A139)-ROW($A$3),0)</f>
        <v>0</v>
      </c>
      <c r="D139">
        <f ca="1">OFFSET('Equipos, Mater, Serv'!F$5,ROW($A139)-ROW($A$3),0)</f>
        <v>0</v>
      </c>
      <c r="E139">
        <f ca="1">OFFSET('Equipos, Mater, Serv'!G$5,ROW($A139)-ROW($A$3),0)</f>
        <v>0</v>
      </c>
      <c r="F139">
        <f ca="1">OFFSET('Equipos, Mater, Serv'!H$5,ROW($A139)-ROW($A$3),0)</f>
        <v>0</v>
      </c>
      <c r="G139">
        <f ca="1">OFFSET('Equipos, Mater, Serv'!L$5,ROW($A139)-ROW($A$3),0)</f>
        <v>0</v>
      </c>
      <c r="I139">
        <f ca="1">OFFSET('Equipos, Mater, Serv'!O$5,ROW($A139)-ROW($A$3),0)</f>
        <v>0</v>
      </c>
      <c r="J139">
        <f ca="1">OFFSET('Equipos, Mater, Serv'!P$5,ROW($A139)-ROW($A$3),0)</f>
        <v>0</v>
      </c>
      <c r="K139">
        <f ca="1">OFFSET('Equipos, Mater, Serv'!T$5,ROW($A139)-ROW($A$3),0)</f>
        <v>0</v>
      </c>
      <c r="L139">
        <f ca="1">OFFSET('Equipos, Mater, Serv'!U$5,ROW($A139)-ROW($A$3),0)</f>
        <v>0</v>
      </c>
      <c r="N139">
        <f ca="1">OFFSET('Equipos, Mater, Serv'!Z$5,ROW($A139)-ROW($A$3),0)</f>
        <v>0</v>
      </c>
      <c r="O139">
        <f ca="1">OFFSET('Equipos, Mater, Serv'!AA$5,ROW($A139)-ROW($A$3),0)</f>
        <v>0</v>
      </c>
      <c r="P139">
        <f ca="1">OFFSET('Equipos, Mater, Serv'!AB$5,ROW($A139)-ROW($A$3),0)</f>
        <v>0</v>
      </c>
      <c r="Q139">
        <f ca="1">OFFSET('Equipos, Mater, Serv'!AC$5,ROW($A139)-ROW($A$3),0)</f>
        <v>0</v>
      </c>
      <c r="R139">
        <f ca="1">OFFSET('Equipos, Mater, Serv'!AD$5,ROW($A139)-ROW($A$3),0)</f>
        <v>0</v>
      </c>
      <c r="S139">
        <f ca="1">OFFSET('Equipos, Mater, Serv'!AE$5,ROW($A139)-ROW($A$3),0)</f>
        <v>0</v>
      </c>
      <c r="T139">
        <f ca="1">OFFSET('Equipos, Mater, Serv'!AF$5,ROW($A139)-ROW($A$3),0)</f>
        <v>0</v>
      </c>
      <c r="V139" s="241">
        <f ca="1">IF(OR($B139=0,D139=0,F139=0,J139&lt;&gt;'Datos fijos'!$H$3),0,1)</f>
        <v>0</v>
      </c>
      <c r="W139">
        <f t="shared" ca="1" si="143"/>
        <v>0</v>
      </c>
      <c r="X139" t="str">
        <f t="shared" ca="1" si="144"/>
        <v/>
      </c>
      <c r="Y139" t="str">
        <f t="shared" ca="1" si="145"/>
        <v/>
      </c>
      <c r="AA139" t="str">
        <f t="shared" ca="1" si="112"/>
        <v/>
      </c>
      <c r="AB139" t="str">
        <f t="shared" ca="1" si="113"/>
        <v/>
      </c>
      <c r="AC139" t="str">
        <f t="shared" ca="1" si="114"/>
        <v/>
      </c>
      <c r="AD139" t="str">
        <f t="shared" ca="1" si="115"/>
        <v/>
      </c>
      <c r="AE139" t="str">
        <f t="shared" ca="1" si="116"/>
        <v/>
      </c>
      <c r="AF139" t="str">
        <f t="shared" ca="1" si="117"/>
        <v/>
      </c>
      <c r="AG139" t="str">
        <f t="shared" ca="1" si="146"/>
        <v/>
      </c>
      <c r="AH139" t="str">
        <f t="shared" ca="1" si="147"/>
        <v/>
      </c>
      <c r="AI139" t="str">
        <f t="shared" ca="1" si="148"/>
        <v/>
      </c>
      <c r="AL139" t="str">
        <f ca="1">IF(Y139="","",IF(OR(AG139='Datos fijos'!$AB$3,AG139='Datos fijos'!$AB$4),0,SUM(AH139:AK139)))</f>
        <v/>
      </c>
      <c r="BE139" s="4">
        <f ca="1">IF(OR(COUNTIF('Datos fijos'!$AJ:$AJ,$B139)=0,$B139=0,D139=0,F139=0,$H$4&lt;&gt;'Datos fijos'!$H$3),0,VLOOKUP($B139,'Datos fijos'!$AJ:$AO,COLUMN('Datos fijos'!$AK$2)-COLUMN('Datos fijos'!$AJ$2)+1,0))</f>
        <v>0</v>
      </c>
      <c r="BF139">
        <f t="shared" ca="1" si="149"/>
        <v>0</v>
      </c>
      <c r="BG139" t="str">
        <f t="shared" ca="1" si="118"/>
        <v/>
      </c>
      <c r="BH139" t="str">
        <f t="shared" ca="1" si="119"/>
        <v/>
      </c>
      <c r="BJ139" t="str">
        <f t="shared" ca="1" si="120"/>
        <v/>
      </c>
      <c r="BK139" t="str">
        <f t="shared" ca="1" si="121"/>
        <v/>
      </c>
      <c r="BL139" t="str">
        <f t="shared" ca="1" si="122"/>
        <v/>
      </c>
      <c r="BM139" t="str">
        <f t="shared" ca="1" si="123"/>
        <v/>
      </c>
      <c r="BN139" s="4" t="str">
        <f t="shared" ca="1" si="124"/>
        <v/>
      </c>
      <c r="BO139" t="str">
        <f t="shared" ca="1" si="125"/>
        <v/>
      </c>
      <c r="BP139" t="str">
        <f t="shared" ca="1" si="126"/>
        <v/>
      </c>
      <c r="BQ139" t="str">
        <f t="shared" ca="1" si="127"/>
        <v/>
      </c>
      <c r="BR139" t="str">
        <f t="shared" ca="1" si="128"/>
        <v/>
      </c>
      <c r="BS139" t="str">
        <f t="shared" ca="1" si="129"/>
        <v/>
      </c>
      <c r="BT139" t="str">
        <f ca="1">IF($BH139="","",IF(OR(BO139='Datos fijos'!$AB$3,BO139='Datos fijos'!$AB$4),0,SUM(BP139:BS139)))</f>
        <v/>
      </c>
      <c r="BU139" t="str">
        <f t="shared" ca="1" si="150"/>
        <v/>
      </c>
      <c r="BX139">
        <f ca="1">IF(OR(COUNTIF('Datos fijos'!$AJ:$AJ,$B139)=0,$B139=0,D139=0,F139=0,G139=0,$H$4&lt;&gt;'Datos fijos'!$H$3),0,VLOOKUP($B139,'Datos fijos'!$AJ:$AO,COLUMN('Datos fijos'!$AL$1)-COLUMN('Datos fijos'!$AJ$2)+1,0))</f>
        <v>0</v>
      </c>
      <c r="BY139">
        <f t="shared" ca="1" si="151"/>
        <v>0</v>
      </c>
      <c r="BZ139" t="str">
        <f t="shared" ca="1" si="130"/>
        <v/>
      </c>
      <c r="CA139" t="str">
        <f t="shared" ca="1" si="131"/>
        <v/>
      </c>
      <c r="CC139" t="str">
        <f t="shared" ca="1" si="132"/>
        <v/>
      </c>
      <c r="CD139" t="str">
        <f t="shared" ca="1" si="133"/>
        <v/>
      </c>
      <c r="CE139" t="str">
        <f t="shared" ca="1" si="134"/>
        <v/>
      </c>
      <c r="CF139" t="str">
        <f t="shared" ca="1" si="135"/>
        <v/>
      </c>
      <c r="CG139" t="str">
        <f t="shared" ca="1" si="136"/>
        <v/>
      </c>
      <c r="CH139" t="str">
        <f t="shared" ca="1" si="137"/>
        <v/>
      </c>
      <c r="CI139" t="str">
        <f t="shared" ca="1" si="138"/>
        <v/>
      </c>
      <c r="CJ139" t="str">
        <f t="shared" ca="1" si="139"/>
        <v/>
      </c>
      <c r="CK139" t="str">
        <f t="shared" ca="1" si="140"/>
        <v/>
      </c>
      <c r="CL139" t="str">
        <f t="shared" ca="1" si="141"/>
        <v/>
      </c>
      <c r="CM139" t="str">
        <f ca="1">IF($CA139="","",IF(OR(CH139='Datos fijos'!$AB$3,CH139='Datos fijos'!$AB$4),0,SUM(CI139:CL139)))</f>
        <v/>
      </c>
      <c r="CN139" t="str">
        <f t="shared" ca="1" si="152"/>
        <v/>
      </c>
      <c r="DZ139">
        <f ca="1">IF(OR(COUNTIF('Datos fijos'!$AJ:$AJ,$B139)=0,C139=0,D139=0,E139=0,G139=0),0,VLOOKUP($B139,'Datos fijos'!$AJ:$AO,COLUMN('Datos fijos'!$AO$1)-COLUMN('Datos fijos'!$AJ$2)+1,0))</f>
        <v>0</v>
      </c>
      <c r="EA139">
        <f t="shared" ca="1" si="153"/>
        <v>0</v>
      </c>
      <c r="EB139" t="str">
        <f t="shared" ca="1" si="166"/>
        <v/>
      </c>
      <c r="EC139" t="str">
        <f t="shared" ca="1" si="154"/>
        <v/>
      </c>
      <c r="EE139" t="str">
        <f t="shared" ca="1" si="155"/>
        <v/>
      </c>
      <c r="EF139" t="str">
        <f t="shared" ca="1" si="156"/>
        <v/>
      </c>
      <c r="EG139" t="str">
        <f t="shared" ca="1" si="157"/>
        <v/>
      </c>
      <c r="EH139" t="str">
        <f t="shared" ca="1" si="158"/>
        <v/>
      </c>
      <c r="EI139" t="str">
        <f t="shared" ca="1" si="159"/>
        <v/>
      </c>
      <c r="EJ139" t="str">
        <f t="shared" ca="1" si="160"/>
        <v/>
      </c>
      <c r="EM139" t="str">
        <f t="shared" ca="1" si="161"/>
        <v/>
      </c>
      <c r="EN139" t="str">
        <f t="shared" ca="1" si="162"/>
        <v/>
      </c>
      <c r="EO139" t="str">
        <f t="shared" ca="1" si="163"/>
        <v/>
      </c>
      <c r="EP139" t="str">
        <f t="shared" ca="1" si="164"/>
        <v/>
      </c>
      <c r="EQ139" t="str">
        <f ca="1">IF(EC139="","",IF(OR(EJ139='Datos fijos'!$AB$4),0,SUM(EM139:EP139)))</f>
        <v/>
      </c>
      <c r="ER139" t="str">
        <f t="shared" ca="1" si="165"/>
        <v/>
      </c>
      <c r="EV139" s="53" t="str">
        <f ca="1">IF(OR(COUNTIF('Datos fijos'!$AJ:$AJ,Cálculos!$B139)=0,F139=0,D139=0,B139=0),"",VLOOKUP($B139,'Datos fijos'!$AJ:$AP,COLUMN('Datos fijos'!$AP$1)-COLUMN('Datos fijos'!$AJ$2)+1,0))</f>
        <v/>
      </c>
      <c r="EW139" t="str">
        <f t="shared" ca="1" si="142"/>
        <v/>
      </c>
    </row>
    <row r="140" spans="2:153" x14ac:dyDescent="0.25">
      <c r="B140">
        <f ca="1">OFFSET('Equipos, Mater, Serv'!C$5,ROW($A140)-ROW($A$3),0)</f>
        <v>0</v>
      </c>
      <c r="C140">
        <f ca="1">OFFSET('Equipos, Mater, Serv'!D$5,ROW($A140)-ROW($A$3),0)</f>
        <v>0</v>
      </c>
      <c r="D140">
        <f ca="1">OFFSET('Equipos, Mater, Serv'!F$5,ROW($A140)-ROW($A$3),0)</f>
        <v>0</v>
      </c>
      <c r="E140">
        <f ca="1">OFFSET('Equipos, Mater, Serv'!G$5,ROW($A140)-ROW($A$3),0)</f>
        <v>0</v>
      </c>
      <c r="F140">
        <f ca="1">OFFSET('Equipos, Mater, Serv'!H$5,ROW($A140)-ROW($A$3),0)</f>
        <v>0</v>
      </c>
      <c r="G140">
        <f ca="1">OFFSET('Equipos, Mater, Serv'!L$5,ROW($A140)-ROW($A$3),0)</f>
        <v>0</v>
      </c>
      <c r="I140">
        <f ca="1">OFFSET('Equipos, Mater, Serv'!O$5,ROW($A140)-ROW($A$3),0)</f>
        <v>0</v>
      </c>
      <c r="J140">
        <f ca="1">OFFSET('Equipos, Mater, Serv'!P$5,ROW($A140)-ROW($A$3),0)</f>
        <v>0</v>
      </c>
      <c r="K140">
        <f ca="1">OFFSET('Equipos, Mater, Serv'!T$5,ROW($A140)-ROW($A$3),0)</f>
        <v>0</v>
      </c>
      <c r="L140">
        <f ca="1">OFFSET('Equipos, Mater, Serv'!U$5,ROW($A140)-ROW($A$3),0)</f>
        <v>0</v>
      </c>
      <c r="N140">
        <f ca="1">OFFSET('Equipos, Mater, Serv'!Z$5,ROW($A140)-ROW($A$3),0)</f>
        <v>0</v>
      </c>
      <c r="O140">
        <f ca="1">OFFSET('Equipos, Mater, Serv'!AA$5,ROW($A140)-ROW($A$3),0)</f>
        <v>0</v>
      </c>
      <c r="P140">
        <f ca="1">OFFSET('Equipos, Mater, Serv'!AB$5,ROW($A140)-ROW($A$3),0)</f>
        <v>0</v>
      </c>
      <c r="Q140">
        <f ca="1">OFFSET('Equipos, Mater, Serv'!AC$5,ROW($A140)-ROW($A$3),0)</f>
        <v>0</v>
      </c>
      <c r="R140">
        <f ca="1">OFFSET('Equipos, Mater, Serv'!AD$5,ROW($A140)-ROW($A$3),0)</f>
        <v>0</v>
      </c>
      <c r="S140">
        <f ca="1">OFFSET('Equipos, Mater, Serv'!AE$5,ROW($A140)-ROW($A$3),0)</f>
        <v>0</v>
      </c>
      <c r="T140">
        <f ca="1">OFFSET('Equipos, Mater, Serv'!AF$5,ROW($A140)-ROW($A$3),0)</f>
        <v>0</v>
      </c>
      <c r="V140" s="241">
        <f ca="1">IF(OR($B140=0,D140=0,F140=0,J140&lt;&gt;'Datos fijos'!$H$3),0,1)</f>
        <v>0</v>
      </c>
      <c r="W140">
        <f t="shared" ca="1" si="143"/>
        <v>0</v>
      </c>
      <c r="X140" t="str">
        <f t="shared" ca="1" si="144"/>
        <v/>
      </c>
      <c r="Y140" t="str">
        <f t="shared" ca="1" si="145"/>
        <v/>
      </c>
      <c r="AA140" t="str">
        <f t="shared" ca="1" si="112"/>
        <v/>
      </c>
      <c r="AB140" t="str">
        <f t="shared" ca="1" si="113"/>
        <v/>
      </c>
      <c r="AC140" t="str">
        <f t="shared" ca="1" si="114"/>
        <v/>
      </c>
      <c r="AD140" t="str">
        <f t="shared" ca="1" si="115"/>
        <v/>
      </c>
      <c r="AE140" t="str">
        <f t="shared" ca="1" si="116"/>
        <v/>
      </c>
      <c r="AF140" t="str">
        <f t="shared" ca="1" si="117"/>
        <v/>
      </c>
      <c r="AG140" t="str">
        <f t="shared" ca="1" si="146"/>
        <v/>
      </c>
      <c r="AH140" t="str">
        <f t="shared" ca="1" si="147"/>
        <v/>
      </c>
      <c r="AI140" t="str">
        <f t="shared" ca="1" si="148"/>
        <v/>
      </c>
      <c r="AL140" t="str">
        <f ca="1">IF(Y140="","",IF(OR(AG140='Datos fijos'!$AB$3,AG140='Datos fijos'!$AB$4),0,SUM(AH140:AK140)))</f>
        <v/>
      </c>
      <c r="BE140" s="4">
        <f ca="1">IF(OR(COUNTIF('Datos fijos'!$AJ:$AJ,$B140)=0,$B140=0,D140=0,F140=0,$H$4&lt;&gt;'Datos fijos'!$H$3),0,VLOOKUP($B140,'Datos fijos'!$AJ:$AO,COLUMN('Datos fijos'!$AK$2)-COLUMN('Datos fijos'!$AJ$2)+1,0))</f>
        <v>0</v>
      </c>
      <c r="BF140">
        <f t="shared" ca="1" si="149"/>
        <v>0</v>
      </c>
      <c r="BG140" t="str">
        <f t="shared" ca="1" si="118"/>
        <v/>
      </c>
      <c r="BH140" t="str">
        <f t="shared" ca="1" si="119"/>
        <v/>
      </c>
      <c r="BJ140" t="str">
        <f t="shared" ca="1" si="120"/>
        <v/>
      </c>
      <c r="BK140" t="str">
        <f t="shared" ca="1" si="121"/>
        <v/>
      </c>
      <c r="BL140" t="str">
        <f t="shared" ca="1" si="122"/>
        <v/>
      </c>
      <c r="BM140" t="str">
        <f t="shared" ca="1" si="123"/>
        <v/>
      </c>
      <c r="BN140" s="4" t="str">
        <f t="shared" ca="1" si="124"/>
        <v/>
      </c>
      <c r="BO140" t="str">
        <f t="shared" ca="1" si="125"/>
        <v/>
      </c>
      <c r="BP140" t="str">
        <f t="shared" ca="1" si="126"/>
        <v/>
      </c>
      <c r="BQ140" t="str">
        <f t="shared" ca="1" si="127"/>
        <v/>
      </c>
      <c r="BR140" t="str">
        <f t="shared" ca="1" si="128"/>
        <v/>
      </c>
      <c r="BS140" t="str">
        <f t="shared" ca="1" si="129"/>
        <v/>
      </c>
      <c r="BT140" t="str">
        <f ca="1">IF($BH140="","",IF(OR(BO140='Datos fijos'!$AB$3,BO140='Datos fijos'!$AB$4),0,SUM(BP140:BS140)))</f>
        <v/>
      </c>
      <c r="BU140" t="str">
        <f t="shared" ca="1" si="150"/>
        <v/>
      </c>
      <c r="BX140">
        <f ca="1">IF(OR(COUNTIF('Datos fijos'!$AJ:$AJ,$B140)=0,$B140=0,D140=0,F140=0,G140=0,$H$4&lt;&gt;'Datos fijos'!$H$3),0,VLOOKUP($B140,'Datos fijos'!$AJ:$AO,COLUMN('Datos fijos'!$AL$1)-COLUMN('Datos fijos'!$AJ$2)+1,0))</f>
        <v>0</v>
      </c>
      <c r="BY140">
        <f t="shared" ca="1" si="151"/>
        <v>0</v>
      </c>
      <c r="BZ140" t="str">
        <f t="shared" ca="1" si="130"/>
        <v/>
      </c>
      <c r="CA140" t="str">
        <f t="shared" ca="1" si="131"/>
        <v/>
      </c>
      <c r="CC140" t="str">
        <f t="shared" ca="1" si="132"/>
        <v/>
      </c>
      <c r="CD140" t="str">
        <f t="shared" ca="1" si="133"/>
        <v/>
      </c>
      <c r="CE140" t="str">
        <f t="shared" ca="1" si="134"/>
        <v/>
      </c>
      <c r="CF140" t="str">
        <f t="shared" ca="1" si="135"/>
        <v/>
      </c>
      <c r="CG140" t="str">
        <f t="shared" ca="1" si="136"/>
        <v/>
      </c>
      <c r="CH140" t="str">
        <f t="shared" ca="1" si="137"/>
        <v/>
      </c>
      <c r="CI140" t="str">
        <f t="shared" ca="1" si="138"/>
        <v/>
      </c>
      <c r="CJ140" t="str">
        <f t="shared" ca="1" si="139"/>
        <v/>
      </c>
      <c r="CK140" t="str">
        <f t="shared" ca="1" si="140"/>
        <v/>
      </c>
      <c r="CL140" t="str">
        <f t="shared" ca="1" si="141"/>
        <v/>
      </c>
      <c r="CM140" t="str">
        <f ca="1">IF($CA140="","",IF(OR(CH140='Datos fijos'!$AB$3,CH140='Datos fijos'!$AB$4),0,SUM(CI140:CL140)))</f>
        <v/>
      </c>
      <c r="CN140" t="str">
        <f t="shared" ca="1" si="152"/>
        <v/>
      </c>
      <c r="DZ140">
        <f ca="1">IF(OR(COUNTIF('Datos fijos'!$AJ:$AJ,$B140)=0,C140=0,D140=0,E140=0,G140=0),0,VLOOKUP($B140,'Datos fijos'!$AJ:$AO,COLUMN('Datos fijos'!$AO$1)-COLUMN('Datos fijos'!$AJ$2)+1,0))</f>
        <v>0</v>
      </c>
      <c r="EA140">
        <f t="shared" ca="1" si="153"/>
        <v>0</v>
      </c>
      <c r="EB140" t="str">
        <f t="shared" ca="1" si="166"/>
        <v/>
      </c>
      <c r="EC140" t="str">
        <f t="shared" ca="1" si="154"/>
        <v/>
      </c>
      <c r="EE140" t="str">
        <f t="shared" ca="1" si="155"/>
        <v/>
      </c>
      <c r="EF140" t="str">
        <f t="shared" ca="1" si="156"/>
        <v/>
      </c>
      <c r="EG140" t="str">
        <f t="shared" ca="1" si="157"/>
        <v/>
      </c>
      <c r="EH140" t="str">
        <f t="shared" ca="1" si="158"/>
        <v/>
      </c>
      <c r="EI140" t="str">
        <f t="shared" ca="1" si="159"/>
        <v/>
      </c>
      <c r="EJ140" t="str">
        <f t="shared" ca="1" si="160"/>
        <v/>
      </c>
      <c r="EM140" t="str">
        <f t="shared" ca="1" si="161"/>
        <v/>
      </c>
      <c r="EN140" t="str">
        <f t="shared" ca="1" si="162"/>
        <v/>
      </c>
      <c r="EO140" t="str">
        <f t="shared" ca="1" si="163"/>
        <v/>
      </c>
      <c r="EP140" t="str">
        <f t="shared" ca="1" si="164"/>
        <v/>
      </c>
      <c r="EQ140" t="str">
        <f ca="1">IF(EC140="","",IF(OR(EJ140='Datos fijos'!$AB$4),0,SUM(EM140:EP140)))</f>
        <v/>
      </c>
      <c r="ER140" t="str">
        <f t="shared" ca="1" si="165"/>
        <v/>
      </c>
      <c r="EV140" s="53" t="str">
        <f ca="1">IF(OR(COUNTIF('Datos fijos'!$AJ:$AJ,Cálculos!$B140)=0,F140=0,D140=0,B140=0),"",VLOOKUP($B140,'Datos fijos'!$AJ:$AP,COLUMN('Datos fijos'!$AP$1)-COLUMN('Datos fijos'!$AJ$2)+1,0))</f>
        <v/>
      </c>
      <c r="EW140" t="str">
        <f t="shared" ca="1" si="142"/>
        <v/>
      </c>
    </row>
    <row r="141" spans="2:153" x14ac:dyDescent="0.25">
      <c r="B141">
        <f ca="1">OFFSET('Equipos, Mater, Serv'!C$5,ROW($A141)-ROW($A$3),0)</f>
        <v>0</v>
      </c>
      <c r="C141">
        <f ca="1">OFFSET('Equipos, Mater, Serv'!D$5,ROW($A141)-ROW($A$3),0)</f>
        <v>0</v>
      </c>
      <c r="D141">
        <f ca="1">OFFSET('Equipos, Mater, Serv'!F$5,ROW($A141)-ROW($A$3),0)</f>
        <v>0</v>
      </c>
      <c r="E141">
        <f ca="1">OFFSET('Equipos, Mater, Serv'!G$5,ROW($A141)-ROW($A$3),0)</f>
        <v>0</v>
      </c>
      <c r="F141">
        <f ca="1">OFFSET('Equipos, Mater, Serv'!H$5,ROW($A141)-ROW($A$3),0)</f>
        <v>0</v>
      </c>
      <c r="G141">
        <f ca="1">OFFSET('Equipos, Mater, Serv'!L$5,ROW($A141)-ROW($A$3),0)</f>
        <v>0</v>
      </c>
      <c r="I141">
        <f ca="1">OFFSET('Equipos, Mater, Serv'!O$5,ROW($A141)-ROW($A$3),0)</f>
        <v>0</v>
      </c>
      <c r="J141">
        <f ca="1">OFFSET('Equipos, Mater, Serv'!P$5,ROW($A141)-ROW($A$3),0)</f>
        <v>0</v>
      </c>
      <c r="K141">
        <f ca="1">OFFSET('Equipos, Mater, Serv'!T$5,ROW($A141)-ROW($A$3),0)</f>
        <v>0</v>
      </c>
      <c r="L141">
        <f ca="1">OFFSET('Equipos, Mater, Serv'!U$5,ROW($A141)-ROW($A$3),0)</f>
        <v>0</v>
      </c>
      <c r="N141">
        <f ca="1">OFFSET('Equipos, Mater, Serv'!Z$5,ROW($A141)-ROW($A$3),0)</f>
        <v>0</v>
      </c>
      <c r="O141">
        <f ca="1">OFFSET('Equipos, Mater, Serv'!AA$5,ROW($A141)-ROW($A$3),0)</f>
        <v>0</v>
      </c>
      <c r="P141">
        <f ca="1">OFFSET('Equipos, Mater, Serv'!AB$5,ROW($A141)-ROW($A$3),0)</f>
        <v>0</v>
      </c>
      <c r="Q141">
        <f ca="1">OFFSET('Equipos, Mater, Serv'!AC$5,ROW($A141)-ROW($A$3),0)</f>
        <v>0</v>
      </c>
      <c r="R141">
        <f ca="1">OFFSET('Equipos, Mater, Serv'!AD$5,ROW($A141)-ROW($A$3),0)</f>
        <v>0</v>
      </c>
      <c r="S141">
        <f ca="1">OFFSET('Equipos, Mater, Serv'!AE$5,ROW($A141)-ROW($A$3),0)</f>
        <v>0</v>
      </c>
      <c r="T141">
        <f ca="1">OFFSET('Equipos, Mater, Serv'!AF$5,ROW($A141)-ROW($A$3),0)</f>
        <v>0</v>
      </c>
      <c r="V141" s="241">
        <f ca="1">IF(OR($B141=0,D141=0,F141=0,J141&lt;&gt;'Datos fijos'!$H$3),0,1)</f>
        <v>0</v>
      </c>
      <c r="W141">
        <f t="shared" ca="1" si="143"/>
        <v>0</v>
      </c>
      <c r="X141" t="str">
        <f t="shared" ca="1" si="144"/>
        <v/>
      </c>
      <c r="Y141" t="str">
        <f t="shared" ca="1" si="145"/>
        <v/>
      </c>
      <c r="AA141" t="str">
        <f t="shared" ca="1" si="112"/>
        <v/>
      </c>
      <c r="AB141" t="str">
        <f t="shared" ca="1" si="113"/>
        <v/>
      </c>
      <c r="AC141" t="str">
        <f t="shared" ca="1" si="114"/>
        <v/>
      </c>
      <c r="AD141" t="str">
        <f t="shared" ca="1" si="115"/>
        <v/>
      </c>
      <c r="AE141" t="str">
        <f t="shared" ca="1" si="116"/>
        <v/>
      </c>
      <c r="AF141" t="str">
        <f t="shared" ca="1" si="117"/>
        <v/>
      </c>
      <c r="AG141" t="str">
        <f t="shared" ca="1" si="146"/>
        <v/>
      </c>
      <c r="AH141" t="str">
        <f t="shared" ca="1" si="147"/>
        <v/>
      </c>
      <c r="AI141" t="str">
        <f t="shared" ca="1" si="148"/>
        <v/>
      </c>
      <c r="AL141" t="str">
        <f ca="1">IF(Y141="","",IF(OR(AG141='Datos fijos'!$AB$3,AG141='Datos fijos'!$AB$4),0,SUM(AH141:AK141)))</f>
        <v/>
      </c>
      <c r="BE141" s="4">
        <f ca="1">IF(OR(COUNTIF('Datos fijos'!$AJ:$AJ,$B141)=0,$B141=0,D141=0,F141=0,$H$4&lt;&gt;'Datos fijos'!$H$3),0,VLOOKUP($B141,'Datos fijos'!$AJ:$AO,COLUMN('Datos fijos'!$AK$2)-COLUMN('Datos fijos'!$AJ$2)+1,0))</f>
        <v>0</v>
      </c>
      <c r="BF141">
        <f t="shared" ca="1" si="149"/>
        <v>0</v>
      </c>
      <c r="BG141" t="str">
        <f t="shared" ca="1" si="118"/>
        <v/>
      </c>
      <c r="BH141" t="str">
        <f t="shared" ca="1" si="119"/>
        <v/>
      </c>
      <c r="BJ141" t="str">
        <f t="shared" ca="1" si="120"/>
        <v/>
      </c>
      <c r="BK141" t="str">
        <f t="shared" ca="1" si="121"/>
        <v/>
      </c>
      <c r="BL141" t="str">
        <f t="shared" ca="1" si="122"/>
        <v/>
      </c>
      <c r="BM141" t="str">
        <f t="shared" ca="1" si="123"/>
        <v/>
      </c>
      <c r="BN141" s="4" t="str">
        <f t="shared" ca="1" si="124"/>
        <v/>
      </c>
      <c r="BO141" t="str">
        <f t="shared" ca="1" si="125"/>
        <v/>
      </c>
      <c r="BP141" t="str">
        <f t="shared" ca="1" si="126"/>
        <v/>
      </c>
      <c r="BQ141" t="str">
        <f t="shared" ca="1" si="127"/>
        <v/>
      </c>
      <c r="BR141" t="str">
        <f t="shared" ca="1" si="128"/>
        <v/>
      </c>
      <c r="BS141" t="str">
        <f t="shared" ca="1" si="129"/>
        <v/>
      </c>
      <c r="BT141" t="str">
        <f ca="1">IF($BH141="","",IF(OR(BO141='Datos fijos'!$AB$3,BO141='Datos fijos'!$AB$4),0,SUM(BP141:BS141)))</f>
        <v/>
      </c>
      <c r="BU141" t="str">
        <f t="shared" ca="1" si="150"/>
        <v/>
      </c>
      <c r="BX141">
        <f ca="1">IF(OR(COUNTIF('Datos fijos'!$AJ:$AJ,$B141)=0,$B141=0,D141=0,F141=0,G141=0,$H$4&lt;&gt;'Datos fijos'!$H$3),0,VLOOKUP($B141,'Datos fijos'!$AJ:$AO,COLUMN('Datos fijos'!$AL$1)-COLUMN('Datos fijos'!$AJ$2)+1,0))</f>
        <v>0</v>
      </c>
      <c r="BY141">
        <f t="shared" ca="1" si="151"/>
        <v>0</v>
      </c>
      <c r="BZ141" t="str">
        <f t="shared" ca="1" si="130"/>
        <v/>
      </c>
      <c r="CA141" t="str">
        <f t="shared" ca="1" si="131"/>
        <v/>
      </c>
      <c r="CC141" t="str">
        <f t="shared" ca="1" si="132"/>
        <v/>
      </c>
      <c r="CD141" t="str">
        <f t="shared" ca="1" si="133"/>
        <v/>
      </c>
      <c r="CE141" t="str">
        <f t="shared" ca="1" si="134"/>
        <v/>
      </c>
      <c r="CF141" t="str">
        <f t="shared" ca="1" si="135"/>
        <v/>
      </c>
      <c r="CG141" t="str">
        <f t="shared" ca="1" si="136"/>
        <v/>
      </c>
      <c r="CH141" t="str">
        <f t="shared" ca="1" si="137"/>
        <v/>
      </c>
      <c r="CI141" t="str">
        <f t="shared" ca="1" si="138"/>
        <v/>
      </c>
      <c r="CJ141" t="str">
        <f t="shared" ca="1" si="139"/>
        <v/>
      </c>
      <c r="CK141" t="str">
        <f t="shared" ca="1" si="140"/>
        <v/>
      </c>
      <c r="CL141" t="str">
        <f t="shared" ca="1" si="141"/>
        <v/>
      </c>
      <c r="CM141" t="str">
        <f ca="1">IF($CA141="","",IF(OR(CH141='Datos fijos'!$AB$3,CH141='Datos fijos'!$AB$4),0,SUM(CI141:CL141)))</f>
        <v/>
      </c>
      <c r="CN141" t="str">
        <f t="shared" ca="1" si="152"/>
        <v/>
      </c>
      <c r="DZ141">
        <f ca="1">IF(OR(COUNTIF('Datos fijos'!$AJ:$AJ,$B141)=0,C141=0,D141=0,E141=0,G141=0),0,VLOOKUP($B141,'Datos fijos'!$AJ:$AO,COLUMN('Datos fijos'!$AO$1)-COLUMN('Datos fijos'!$AJ$2)+1,0))</f>
        <v>0</v>
      </c>
      <c r="EA141">
        <f t="shared" ca="1" si="153"/>
        <v>0</v>
      </c>
      <c r="EB141" t="str">
        <f t="shared" ca="1" si="166"/>
        <v/>
      </c>
      <c r="EC141" t="str">
        <f t="shared" ca="1" si="154"/>
        <v/>
      </c>
      <c r="EE141" t="str">
        <f t="shared" ca="1" si="155"/>
        <v/>
      </c>
      <c r="EF141" t="str">
        <f t="shared" ca="1" si="156"/>
        <v/>
      </c>
      <c r="EG141" t="str">
        <f t="shared" ca="1" si="157"/>
        <v/>
      </c>
      <c r="EH141" t="str">
        <f t="shared" ca="1" si="158"/>
        <v/>
      </c>
      <c r="EI141" t="str">
        <f t="shared" ca="1" si="159"/>
        <v/>
      </c>
      <c r="EJ141" t="str">
        <f t="shared" ca="1" si="160"/>
        <v/>
      </c>
      <c r="EM141" t="str">
        <f t="shared" ca="1" si="161"/>
        <v/>
      </c>
      <c r="EN141" t="str">
        <f t="shared" ca="1" si="162"/>
        <v/>
      </c>
      <c r="EO141" t="str">
        <f t="shared" ca="1" si="163"/>
        <v/>
      </c>
      <c r="EP141" t="str">
        <f t="shared" ca="1" si="164"/>
        <v/>
      </c>
      <c r="EQ141" t="str">
        <f ca="1">IF(EC141="","",IF(OR(EJ141='Datos fijos'!$AB$4),0,SUM(EM141:EP141)))</f>
        <v/>
      </c>
      <c r="ER141" t="str">
        <f t="shared" ca="1" si="165"/>
        <v/>
      </c>
      <c r="EV141" s="53" t="str">
        <f ca="1">IF(OR(COUNTIF('Datos fijos'!$AJ:$AJ,Cálculos!$B141)=0,F141=0,D141=0,B141=0),"",VLOOKUP($B141,'Datos fijos'!$AJ:$AP,COLUMN('Datos fijos'!$AP$1)-COLUMN('Datos fijos'!$AJ$2)+1,0))</f>
        <v/>
      </c>
      <c r="EW141" t="str">
        <f t="shared" ca="1" si="142"/>
        <v/>
      </c>
    </row>
    <row r="142" spans="2:153" x14ac:dyDescent="0.25">
      <c r="B142">
        <f ca="1">OFFSET('Equipos, Mater, Serv'!C$5,ROW($A142)-ROW($A$3),0)</f>
        <v>0</v>
      </c>
      <c r="C142">
        <f ca="1">OFFSET('Equipos, Mater, Serv'!D$5,ROW($A142)-ROW($A$3),0)</f>
        <v>0</v>
      </c>
      <c r="D142">
        <f ca="1">OFFSET('Equipos, Mater, Serv'!F$5,ROW($A142)-ROW($A$3),0)</f>
        <v>0</v>
      </c>
      <c r="E142">
        <f ca="1">OFFSET('Equipos, Mater, Serv'!G$5,ROW($A142)-ROW($A$3),0)</f>
        <v>0</v>
      </c>
      <c r="F142">
        <f ca="1">OFFSET('Equipos, Mater, Serv'!H$5,ROW($A142)-ROW($A$3),0)</f>
        <v>0</v>
      </c>
      <c r="G142">
        <f ca="1">OFFSET('Equipos, Mater, Serv'!L$5,ROW($A142)-ROW($A$3),0)</f>
        <v>0</v>
      </c>
      <c r="I142">
        <f ca="1">OFFSET('Equipos, Mater, Serv'!O$5,ROW($A142)-ROW($A$3),0)</f>
        <v>0</v>
      </c>
      <c r="J142">
        <f ca="1">OFFSET('Equipos, Mater, Serv'!P$5,ROW($A142)-ROW($A$3),0)</f>
        <v>0</v>
      </c>
      <c r="K142">
        <f ca="1">OFFSET('Equipos, Mater, Serv'!T$5,ROW($A142)-ROW($A$3),0)</f>
        <v>0</v>
      </c>
      <c r="L142">
        <f ca="1">OFFSET('Equipos, Mater, Serv'!U$5,ROW($A142)-ROW($A$3),0)</f>
        <v>0</v>
      </c>
      <c r="N142">
        <f ca="1">OFFSET('Equipos, Mater, Serv'!Z$5,ROW($A142)-ROW($A$3),0)</f>
        <v>0</v>
      </c>
      <c r="O142">
        <f ca="1">OFFSET('Equipos, Mater, Serv'!AA$5,ROW($A142)-ROW($A$3),0)</f>
        <v>0</v>
      </c>
      <c r="P142">
        <f ca="1">OFFSET('Equipos, Mater, Serv'!AB$5,ROW($A142)-ROW($A$3),0)</f>
        <v>0</v>
      </c>
      <c r="Q142">
        <f ca="1">OFFSET('Equipos, Mater, Serv'!AC$5,ROW($A142)-ROW($A$3),0)</f>
        <v>0</v>
      </c>
      <c r="R142">
        <f ca="1">OFFSET('Equipos, Mater, Serv'!AD$5,ROW($A142)-ROW($A$3),0)</f>
        <v>0</v>
      </c>
      <c r="S142">
        <f ca="1">OFFSET('Equipos, Mater, Serv'!AE$5,ROW($A142)-ROW($A$3),0)</f>
        <v>0</v>
      </c>
      <c r="T142">
        <f ca="1">OFFSET('Equipos, Mater, Serv'!AF$5,ROW($A142)-ROW($A$3),0)</f>
        <v>0</v>
      </c>
      <c r="V142" s="241">
        <f ca="1">IF(OR($B142=0,D142=0,F142=0,J142&lt;&gt;'Datos fijos'!$H$3),0,1)</f>
        <v>0</v>
      </c>
      <c r="W142">
        <f t="shared" ca="1" si="143"/>
        <v>0</v>
      </c>
      <c r="X142" t="str">
        <f t="shared" ca="1" si="144"/>
        <v/>
      </c>
      <c r="Y142" t="str">
        <f t="shared" ca="1" si="145"/>
        <v/>
      </c>
      <c r="AA142" t="str">
        <f t="shared" ca="1" si="112"/>
        <v/>
      </c>
      <c r="AB142" t="str">
        <f t="shared" ca="1" si="113"/>
        <v/>
      </c>
      <c r="AC142" t="str">
        <f t="shared" ca="1" si="114"/>
        <v/>
      </c>
      <c r="AD142" t="str">
        <f t="shared" ca="1" si="115"/>
        <v/>
      </c>
      <c r="AE142" t="str">
        <f t="shared" ca="1" si="116"/>
        <v/>
      </c>
      <c r="AF142" t="str">
        <f t="shared" ca="1" si="117"/>
        <v/>
      </c>
      <c r="AG142" t="str">
        <f t="shared" ca="1" si="146"/>
        <v/>
      </c>
      <c r="AH142" t="str">
        <f t="shared" ca="1" si="147"/>
        <v/>
      </c>
      <c r="AI142" t="str">
        <f t="shared" ca="1" si="148"/>
        <v/>
      </c>
      <c r="AL142" t="str">
        <f ca="1">IF(Y142="","",IF(OR(AG142='Datos fijos'!$AB$3,AG142='Datos fijos'!$AB$4),0,SUM(AH142:AK142)))</f>
        <v/>
      </c>
      <c r="BE142" s="4">
        <f ca="1">IF(OR(COUNTIF('Datos fijos'!$AJ:$AJ,$B142)=0,$B142=0,D142=0,F142=0,$H$4&lt;&gt;'Datos fijos'!$H$3),0,VLOOKUP($B142,'Datos fijos'!$AJ:$AO,COLUMN('Datos fijos'!$AK$2)-COLUMN('Datos fijos'!$AJ$2)+1,0))</f>
        <v>0</v>
      </c>
      <c r="BF142">
        <f t="shared" ca="1" si="149"/>
        <v>0</v>
      </c>
      <c r="BG142" t="str">
        <f t="shared" ca="1" si="118"/>
        <v/>
      </c>
      <c r="BH142" t="str">
        <f t="shared" ca="1" si="119"/>
        <v/>
      </c>
      <c r="BJ142" t="str">
        <f t="shared" ca="1" si="120"/>
        <v/>
      </c>
      <c r="BK142" t="str">
        <f t="shared" ca="1" si="121"/>
        <v/>
      </c>
      <c r="BL142" t="str">
        <f t="shared" ca="1" si="122"/>
        <v/>
      </c>
      <c r="BM142" t="str">
        <f t="shared" ca="1" si="123"/>
        <v/>
      </c>
      <c r="BN142" s="4" t="str">
        <f t="shared" ca="1" si="124"/>
        <v/>
      </c>
      <c r="BO142" t="str">
        <f t="shared" ca="1" si="125"/>
        <v/>
      </c>
      <c r="BP142" t="str">
        <f t="shared" ca="1" si="126"/>
        <v/>
      </c>
      <c r="BQ142" t="str">
        <f t="shared" ca="1" si="127"/>
        <v/>
      </c>
      <c r="BR142" t="str">
        <f t="shared" ca="1" si="128"/>
        <v/>
      </c>
      <c r="BS142" t="str">
        <f t="shared" ca="1" si="129"/>
        <v/>
      </c>
      <c r="BT142" t="str">
        <f ca="1">IF($BH142="","",IF(OR(BO142='Datos fijos'!$AB$3,BO142='Datos fijos'!$AB$4),0,SUM(BP142:BS142)))</f>
        <v/>
      </c>
      <c r="BU142" t="str">
        <f t="shared" ca="1" si="150"/>
        <v/>
      </c>
      <c r="BX142">
        <f ca="1">IF(OR(COUNTIF('Datos fijos'!$AJ:$AJ,$B142)=0,$B142=0,D142=0,F142=0,G142=0,$H$4&lt;&gt;'Datos fijos'!$H$3),0,VLOOKUP($B142,'Datos fijos'!$AJ:$AO,COLUMN('Datos fijos'!$AL$1)-COLUMN('Datos fijos'!$AJ$2)+1,0))</f>
        <v>0</v>
      </c>
      <c r="BY142">
        <f t="shared" ca="1" si="151"/>
        <v>0</v>
      </c>
      <c r="BZ142" t="str">
        <f t="shared" ca="1" si="130"/>
        <v/>
      </c>
      <c r="CA142" t="str">
        <f t="shared" ca="1" si="131"/>
        <v/>
      </c>
      <c r="CC142" t="str">
        <f t="shared" ca="1" si="132"/>
        <v/>
      </c>
      <c r="CD142" t="str">
        <f t="shared" ca="1" si="133"/>
        <v/>
      </c>
      <c r="CE142" t="str">
        <f t="shared" ca="1" si="134"/>
        <v/>
      </c>
      <c r="CF142" t="str">
        <f t="shared" ca="1" si="135"/>
        <v/>
      </c>
      <c r="CG142" t="str">
        <f t="shared" ca="1" si="136"/>
        <v/>
      </c>
      <c r="CH142" t="str">
        <f t="shared" ca="1" si="137"/>
        <v/>
      </c>
      <c r="CI142" t="str">
        <f t="shared" ca="1" si="138"/>
        <v/>
      </c>
      <c r="CJ142" t="str">
        <f t="shared" ca="1" si="139"/>
        <v/>
      </c>
      <c r="CK142" t="str">
        <f t="shared" ca="1" si="140"/>
        <v/>
      </c>
      <c r="CL142" t="str">
        <f t="shared" ca="1" si="141"/>
        <v/>
      </c>
      <c r="CM142" t="str">
        <f ca="1">IF($CA142="","",IF(OR(CH142='Datos fijos'!$AB$3,CH142='Datos fijos'!$AB$4),0,SUM(CI142:CL142)))</f>
        <v/>
      </c>
      <c r="CN142" t="str">
        <f t="shared" ca="1" si="152"/>
        <v/>
      </c>
      <c r="DZ142">
        <f ca="1">IF(OR(COUNTIF('Datos fijos'!$AJ:$AJ,$B142)=0,C142=0,D142=0,E142=0,G142=0),0,VLOOKUP($B142,'Datos fijos'!$AJ:$AO,COLUMN('Datos fijos'!$AO$1)-COLUMN('Datos fijos'!$AJ$2)+1,0))</f>
        <v>0</v>
      </c>
      <c r="EA142">
        <f t="shared" ca="1" si="153"/>
        <v>0</v>
      </c>
      <c r="EB142" t="str">
        <f t="shared" ca="1" si="166"/>
        <v/>
      </c>
      <c r="EC142" t="str">
        <f t="shared" ca="1" si="154"/>
        <v/>
      </c>
      <c r="EE142" t="str">
        <f t="shared" ca="1" si="155"/>
        <v/>
      </c>
      <c r="EF142" t="str">
        <f t="shared" ca="1" si="156"/>
        <v/>
      </c>
      <c r="EG142" t="str">
        <f t="shared" ca="1" si="157"/>
        <v/>
      </c>
      <c r="EH142" t="str">
        <f t="shared" ca="1" si="158"/>
        <v/>
      </c>
      <c r="EI142" t="str">
        <f t="shared" ca="1" si="159"/>
        <v/>
      </c>
      <c r="EJ142" t="str">
        <f t="shared" ca="1" si="160"/>
        <v/>
      </c>
      <c r="EM142" t="str">
        <f t="shared" ca="1" si="161"/>
        <v/>
      </c>
      <c r="EN142" t="str">
        <f t="shared" ca="1" si="162"/>
        <v/>
      </c>
      <c r="EO142" t="str">
        <f t="shared" ca="1" si="163"/>
        <v/>
      </c>
      <c r="EP142" t="str">
        <f t="shared" ca="1" si="164"/>
        <v/>
      </c>
      <c r="EQ142" t="str">
        <f ca="1">IF(EC142="","",IF(OR(EJ142='Datos fijos'!$AB$4),0,SUM(EM142:EP142)))</f>
        <v/>
      </c>
      <c r="ER142" t="str">
        <f t="shared" ca="1" si="165"/>
        <v/>
      </c>
      <c r="EV142" s="53" t="str">
        <f ca="1">IF(OR(COUNTIF('Datos fijos'!$AJ:$AJ,Cálculos!$B142)=0,F142=0,D142=0,B142=0),"",VLOOKUP($B142,'Datos fijos'!$AJ:$AP,COLUMN('Datos fijos'!$AP$1)-COLUMN('Datos fijos'!$AJ$2)+1,0))</f>
        <v/>
      </c>
      <c r="EW142" t="str">
        <f t="shared" ca="1" si="142"/>
        <v/>
      </c>
    </row>
    <row r="143" spans="2:153" x14ac:dyDescent="0.25">
      <c r="B143">
        <f ca="1">OFFSET('Equipos, Mater, Serv'!C$5,ROW($A143)-ROW($A$3),0)</f>
        <v>0</v>
      </c>
      <c r="C143">
        <f ca="1">OFFSET('Equipos, Mater, Serv'!D$5,ROW($A143)-ROW($A$3),0)</f>
        <v>0</v>
      </c>
      <c r="D143">
        <f ca="1">OFFSET('Equipos, Mater, Serv'!F$5,ROW($A143)-ROW($A$3),0)</f>
        <v>0</v>
      </c>
      <c r="E143">
        <f ca="1">OFFSET('Equipos, Mater, Serv'!G$5,ROW($A143)-ROW($A$3),0)</f>
        <v>0</v>
      </c>
      <c r="F143">
        <f ca="1">OFFSET('Equipos, Mater, Serv'!H$5,ROW($A143)-ROW($A$3),0)</f>
        <v>0</v>
      </c>
      <c r="G143">
        <f ca="1">OFFSET('Equipos, Mater, Serv'!L$5,ROW($A143)-ROW($A$3),0)</f>
        <v>0</v>
      </c>
      <c r="I143">
        <f ca="1">OFFSET('Equipos, Mater, Serv'!O$5,ROW($A143)-ROW($A$3),0)</f>
        <v>0</v>
      </c>
      <c r="J143">
        <f ca="1">OFFSET('Equipos, Mater, Serv'!P$5,ROW($A143)-ROW($A$3),0)</f>
        <v>0</v>
      </c>
      <c r="K143">
        <f ca="1">OFFSET('Equipos, Mater, Serv'!T$5,ROW($A143)-ROW($A$3),0)</f>
        <v>0</v>
      </c>
      <c r="L143">
        <f ca="1">OFFSET('Equipos, Mater, Serv'!U$5,ROW($A143)-ROW($A$3),0)</f>
        <v>0</v>
      </c>
      <c r="N143">
        <f ca="1">OFFSET('Equipos, Mater, Serv'!Z$5,ROW($A143)-ROW($A$3),0)</f>
        <v>0</v>
      </c>
      <c r="O143">
        <f ca="1">OFFSET('Equipos, Mater, Serv'!AA$5,ROW($A143)-ROW($A$3),0)</f>
        <v>0</v>
      </c>
      <c r="P143">
        <f ca="1">OFFSET('Equipos, Mater, Serv'!AB$5,ROW($A143)-ROW($A$3),0)</f>
        <v>0</v>
      </c>
      <c r="Q143">
        <f ca="1">OFFSET('Equipos, Mater, Serv'!AC$5,ROW($A143)-ROW($A$3),0)</f>
        <v>0</v>
      </c>
      <c r="R143">
        <f ca="1">OFFSET('Equipos, Mater, Serv'!AD$5,ROW($A143)-ROW($A$3),0)</f>
        <v>0</v>
      </c>
      <c r="S143">
        <f ca="1">OFFSET('Equipos, Mater, Serv'!AE$5,ROW($A143)-ROW($A$3),0)</f>
        <v>0</v>
      </c>
      <c r="T143">
        <f ca="1">OFFSET('Equipos, Mater, Serv'!AF$5,ROW($A143)-ROW($A$3),0)</f>
        <v>0</v>
      </c>
      <c r="V143" s="241">
        <f ca="1">IF(OR($B143=0,D143=0,F143=0,J143&lt;&gt;'Datos fijos'!$H$3),0,1)</f>
        <v>0</v>
      </c>
      <c r="W143">
        <f t="shared" ca="1" si="143"/>
        <v>0</v>
      </c>
      <c r="X143" t="str">
        <f t="shared" ca="1" si="144"/>
        <v/>
      </c>
      <c r="Y143" t="str">
        <f t="shared" ca="1" si="145"/>
        <v/>
      </c>
      <c r="AA143" t="str">
        <f t="shared" ca="1" si="112"/>
        <v/>
      </c>
      <c r="AB143" t="str">
        <f t="shared" ca="1" si="113"/>
        <v/>
      </c>
      <c r="AC143" t="str">
        <f t="shared" ca="1" si="114"/>
        <v/>
      </c>
      <c r="AD143" t="str">
        <f t="shared" ca="1" si="115"/>
        <v/>
      </c>
      <c r="AE143" t="str">
        <f t="shared" ca="1" si="116"/>
        <v/>
      </c>
      <c r="AF143" t="str">
        <f t="shared" ca="1" si="117"/>
        <v/>
      </c>
      <c r="AG143" t="str">
        <f t="shared" ca="1" si="146"/>
        <v/>
      </c>
      <c r="AH143" t="str">
        <f t="shared" ca="1" si="147"/>
        <v/>
      </c>
      <c r="AI143" t="str">
        <f t="shared" ca="1" si="148"/>
        <v/>
      </c>
      <c r="AL143" t="str">
        <f ca="1">IF(Y143="","",IF(OR(AG143='Datos fijos'!$AB$3,AG143='Datos fijos'!$AB$4),0,SUM(AH143:AK143)))</f>
        <v/>
      </c>
      <c r="BE143" s="4">
        <f ca="1">IF(OR(COUNTIF('Datos fijos'!$AJ:$AJ,$B143)=0,$B143=0,D143=0,F143=0,$H$4&lt;&gt;'Datos fijos'!$H$3),0,VLOOKUP($B143,'Datos fijos'!$AJ:$AO,COLUMN('Datos fijos'!$AK$2)-COLUMN('Datos fijos'!$AJ$2)+1,0))</f>
        <v>0</v>
      </c>
      <c r="BF143">
        <f t="shared" ca="1" si="149"/>
        <v>0</v>
      </c>
      <c r="BG143" t="str">
        <f t="shared" ca="1" si="118"/>
        <v/>
      </c>
      <c r="BH143" t="str">
        <f t="shared" ca="1" si="119"/>
        <v/>
      </c>
      <c r="BJ143" t="str">
        <f t="shared" ca="1" si="120"/>
        <v/>
      </c>
      <c r="BK143" t="str">
        <f t="shared" ca="1" si="121"/>
        <v/>
      </c>
      <c r="BL143" t="str">
        <f t="shared" ca="1" si="122"/>
        <v/>
      </c>
      <c r="BM143" t="str">
        <f t="shared" ca="1" si="123"/>
        <v/>
      </c>
      <c r="BN143" s="4" t="str">
        <f t="shared" ca="1" si="124"/>
        <v/>
      </c>
      <c r="BO143" t="str">
        <f t="shared" ca="1" si="125"/>
        <v/>
      </c>
      <c r="BP143" t="str">
        <f t="shared" ca="1" si="126"/>
        <v/>
      </c>
      <c r="BQ143" t="str">
        <f t="shared" ca="1" si="127"/>
        <v/>
      </c>
      <c r="BR143" t="str">
        <f t="shared" ca="1" si="128"/>
        <v/>
      </c>
      <c r="BS143" t="str">
        <f t="shared" ca="1" si="129"/>
        <v/>
      </c>
      <c r="BT143" t="str">
        <f ca="1">IF($BH143="","",IF(OR(BO143='Datos fijos'!$AB$3,BO143='Datos fijos'!$AB$4),0,SUM(BP143:BS143)))</f>
        <v/>
      </c>
      <c r="BU143" t="str">
        <f t="shared" ca="1" si="150"/>
        <v/>
      </c>
      <c r="BX143">
        <f ca="1">IF(OR(COUNTIF('Datos fijos'!$AJ:$AJ,$B143)=0,$B143=0,D143=0,F143=0,G143=0,$H$4&lt;&gt;'Datos fijos'!$H$3),0,VLOOKUP($B143,'Datos fijos'!$AJ:$AO,COLUMN('Datos fijos'!$AL$1)-COLUMN('Datos fijos'!$AJ$2)+1,0))</f>
        <v>0</v>
      </c>
      <c r="BY143">
        <f t="shared" ca="1" si="151"/>
        <v>0</v>
      </c>
      <c r="BZ143" t="str">
        <f t="shared" ca="1" si="130"/>
        <v/>
      </c>
      <c r="CA143" t="str">
        <f t="shared" ca="1" si="131"/>
        <v/>
      </c>
      <c r="CC143" t="str">
        <f t="shared" ca="1" si="132"/>
        <v/>
      </c>
      <c r="CD143" t="str">
        <f t="shared" ca="1" si="133"/>
        <v/>
      </c>
      <c r="CE143" t="str">
        <f t="shared" ca="1" si="134"/>
        <v/>
      </c>
      <c r="CF143" t="str">
        <f t="shared" ca="1" si="135"/>
        <v/>
      </c>
      <c r="CG143" t="str">
        <f t="shared" ca="1" si="136"/>
        <v/>
      </c>
      <c r="CH143" t="str">
        <f t="shared" ca="1" si="137"/>
        <v/>
      </c>
      <c r="CI143" t="str">
        <f t="shared" ca="1" si="138"/>
        <v/>
      </c>
      <c r="CJ143" t="str">
        <f t="shared" ca="1" si="139"/>
        <v/>
      </c>
      <c r="CK143" t="str">
        <f t="shared" ca="1" si="140"/>
        <v/>
      </c>
      <c r="CL143" t="str">
        <f t="shared" ca="1" si="141"/>
        <v/>
      </c>
      <c r="CM143" t="str">
        <f ca="1">IF($CA143="","",IF(OR(CH143='Datos fijos'!$AB$3,CH143='Datos fijos'!$AB$4),0,SUM(CI143:CL143)))</f>
        <v/>
      </c>
      <c r="CN143" t="str">
        <f t="shared" ca="1" si="152"/>
        <v/>
      </c>
      <c r="DZ143">
        <f ca="1">IF(OR(COUNTIF('Datos fijos'!$AJ:$AJ,$B143)=0,C143=0,D143=0,E143=0,G143=0),0,VLOOKUP($B143,'Datos fijos'!$AJ:$AO,COLUMN('Datos fijos'!$AO$1)-COLUMN('Datos fijos'!$AJ$2)+1,0))</f>
        <v>0</v>
      </c>
      <c r="EA143">
        <f t="shared" ca="1" si="153"/>
        <v>0</v>
      </c>
      <c r="EB143" t="str">
        <f t="shared" ca="1" si="166"/>
        <v/>
      </c>
      <c r="EC143" t="str">
        <f t="shared" ca="1" si="154"/>
        <v/>
      </c>
      <c r="EE143" t="str">
        <f t="shared" ca="1" si="155"/>
        <v/>
      </c>
      <c r="EF143" t="str">
        <f t="shared" ca="1" si="156"/>
        <v/>
      </c>
      <c r="EG143" t="str">
        <f t="shared" ca="1" si="157"/>
        <v/>
      </c>
      <c r="EH143" t="str">
        <f t="shared" ca="1" si="158"/>
        <v/>
      </c>
      <c r="EI143" t="str">
        <f t="shared" ca="1" si="159"/>
        <v/>
      </c>
      <c r="EJ143" t="str">
        <f t="shared" ca="1" si="160"/>
        <v/>
      </c>
      <c r="EM143" t="str">
        <f t="shared" ca="1" si="161"/>
        <v/>
      </c>
      <c r="EN143" t="str">
        <f t="shared" ca="1" si="162"/>
        <v/>
      </c>
      <c r="EO143" t="str">
        <f t="shared" ca="1" si="163"/>
        <v/>
      </c>
      <c r="EP143" t="str">
        <f t="shared" ca="1" si="164"/>
        <v/>
      </c>
      <c r="EQ143" t="str">
        <f ca="1">IF(EC143="","",IF(OR(EJ143='Datos fijos'!$AB$4),0,SUM(EM143:EP143)))</f>
        <v/>
      </c>
      <c r="ER143" t="str">
        <f t="shared" ca="1" si="165"/>
        <v/>
      </c>
      <c r="EV143" s="53" t="str">
        <f ca="1">IF(OR(COUNTIF('Datos fijos'!$AJ:$AJ,Cálculos!$B143)=0,F143=0,D143=0,B143=0),"",VLOOKUP($B143,'Datos fijos'!$AJ:$AP,COLUMN('Datos fijos'!$AP$1)-COLUMN('Datos fijos'!$AJ$2)+1,0))</f>
        <v/>
      </c>
      <c r="EW143" t="str">
        <f t="shared" ca="1" si="142"/>
        <v/>
      </c>
    </row>
    <row r="144" spans="2:153" x14ac:dyDescent="0.25">
      <c r="B144">
        <f ca="1">OFFSET('Equipos, Mater, Serv'!C$5,ROW($A144)-ROW($A$3),0)</f>
        <v>0</v>
      </c>
      <c r="C144">
        <f ca="1">OFFSET('Equipos, Mater, Serv'!D$5,ROW($A144)-ROW($A$3),0)</f>
        <v>0</v>
      </c>
      <c r="D144">
        <f ca="1">OFFSET('Equipos, Mater, Serv'!F$5,ROW($A144)-ROW($A$3),0)</f>
        <v>0</v>
      </c>
      <c r="E144">
        <f ca="1">OFFSET('Equipos, Mater, Serv'!G$5,ROW($A144)-ROW($A$3),0)</f>
        <v>0</v>
      </c>
      <c r="F144">
        <f ca="1">OFFSET('Equipos, Mater, Serv'!H$5,ROW($A144)-ROW($A$3),0)</f>
        <v>0</v>
      </c>
      <c r="G144">
        <f ca="1">OFFSET('Equipos, Mater, Serv'!L$5,ROW($A144)-ROW($A$3),0)</f>
        <v>0</v>
      </c>
      <c r="I144">
        <f ca="1">OFFSET('Equipos, Mater, Serv'!O$5,ROW($A144)-ROW($A$3),0)</f>
        <v>0</v>
      </c>
      <c r="J144">
        <f ca="1">OFFSET('Equipos, Mater, Serv'!P$5,ROW($A144)-ROW($A$3),0)</f>
        <v>0</v>
      </c>
      <c r="K144">
        <f ca="1">OFFSET('Equipos, Mater, Serv'!T$5,ROW($A144)-ROW($A$3),0)</f>
        <v>0</v>
      </c>
      <c r="L144">
        <f ca="1">OFFSET('Equipos, Mater, Serv'!U$5,ROW($A144)-ROW($A$3),0)</f>
        <v>0</v>
      </c>
      <c r="N144">
        <f ca="1">OFFSET('Equipos, Mater, Serv'!Z$5,ROW($A144)-ROW($A$3),0)</f>
        <v>0</v>
      </c>
      <c r="O144">
        <f ca="1">OFFSET('Equipos, Mater, Serv'!AA$5,ROW($A144)-ROW($A$3),0)</f>
        <v>0</v>
      </c>
      <c r="P144">
        <f ca="1">OFFSET('Equipos, Mater, Serv'!AB$5,ROW($A144)-ROW($A$3),0)</f>
        <v>0</v>
      </c>
      <c r="Q144">
        <f ca="1">OFFSET('Equipos, Mater, Serv'!AC$5,ROW($A144)-ROW($A$3),0)</f>
        <v>0</v>
      </c>
      <c r="R144">
        <f ca="1">OFFSET('Equipos, Mater, Serv'!AD$5,ROW($A144)-ROW($A$3),0)</f>
        <v>0</v>
      </c>
      <c r="S144">
        <f ca="1">OFFSET('Equipos, Mater, Serv'!AE$5,ROW($A144)-ROW($A$3),0)</f>
        <v>0</v>
      </c>
      <c r="T144">
        <f ca="1">OFFSET('Equipos, Mater, Serv'!AF$5,ROW($A144)-ROW($A$3),0)</f>
        <v>0</v>
      </c>
      <c r="V144" s="241">
        <f ca="1">IF(OR($B144=0,D144=0,F144=0,J144&lt;&gt;'Datos fijos'!$H$3),0,1)</f>
        <v>0</v>
      </c>
      <c r="W144">
        <f t="shared" ca="1" si="143"/>
        <v>0</v>
      </c>
      <c r="X144" t="str">
        <f t="shared" ca="1" si="144"/>
        <v/>
      </c>
      <c r="Y144" t="str">
        <f t="shared" ca="1" si="145"/>
        <v/>
      </c>
      <c r="AA144" t="str">
        <f t="shared" ca="1" si="112"/>
        <v/>
      </c>
      <c r="AB144" t="str">
        <f t="shared" ca="1" si="113"/>
        <v/>
      </c>
      <c r="AC144" t="str">
        <f t="shared" ca="1" si="114"/>
        <v/>
      </c>
      <c r="AD144" t="str">
        <f t="shared" ca="1" si="115"/>
        <v/>
      </c>
      <c r="AE144" t="str">
        <f t="shared" ca="1" si="116"/>
        <v/>
      </c>
      <c r="AF144" t="str">
        <f t="shared" ca="1" si="117"/>
        <v/>
      </c>
      <c r="AG144" t="str">
        <f t="shared" ca="1" si="146"/>
        <v/>
      </c>
      <c r="AH144" t="str">
        <f t="shared" ca="1" si="147"/>
        <v/>
      </c>
      <c r="AI144" t="str">
        <f t="shared" ca="1" si="148"/>
        <v/>
      </c>
      <c r="AL144" t="str">
        <f ca="1">IF(Y144="","",IF(OR(AG144='Datos fijos'!$AB$3,AG144='Datos fijos'!$AB$4),0,SUM(AH144:AK144)))</f>
        <v/>
      </c>
      <c r="BE144" s="4">
        <f ca="1">IF(OR(COUNTIF('Datos fijos'!$AJ:$AJ,$B144)=0,$B144=0,D144=0,F144=0,$H$4&lt;&gt;'Datos fijos'!$H$3),0,VLOOKUP($B144,'Datos fijos'!$AJ:$AO,COLUMN('Datos fijos'!$AK$2)-COLUMN('Datos fijos'!$AJ$2)+1,0))</f>
        <v>0</v>
      </c>
      <c r="BF144">
        <f t="shared" ca="1" si="149"/>
        <v>0</v>
      </c>
      <c r="BG144" t="str">
        <f t="shared" ca="1" si="118"/>
        <v/>
      </c>
      <c r="BH144" t="str">
        <f t="shared" ca="1" si="119"/>
        <v/>
      </c>
      <c r="BJ144" t="str">
        <f t="shared" ca="1" si="120"/>
        <v/>
      </c>
      <c r="BK144" t="str">
        <f t="shared" ca="1" si="121"/>
        <v/>
      </c>
      <c r="BL144" t="str">
        <f t="shared" ca="1" si="122"/>
        <v/>
      </c>
      <c r="BM144" t="str">
        <f t="shared" ca="1" si="123"/>
        <v/>
      </c>
      <c r="BN144" s="4" t="str">
        <f t="shared" ca="1" si="124"/>
        <v/>
      </c>
      <c r="BO144" t="str">
        <f t="shared" ca="1" si="125"/>
        <v/>
      </c>
      <c r="BP144" t="str">
        <f t="shared" ca="1" si="126"/>
        <v/>
      </c>
      <c r="BQ144" t="str">
        <f t="shared" ca="1" si="127"/>
        <v/>
      </c>
      <c r="BR144" t="str">
        <f t="shared" ca="1" si="128"/>
        <v/>
      </c>
      <c r="BS144" t="str">
        <f t="shared" ca="1" si="129"/>
        <v/>
      </c>
      <c r="BT144" t="str">
        <f ca="1">IF($BH144="","",IF(OR(BO144='Datos fijos'!$AB$3,BO144='Datos fijos'!$AB$4),0,SUM(BP144:BS144)))</f>
        <v/>
      </c>
      <c r="BU144" t="str">
        <f t="shared" ca="1" si="150"/>
        <v/>
      </c>
      <c r="BX144">
        <f ca="1">IF(OR(COUNTIF('Datos fijos'!$AJ:$AJ,$B144)=0,$B144=0,D144=0,F144=0,G144=0,$H$4&lt;&gt;'Datos fijos'!$H$3),0,VLOOKUP($B144,'Datos fijos'!$AJ:$AO,COLUMN('Datos fijos'!$AL$1)-COLUMN('Datos fijos'!$AJ$2)+1,0))</f>
        <v>0</v>
      </c>
      <c r="BY144">
        <f t="shared" ca="1" si="151"/>
        <v>0</v>
      </c>
      <c r="BZ144" t="str">
        <f t="shared" ca="1" si="130"/>
        <v/>
      </c>
      <c r="CA144" t="str">
        <f t="shared" ca="1" si="131"/>
        <v/>
      </c>
      <c r="CC144" t="str">
        <f t="shared" ca="1" si="132"/>
        <v/>
      </c>
      <c r="CD144" t="str">
        <f t="shared" ca="1" si="133"/>
        <v/>
      </c>
      <c r="CE144" t="str">
        <f t="shared" ca="1" si="134"/>
        <v/>
      </c>
      <c r="CF144" t="str">
        <f t="shared" ca="1" si="135"/>
        <v/>
      </c>
      <c r="CG144" t="str">
        <f t="shared" ca="1" si="136"/>
        <v/>
      </c>
      <c r="CH144" t="str">
        <f t="shared" ca="1" si="137"/>
        <v/>
      </c>
      <c r="CI144" t="str">
        <f t="shared" ca="1" si="138"/>
        <v/>
      </c>
      <c r="CJ144" t="str">
        <f t="shared" ca="1" si="139"/>
        <v/>
      </c>
      <c r="CK144" t="str">
        <f t="shared" ca="1" si="140"/>
        <v/>
      </c>
      <c r="CL144" t="str">
        <f t="shared" ca="1" si="141"/>
        <v/>
      </c>
      <c r="CM144" t="str">
        <f ca="1">IF($CA144="","",IF(OR(CH144='Datos fijos'!$AB$3,CH144='Datos fijos'!$AB$4),0,SUM(CI144:CL144)))</f>
        <v/>
      </c>
      <c r="CN144" t="str">
        <f t="shared" ca="1" si="152"/>
        <v/>
      </c>
      <c r="DZ144">
        <f ca="1">IF(OR(COUNTIF('Datos fijos'!$AJ:$AJ,$B144)=0,C144=0,D144=0,E144=0,G144=0),0,VLOOKUP($B144,'Datos fijos'!$AJ:$AO,COLUMN('Datos fijos'!$AO$1)-COLUMN('Datos fijos'!$AJ$2)+1,0))</f>
        <v>0</v>
      </c>
      <c r="EA144">
        <f t="shared" ca="1" si="153"/>
        <v>0</v>
      </c>
      <c r="EB144" t="str">
        <f t="shared" ca="1" si="166"/>
        <v/>
      </c>
      <c r="EC144" t="str">
        <f t="shared" ca="1" si="154"/>
        <v/>
      </c>
      <c r="EE144" t="str">
        <f t="shared" ca="1" si="155"/>
        <v/>
      </c>
      <c r="EF144" t="str">
        <f t="shared" ca="1" si="156"/>
        <v/>
      </c>
      <c r="EG144" t="str">
        <f t="shared" ca="1" si="157"/>
        <v/>
      </c>
      <c r="EH144" t="str">
        <f t="shared" ca="1" si="158"/>
        <v/>
      </c>
      <c r="EI144" t="str">
        <f t="shared" ca="1" si="159"/>
        <v/>
      </c>
      <c r="EJ144" t="str">
        <f t="shared" ca="1" si="160"/>
        <v/>
      </c>
      <c r="EM144" t="str">
        <f t="shared" ca="1" si="161"/>
        <v/>
      </c>
      <c r="EN144" t="str">
        <f t="shared" ca="1" si="162"/>
        <v/>
      </c>
      <c r="EO144" t="str">
        <f t="shared" ca="1" si="163"/>
        <v/>
      </c>
      <c r="EP144" t="str">
        <f t="shared" ca="1" si="164"/>
        <v/>
      </c>
      <c r="EQ144" t="str">
        <f ca="1">IF(EC144="","",IF(OR(EJ144='Datos fijos'!$AB$4),0,SUM(EM144:EP144)))</f>
        <v/>
      </c>
      <c r="ER144" t="str">
        <f t="shared" ca="1" si="165"/>
        <v/>
      </c>
      <c r="EV144" s="53" t="str">
        <f ca="1">IF(OR(COUNTIF('Datos fijos'!$AJ:$AJ,Cálculos!$B144)=0,F144=0,D144=0,B144=0),"",VLOOKUP($B144,'Datos fijos'!$AJ:$AP,COLUMN('Datos fijos'!$AP$1)-COLUMN('Datos fijos'!$AJ$2)+1,0))</f>
        <v/>
      </c>
      <c r="EW144" t="str">
        <f t="shared" ca="1" si="142"/>
        <v/>
      </c>
    </row>
    <row r="145" spans="2:153" x14ac:dyDescent="0.25">
      <c r="B145">
        <f ca="1">OFFSET('Equipos, Mater, Serv'!C$5,ROW($A145)-ROW($A$3),0)</f>
        <v>0</v>
      </c>
      <c r="C145">
        <f ca="1">OFFSET('Equipos, Mater, Serv'!D$5,ROW($A145)-ROW($A$3),0)</f>
        <v>0</v>
      </c>
      <c r="D145">
        <f ca="1">OFFSET('Equipos, Mater, Serv'!F$5,ROW($A145)-ROW($A$3),0)</f>
        <v>0</v>
      </c>
      <c r="E145">
        <f ca="1">OFFSET('Equipos, Mater, Serv'!G$5,ROW($A145)-ROW($A$3),0)</f>
        <v>0</v>
      </c>
      <c r="F145">
        <f ca="1">OFFSET('Equipos, Mater, Serv'!H$5,ROW($A145)-ROW($A$3),0)</f>
        <v>0</v>
      </c>
      <c r="G145">
        <f ca="1">OFFSET('Equipos, Mater, Serv'!L$5,ROW($A145)-ROW($A$3),0)</f>
        <v>0</v>
      </c>
      <c r="I145">
        <f ca="1">OFFSET('Equipos, Mater, Serv'!O$5,ROW($A145)-ROW($A$3),0)</f>
        <v>0</v>
      </c>
      <c r="J145">
        <f ca="1">OFFSET('Equipos, Mater, Serv'!P$5,ROW($A145)-ROW($A$3),0)</f>
        <v>0</v>
      </c>
      <c r="K145">
        <f ca="1">OFFSET('Equipos, Mater, Serv'!T$5,ROW($A145)-ROW($A$3),0)</f>
        <v>0</v>
      </c>
      <c r="L145">
        <f ca="1">OFFSET('Equipos, Mater, Serv'!U$5,ROW($A145)-ROW($A$3),0)</f>
        <v>0</v>
      </c>
      <c r="N145">
        <f ca="1">OFFSET('Equipos, Mater, Serv'!Z$5,ROW($A145)-ROW($A$3),0)</f>
        <v>0</v>
      </c>
      <c r="O145">
        <f ca="1">OFFSET('Equipos, Mater, Serv'!AA$5,ROW($A145)-ROW($A$3),0)</f>
        <v>0</v>
      </c>
      <c r="P145">
        <f ca="1">OFFSET('Equipos, Mater, Serv'!AB$5,ROW($A145)-ROW($A$3),0)</f>
        <v>0</v>
      </c>
      <c r="Q145">
        <f ca="1">OFFSET('Equipos, Mater, Serv'!AC$5,ROW($A145)-ROW($A$3),0)</f>
        <v>0</v>
      </c>
      <c r="R145">
        <f ca="1">OFFSET('Equipos, Mater, Serv'!AD$5,ROW($A145)-ROW($A$3),0)</f>
        <v>0</v>
      </c>
      <c r="S145">
        <f ca="1">OFFSET('Equipos, Mater, Serv'!AE$5,ROW($A145)-ROW($A$3),0)</f>
        <v>0</v>
      </c>
      <c r="T145">
        <f ca="1">OFFSET('Equipos, Mater, Serv'!AF$5,ROW($A145)-ROW($A$3),0)</f>
        <v>0</v>
      </c>
      <c r="V145" s="241">
        <f ca="1">IF(OR($B145=0,D145=0,F145=0,J145&lt;&gt;'Datos fijos'!$H$3),0,1)</f>
        <v>0</v>
      </c>
      <c r="W145">
        <f t="shared" ca="1" si="143"/>
        <v>0</v>
      </c>
      <c r="X145" t="str">
        <f t="shared" ca="1" si="144"/>
        <v/>
      </c>
      <c r="Y145" t="str">
        <f t="shared" ca="1" si="145"/>
        <v/>
      </c>
      <c r="AA145" t="str">
        <f t="shared" ca="1" si="112"/>
        <v/>
      </c>
      <c r="AB145" t="str">
        <f t="shared" ca="1" si="113"/>
        <v/>
      </c>
      <c r="AC145" t="str">
        <f t="shared" ca="1" si="114"/>
        <v/>
      </c>
      <c r="AD145" t="str">
        <f t="shared" ca="1" si="115"/>
        <v/>
      </c>
      <c r="AE145" t="str">
        <f t="shared" ca="1" si="116"/>
        <v/>
      </c>
      <c r="AF145" t="str">
        <f t="shared" ca="1" si="117"/>
        <v/>
      </c>
      <c r="AG145" t="str">
        <f t="shared" ca="1" si="146"/>
        <v/>
      </c>
      <c r="AH145" t="str">
        <f t="shared" ca="1" si="147"/>
        <v/>
      </c>
      <c r="AI145" t="str">
        <f t="shared" ca="1" si="148"/>
        <v/>
      </c>
      <c r="AL145" t="str">
        <f ca="1">IF(Y145="","",IF(OR(AG145='Datos fijos'!$AB$3,AG145='Datos fijos'!$AB$4),0,SUM(AH145:AK145)))</f>
        <v/>
      </c>
      <c r="BE145" s="4">
        <f ca="1">IF(OR(COUNTIF('Datos fijos'!$AJ:$AJ,$B145)=0,$B145=0,D145=0,F145=0,$H$4&lt;&gt;'Datos fijos'!$H$3),0,VLOOKUP($B145,'Datos fijos'!$AJ:$AO,COLUMN('Datos fijos'!$AK$2)-COLUMN('Datos fijos'!$AJ$2)+1,0))</f>
        <v>0</v>
      </c>
      <c r="BF145">
        <f t="shared" ca="1" si="149"/>
        <v>0</v>
      </c>
      <c r="BG145" t="str">
        <f t="shared" ca="1" si="118"/>
        <v/>
      </c>
      <c r="BH145" t="str">
        <f t="shared" ca="1" si="119"/>
        <v/>
      </c>
      <c r="BJ145" t="str">
        <f t="shared" ca="1" si="120"/>
        <v/>
      </c>
      <c r="BK145" t="str">
        <f t="shared" ca="1" si="121"/>
        <v/>
      </c>
      <c r="BL145" t="str">
        <f t="shared" ca="1" si="122"/>
        <v/>
      </c>
      <c r="BM145" t="str">
        <f t="shared" ca="1" si="123"/>
        <v/>
      </c>
      <c r="BN145" s="4" t="str">
        <f t="shared" ca="1" si="124"/>
        <v/>
      </c>
      <c r="BO145" t="str">
        <f t="shared" ca="1" si="125"/>
        <v/>
      </c>
      <c r="BP145" t="str">
        <f t="shared" ca="1" si="126"/>
        <v/>
      </c>
      <c r="BQ145" t="str">
        <f t="shared" ca="1" si="127"/>
        <v/>
      </c>
      <c r="BR145" t="str">
        <f t="shared" ca="1" si="128"/>
        <v/>
      </c>
      <c r="BS145" t="str">
        <f t="shared" ca="1" si="129"/>
        <v/>
      </c>
      <c r="BT145" t="str">
        <f ca="1">IF($BH145="","",IF(OR(BO145='Datos fijos'!$AB$3,BO145='Datos fijos'!$AB$4),0,SUM(BP145:BS145)))</f>
        <v/>
      </c>
      <c r="BU145" t="str">
        <f t="shared" ca="1" si="150"/>
        <v/>
      </c>
      <c r="BX145">
        <f ca="1">IF(OR(COUNTIF('Datos fijos'!$AJ:$AJ,$B145)=0,$B145=0,D145=0,F145=0,G145=0,$H$4&lt;&gt;'Datos fijos'!$H$3),0,VLOOKUP($B145,'Datos fijos'!$AJ:$AO,COLUMN('Datos fijos'!$AL$1)-COLUMN('Datos fijos'!$AJ$2)+1,0))</f>
        <v>0</v>
      </c>
      <c r="BY145">
        <f t="shared" ca="1" si="151"/>
        <v>0</v>
      </c>
      <c r="BZ145" t="str">
        <f t="shared" ca="1" si="130"/>
        <v/>
      </c>
      <c r="CA145" t="str">
        <f t="shared" ca="1" si="131"/>
        <v/>
      </c>
      <c r="CC145" t="str">
        <f t="shared" ca="1" si="132"/>
        <v/>
      </c>
      <c r="CD145" t="str">
        <f t="shared" ca="1" si="133"/>
        <v/>
      </c>
      <c r="CE145" t="str">
        <f t="shared" ca="1" si="134"/>
        <v/>
      </c>
      <c r="CF145" t="str">
        <f t="shared" ca="1" si="135"/>
        <v/>
      </c>
      <c r="CG145" t="str">
        <f t="shared" ca="1" si="136"/>
        <v/>
      </c>
      <c r="CH145" t="str">
        <f t="shared" ca="1" si="137"/>
        <v/>
      </c>
      <c r="CI145" t="str">
        <f t="shared" ca="1" si="138"/>
        <v/>
      </c>
      <c r="CJ145" t="str">
        <f t="shared" ca="1" si="139"/>
        <v/>
      </c>
      <c r="CK145" t="str">
        <f t="shared" ca="1" si="140"/>
        <v/>
      </c>
      <c r="CL145" t="str">
        <f t="shared" ca="1" si="141"/>
        <v/>
      </c>
      <c r="CM145" t="str">
        <f ca="1">IF($CA145="","",IF(OR(CH145='Datos fijos'!$AB$3,CH145='Datos fijos'!$AB$4),0,SUM(CI145:CL145)))</f>
        <v/>
      </c>
      <c r="CN145" t="str">
        <f t="shared" ca="1" si="152"/>
        <v/>
      </c>
      <c r="DZ145">
        <f ca="1">IF(OR(COUNTIF('Datos fijos'!$AJ:$AJ,$B145)=0,C145=0,D145=0,E145=0,G145=0),0,VLOOKUP($B145,'Datos fijos'!$AJ:$AO,COLUMN('Datos fijos'!$AO$1)-COLUMN('Datos fijos'!$AJ$2)+1,0))</f>
        <v>0</v>
      </c>
      <c r="EA145">
        <f t="shared" ca="1" si="153"/>
        <v>0</v>
      </c>
      <c r="EB145" t="str">
        <f t="shared" ca="1" si="166"/>
        <v/>
      </c>
      <c r="EC145" t="str">
        <f t="shared" ca="1" si="154"/>
        <v/>
      </c>
      <c r="EE145" t="str">
        <f t="shared" ca="1" si="155"/>
        <v/>
      </c>
      <c r="EF145" t="str">
        <f t="shared" ca="1" si="156"/>
        <v/>
      </c>
      <c r="EG145" t="str">
        <f t="shared" ca="1" si="157"/>
        <v/>
      </c>
      <c r="EH145" t="str">
        <f t="shared" ca="1" si="158"/>
        <v/>
      </c>
      <c r="EI145" t="str">
        <f t="shared" ca="1" si="159"/>
        <v/>
      </c>
      <c r="EJ145" t="str">
        <f t="shared" ca="1" si="160"/>
        <v/>
      </c>
      <c r="EM145" t="str">
        <f t="shared" ca="1" si="161"/>
        <v/>
      </c>
      <c r="EN145" t="str">
        <f t="shared" ca="1" si="162"/>
        <v/>
      </c>
      <c r="EO145" t="str">
        <f t="shared" ca="1" si="163"/>
        <v/>
      </c>
      <c r="EP145" t="str">
        <f t="shared" ca="1" si="164"/>
        <v/>
      </c>
      <c r="EQ145" t="str">
        <f ca="1">IF(EC145="","",IF(OR(EJ145='Datos fijos'!$AB$4),0,SUM(EM145:EP145)))</f>
        <v/>
      </c>
      <c r="ER145" t="str">
        <f t="shared" ca="1" si="165"/>
        <v/>
      </c>
      <c r="EV145" s="53" t="str">
        <f ca="1">IF(OR(COUNTIF('Datos fijos'!$AJ:$AJ,Cálculos!$B145)=0,F145=0,D145=0,B145=0),"",VLOOKUP($B145,'Datos fijos'!$AJ:$AP,COLUMN('Datos fijos'!$AP$1)-COLUMN('Datos fijos'!$AJ$2)+1,0))</f>
        <v/>
      </c>
      <c r="EW145" t="str">
        <f t="shared" ca="1" si="142"/>
        <v/>
      </c>
    </row>
    <row r="146" spans="2:153" x14ac:dyDescent="0.25">
      <c r="B146">
        <f ca="1">OFFSET('Equipos, Mater, Serv'!C$5,ROW($A146)-ROW($A$3),0)</f>
        <v>0</v>
      </c>
      <c r="C146">
        <f ca="1">OFFSET('Equipos, Mater, Serv'!D$5,ROW($A146)-ROW($A$3),0)</f>
        <v>0</v>
      </c>
      <c r="D146">
        <f ca="1">OFFSET('Equipos, Mater, Serv'!F$5,ROW($A146)-ROW($A$3),0)</f>
        <v>0</v>
      </c>
      <c r="E146">
        <f ca="1">OFFSET('Equipos, Mater, Serv'!G$5,ROW($A146)-ROW($A$3),0)</f>
        <v>0</v>
      </c>
      <c r="F146">
        <f ca="1">OFFSET('Equipos, Mater, Serv'!H$5,ROW($A146)-ROW($A$3),0)</f>
        <v>0</v>
      </c>
      <c r="G146">
        <f ca="1">OFFSET('Equipos, Mater, Serv'!L$5,ROW($A146)-ROW($A$3),0)</f>
        <v>0</v>
      </c>
      <c r="I146">
        <f ca="1">OFFSET('Equipos, Mater, Serv'!O$5,ROW($A146)-ROW($A$3),0)</f>
        <v>0</v>
      </c>
      <c r="J146">
        <f ca="1">OFFSET('Equipos, Mater, Serv'!P$5,ROW($A146)-ROW($A$3),0)</f>
        <v>0</v>
      </c>
      <c r="K146">
        <f ca="1">OFFSET('Equipos, Mater, Serv'!T$5,ROW($A146)-ROW($A$3),0)</f>
        <v>0</v>
      </c>
      <c r="L146">
        <f ca="1">OFFSET('Equipos, Mater, Serv'!U$5,ROW($A146)-ROW($A$3),0)</f>
        <v>0</v>
      </c>
      <c r="N146">
        <f ca="1">OFFSET('Equipos, Mater, Serv'!Z$5,ROW($A146)-ROW($A$3),0)</f>
        <v>0</v>
      </c>
      <c r="O146">
        <f ca="1">OFFSET('Equipos, Mater, Serv'!AA$5,ROW($A146)-ROW($A$3),0)</f>
        <v>0</v>
      </c>
      <c r="P146">
        <f ca="1">OFFSET('Equipos, Mater, Serv'!AB$5,ROW($A146)-ROW($A$3),0)</f>
        <v>0</v>
      </c>
      <c r="Q146">
        <f ca="1">OFFSET('Equipos, Mater, Serv'!AC$5,ROW($A146)-ROW($A$3),0)</f>
        <v>0</v>
      </c>
      <c r="R146">
        <f ca="1">OFFSET('Equipos, Mater, Serv'!AD$5,ROW($A146)-ROW($A$3),0)</f>
        <v>0</v>
      </c>
      <c r="S146">
        <f ca="1">OFFSET('Equipos, Mater, Serv'!AE$5,ROW($A146)-ROW($A$3),0)</f>
        <v>0</v>
      </c>
      <c r="T146">
        <f ca="1">OFFSET('Equipos, Mater, Serv'!AF$5,ROW($A146)-ROW($A$3),0)</f>
        <v>0</v>
      </c>
      <c r="V146" s="241">
        <f ca="1">IF(OR($B146=0,D146=0,F146=0,J146&lt;&gt;'Datos fijos'!$H$3),0,1)</f>
        <v>0</v>
      </c>
      <c r="W146">
        <f t="shared" ca="1" si="143"/>
        <v>0</v>
      </c>
      <c r="X146" t="str">
        <f t="shared" ca="1" si="144"/>
        <v/>
      </c>
      <c r="Y146" t="str">
        <f t="shared" ca="1" si="145"/>
        <v/>
      </c>
      <c r="AA146" t="str">
        <f t="shared" ca="1" si="112"/>
        <v/>
      </c>
      <c r="AB146" t="str">
        <f t="shared" ca="1" si="113"/>
        <v/>
      </c>
      <c r="AC146" t="str">
        <f t="shared" ca="1" si="114"/>
        <v/>
      </c>
      <c r="AD146" t="str">
        <f t="shared" ca="1" si="115"/>
        <v/>
      </c>
      <c r="AE146" t="str">
        <f t="shared" ca="1" si="116"/>
        <v/>
      </c>
      <c r="AF146" t="str">
        <f t="shared" ca="1" si="117"/>
        <v/>
      </c>
      <c r="AG146" t="str">
        <f t="shared" ca="1" si="146"/>
        <v/>
      </c>
      <c r="AH146" t="str">
        <f t="shared" ca="1" si="147"/>
        <v/>
      </c>
      <c r="AI146" t="str">
        <f t="shared" ca="1" si="148"/>
        <v/>
      </c>
      <c r="AL146" t="str">
        <f ca="1">IF(Y146="","",IF(OR(AG146='Datos fijos'!$AB$3,AG146='Datos fijos'!$AB$4),0,SUM(AH146:AK146)))</f>
        <v/>
      </c>
      <c r="BE146" s="4">
        <f ca="1">IF(OR(COUNTIF('Datos fijos'!$AJ:$AJ,$B146)=0,$B146=0,D146=0,F146=0,$H$4&lt;&gt;'Datos fijos'!$H$3),0,VLOOKUP($B146,'Datos fijos'!$AJ:$AO,COLUMN('Datos fijos'!$AK$2)-COLUMN('Datos fijos'!$AJ$2)+1,0))</f>
        <v>0</v>
      </c>
      <c r="BF146">
        <f t="shared" ca="1" si="149"/>
        <v>0</v>
      </c>
      <c r="BG146" t="str">
        <f t="shared" ca="1" si="118"/>
        <v/>
      </c>
      <c r="BH146" t="str">
        <f t="shared" ca="1" si="119"/>
        <v/>
      </c>
      <c r="BJ146" t="str">
        <f t="shared" ca="1" si="120"/>
        <v/>
      </c>
      <c r="BK146" t="str">
        <f t="shared" ca="1" si="121"/>
        <v/>
      </c>
      <c r="BL146" t="str">
        <f t="shared" ca="1" si="122"/>
        <v/>
      </c>
      <c r="BM146" t="str">
        <f t="shared" ca="1" si="123"/>
        <v/>
      </c>
      <c r="BN146" s="4" t="str">
        <f t="shared" ca="1" si="124"/>
        <v/>
      </c>
      <c r="BO146" t="str">
        <f t="shared" ca="1" si="125"/>
        <v/>
      </c>
      <c r="BP146" t="str">
        <f t="shared" ca="1" si="126"/>
        <v/>
      </c>
      <c r="BQ146" t="str">
        <f t="shared" ca="1" si="127"/>
        <v/>
      </c>
      <c r="BR146" t="str">
        <f t="shared" ca="1" si="128"/>
        <v/>
      </c>
      <c r="BS146" t="str">
        <f t="shared" ca="1" si="129"/>
        <v/>
      </c>
      <c r="BT146" t="str">
        <f ca="1">IF($BH146="","",IF(OR(BO146='Datos fijos'!$AB$3,BO146='Datos fijos'!$AB$4),0,SUM(BP146:BS146)))</f>
        <v/>
      </c>
      <c r="BU146" t="str">
        <f t="shared" ca="1" si="150"/>
        <v/>
      </c>
      <c r="BX146">
        <f ca="1">IF(OR(COUNTIF('Datos fijos'!$AJ:$AJ,$B146)=0,$B146=0,D146=0,F146=0,G146=0,$H$4&lt;&gt;'Datos fijos'!$H$3),0,VLOOKUP($B146,'Datos fijos'!$AJ:$AO,COLUMN('Datos fijos'!$AL$1)-COLUMN('Datos fijos'!$AJ$2)+1,0))</f>
        <v>0</v>
      </c>
      <c r="BY146">
        <f t="shared" ca="1" si="151"/>
        <v>0</v>
      </c>
      <c r="BZ146" t="str">
        <f t="shared" ca="1" si="130"/>
        <v/>
      </c>
      <c r="CA146" t="str">
        <f t="shared" ca="1" si="131"/>
        <v/>
      </c>
      <c r="CC146" t="str">
        <f t="shared" ca="1" si="132"/>
        <v/>
      </c>
      <c r="CD146" t="str">
        <f t="shared" ca="1" si="133"/>
        <v/>
      </c>
      <c r="CE146" t="str">
        <f t="shared" ca="1" si="134"/>
        <v/>
      </c>
      <c r="CF146" t="str">
        <f t="shared" ca="1" si="135"/>
        <v/>
      </c>
      <c r="CG146" t="str">
        <f t="shared" ca="1" si="136"/>
        <v/>
      </c>
      <c r="CH146" t="str">
        <f t="shared" ca="1" si="137"/>
        <v/>
      </c>
      <c r="CI146" t="str">
        <f t="shared" ca="1" si="138"/>
        <v/>
      </c>
      <c r="CJ146" t="str">
        <f t="shared" ca="1" si="139"/>
        <v/>
      </c>
      <c r="CK146" t="str">
        <f t="shared" ca="1" si="140"/>
        <v/>
      </c>
      <c r="CL146" t="str">
        <f t="shared" ca="1" si="141"/>
        <v/>
      </c>
      <c r="CM146" t="str">
        <f ca="1">IF($CA146="","",IF(OR(CH146='Datos fijos'!$AB$3,CH146='Datos fijos'!$AB$4),0,SUM(CI146:CL146)))</f>
        <v/>
      </c>
      <c r="CN146" t="str">
        <f t="shared" ca="1" si="152"/>
        <v/>
      </c>
      <c r="DZ146">
        <f ca="1">IF(OR(COUNTIF('Datos fijos'!$AJ:$AJ,$B146)=0,C146=0,D146=0,E146=0,G146=0),0,VLOOKUP($B146,'Datos fijos'!$AJ:$AO,COLUMN('Datos fijos'!$AO$1)-COLUMN('Datos fijos'!$AJ$2)+1,0))</f>
        <v>0</v>
      </c>
      <c r="EA146">
        <f t="shared" ca="1" si="153"/>
        <v>0</v>
      </c>
      <c r="EB146" t="str">
        <f t="shared" ca="1" si="166"/>
        <v/>
      </c>
      <c r="EC146" t="str">
        <f t="shared" ca="1" si="154"/>
        <v/>
      </c>
      <c r="EE146" t="str">
        <f t="shared" ca="1" si="155"/>
        <v/>
      </c>
      <c r="EF146" t="str">
        <f t="shared" ca="1" si="156"/>
        <v/>
      </c>
      <c r="EG146" t="str">
        <f t="shared" ca="1" si="157"/>
        <v/>
      </c>
      <c r="EH146" t="str">
        <f t="shared" ca="1" si="158"/>
        <v/>
      </c>
      <c r="EI146" t="str">
        <f t="shared" ca="1" si="159"/>
        <v/>
      </c>
      <c r="EJ146" t="str">
        <f t="shared" ca="1" si="160"/>
        <v/>
      </c>
      <c r="EM146" t="str">
        <f t="shared" ca="1" si="161"/>
        <v/>
      </c>
      <c r="EN146" t="str">
        <f t="shared" ca="1" si="162"/>
        <v/>
      </c>
      <c r="EO146" t="str">
        <f t="shared" ca="1" si="163"/>
        <v/>
      </c>
      <c r="EP146" t="str">
        <f t="shared" ca="1" si="164"/>
        <v/>
      </c>
      <c r="EQ146" t="str">
        <f ca="1">IF(EC146="","",IF(OR(EJ146='Datos fijos'!$AB$4),0,SUM(EM146:EP146)))</f>
        <v/>
      </c>
      <c r="ER146" t="str">
        <f t="shared" ca="1" si="165"/>
        <v/>
      </c>
      <c r="EV146" s="53" t="str">
        <f ca="1">IF(OR(COUNTIF('Datos fijos'!$AJ:$AJ,Cálculos!$B146)=0,F146=0,D146=0,B146=0),"",VLOOKUP($B146,'Datos fijos'!$AJ:$AP,COLUMN('Datos fijos'!$AP$1)-COLUMN('Datos fijos'!$AJ$2)+1,0))</f>
        <v/>
      </c>
      <c r="EW146" t="str">
        <f t="shared" ca="1" si="142"/>
        <v/>
      </c>
    </row>
    <row r="147" spans="2:153" x14ac:dyDescent="0.25">
      <c r="B147">
        <f ca="1">OFFSET('Equipos, Mater, Serv'!C$5,ROW($A147)-ROW($A$3),0)</f>
        <v>0</v>
      </c>
      <c r="C147">
        <f ca="1">OFFSET('Equipos, Mater, Serv'!D$5,ROW($A147)-ROW($A$3),0)</f>
        <v>0</v>
      </c>
      <c r="D147">
        <f ca="1">OFFSET('Equipos, Mater, Serv'!F$5,ROW($A147)-ROW($A$3),0)</f>
        <v>0</v>
      </c>
      <c r="E147">
        <f ca="1">OFFSET('Equipos, Mater, Serv'!G$5,ROW($A147)-ROW($A$3),0)</f>
        <v>0</v>
      </c>
      <c r="F147">
        <f ca="1">OFFSET('Equipos, Mater, Serv'!H$5,ROW($A147)-ROW($A$3),0)</f>
        <v>0</v>
      </c>
      <c r="G147">
        <f ca="1">OFFSET('Equipos, Mater, Serv'!L$5,ROW($A147)-ROW($A$3),0)</f>
        <v>0</v>
      </c>
      <c r="I147">
        <f ca="1">OFFSET('Equipos, Mater, Serv'!O$5,ROW($A147)-ROW($A$3),0)</f>
        <v>0</v>
      </c>
      <c r="J147">
        <f ca="1">OFFSET('Equipos, Mater, Serv'!P$5,ROW($A147)-ROW($A$3),0)</f>
        <v>0</v>
      </c>
      <c r="K147">
        <f ca="1">OFFSET('Equipos, Mater, Serv'!T$5,ROW($A147)-ROW($A$3),0)</f>
        <v>0</v>
      </c>
      <c r="L147">
        <f ca="1">OFFSET('Equipos, Mater, Serv'!U$5,ROW($A147)-ROW($A$3),0)</f>
        <v>0</v>
      </c>
      <c r="N147">
        <f ca="1">OFFSET('Equipos, Mater, Serv'!Z$5,ROW($A147)-ROW($A$3),0)</f>
        <v>0</v>
      </c>
      <c r="O147">
        <f ca="1">OFFSET('Equipos, Mater, Serv'!AA$5,ROW($A147)-ROW($A$3),0)</f>
        <v>0</v>
      </c>
      <c r="P147">
        <f ca="1">OFFSET('Equipos, Mater, Serv'!AB$5,ROW($A147)-ROW($A$3),0)</f>
        <v>0</v>
      </c>
      <c r="Q147">
        <f ca="1">OFFSET('Equipos, Mater, Serv'!AC$5,ROW($A147)-ROW($A$3),0)</f>
        <v>0</v>
      </c>
      <c r="R147">
        <f ca="1">OFFSET('Equipos, Mater, Serv'!AD$5,ROW($A147)-ROW($A$3),0)</f>
        <v>0</v>
      </c>
      <c r="S147">
        <f ca="1">OFFSET('Equipos, Mater, Serv'!AE$5,ROW($A147)-ROW($A$3),0)</f>
        <v>0</v>
      </c>
      <c r="T147">
        <f ca="1">OFFSET('Equipos, Mater, Serv'!AF$5,ROW($A147)-ROW($A$3),0)</f>
        <v>0</v>
      </c>
      <c r="V147" s="241">
        <f ca="1">IF(OR($B147=0,D147=0,F147=0,J147&lt;&gt;'Datos fijos'!$H$3),0,1)</f>
        <v>0</v>
      </c>
      <c r="W147">
        <f t="shared" ca="1" si="143"/>
        <v>0</v>
      </c>
      <c r="X147" t="str">
        <f t="shared" ca="1" si="144"/>
        <v/>
      </c>
      <c r="Y147" t="str">
        <f t="shared" ca="1" si="145"/>
        <v/>
      </c>
      <c r="AA147" t="str">
        <f t="shared" ca="1" si="112"/>
        <v/>
      </c>
      <c r="AB147" t="str">
        <f t="shared" ca="1" si="113"/>
        <v/>
      </c>
      <c r="AC147" t="str">
        <f t="shared" ca="1" si="114"/>
        <v/>
      </c>
      <c r="AD147" t="str">
        <f t="shared" ca="1" si="115"/>
        <v/>
      </c>
      <c r="AE147" t="str">
        <f t="shared" ca="1" si="116"/>
        <v/>
      </c>
      <c r="AF147" t="str">
        <f t="shared" ca="1" si="117"/>
        <v/>
      </c>
      <c r="AG147" t="str">
        <f t="shared" ca="1" si="146"/>
        <v/>
      </c>
      <c r="AH147" t="str">
        <f t="shared" ca="1" si="147"/>
        <v/>
      </c>
      <c r="AI147" t="str">
        <f t="shared" ca="1" si="148"/>
        <v/>
      </c>
      <c r="AL147" t="str">
        <f ca="1">IF(Y147="","",IF(OR(AG147='Datos fijos'!$AB$3,AG147='Datos fijos'!$AB$4),0,SUM(AH147:AK147)))</f>
        <v/>
      </c>
      <c r="BE147" s="4">
        <f ca="1">IF(OR(COUNTIF('Datos fijos'!$AJ:$AJ,$B147)=0,$B147=0,D147=0,F147=0,$H$4&lt;&gt;'Datos fijos'!$H$3),0,VLOOKUP($B147,'Datos fijos'!$AJ:$AO,COLUMN('Datos fijos'!$AK$2)-COLUMN('Datos fijos'!$AJ$2)+1,0))</f>
        <v>0</v>
      </c>
      <c r="BF147">
        <f t="shared" ca="1" si="149"/>
        <v>0</v>
      </c>
      <c r="BG147" t="str">
        <f t="shared" ca="1" si="118"/>
        <v/>
      </c>
      <c r="BH147" t="str">
        <f t="shared" ca="1" si="119"/>
        <v/>
      </c>
      <c r="BJ147" t="str">
        <f t="shared" ca="1" si="120"/>
        <v/>
      </c>
      <c r="BK147" t="str">
        <f t="shared" ca="1" si="121"/>
        <v/>
      </c>
      <c r="BL147" t="str">
        <f t="shared" ca="1" si="122"/>
        <v/>
      </c>
      <c r="BM147" t="str">
        <f t="shared" ca="1" si="123"/>
        <v/>
      </c>
      <c r="BN147" s="4" t="str">
        <f t="shared" ca="1" si="124"/>
        <v/>
      </c>
      <c r="BO147" t="str">
        <f t="shared" ca="1" si="125"/>
        <v/>
      </c>
      <c r="BP147" t="str">
        <f t="shared" ca="1" si="126"/>
        <v/>
      </c>
      <c r="BQ147" t="str">
        <f t="shared" ca="1" si="127"/>
        <v/>
      </c>
      <c r="BR147" t="str">
        <f t="shared" ca="1" si="128"/>
        <v/>
      </c>
      <c r="BS147" t="str">
        <f t="shared" ca="1" si="129"/>
        <v/>
      </c>
      <c r="BT147" t="str">
        <f ca="1">IF($BH147="","",IF(OR(BO147='Datos fijos'!$AB$3,BO147='Datos fijos'!$AB$4),0,SUM(BP147:BS147)))</f>
        <v/>
      </c>
      <c r="BU147" t="str">
        <f t="shared" ca="1" si="150"/>
        <v/>
      </c>
      <c r="BX147">
        <f ca="1">IF(OR(COUNTIF('Datos fijos'!$AJ:$AJ,$B147)=0,$B147=0,D147=0,F147=0,G147=0,$H$4&lt;&gt;'Datos fijos'!$H$3),0,VLOOKUP($B147,'Datos fijos'!$AJ:$AO,COLUMN('Datos fijos'!$AL$1)-COLUMN('Datos fijos'!$AJ$2)+1,0))</f>
        <v>0</v>
      </c>
      <c r="BY147">
        <f t="shared" ca="1" si="151"/>
        <v>0</v>
      </c>
      <c r="BZ147" t="str">
        <f t="shared" ca="1" si="130"/>
        <v/>
      </c>
      <c r="CA147" t="str">
        <f t="shared" ca="1" si="131"/>
        <v/>
      </c>
      <c r="CC147" t="str">
        <f t="shared" ca="1" si="132"/>
        <v/>
      </c>
      <c r="CD147" t="str">
        <f t="shared" ca="1" si="133"/>
        <v/>
      </c>
      <c r="CE147" t="str">
        <f t="shared" ca="1" si="134"/>
        <v/>
      </c>
      <c r="CF147" t="str">
        <f t="shared" ca="1" si="135"/>
        <v/>
      </c>
      <c r="CG147" t="str">
        <f t="shared" ca="1" si="136"/>
        <v/>
      </c>
      <c r="CH147" t="str">
        <f t="shared" ca="1" si="137"/>
        <v/>
      </c>
      <c r="CI147" t="str">
        <f t="shared" ca="1" si="138"/>
        <v/>
      </c>
      <c r="CJ147" t="str">
        <f t="shared" ca="1" si="139"/>
        <v/>
      </c>
      <c r="CK147" t="str">
        <f t="shared" ca="1" si="140"/>
        <v/>
      </c>
      <c r="CL147" t="str">
        <f t="shared" ca="1" si="141"/>
        <v/>
      </c>
      <c r="CM147" t="str">
        <f ca="1">IF($CA147="","",IF(OR(CH147='Datos fijos'!$AB$3,CH147='Datos fijos'!$AB$4),0,SUM(CI147:CL147)))</f>
        <v/>
      </c>
      <c r="CN147" t="str">
        <f t="shared" ca="1" si="152"/>
        <v/>
      </c>
      <c r="DZ147">
        <f ca="1">IF(OR(COUNTIF('Datos fijos'!$AJ:$AJ,$B147)=0,C147=0,D147=0,E147=0,G147=0),0,VLOOKUP($B147,'Datos fijos'!$AJ:$AO,COLUMN('Datos fijos'!$AO$1)-COLUMN('Datos fijos'!$AJ$2)+1,0))</f>
        <v>0</v>
      </c>
      <c r="EA147">
        <f t="shared" ca="1" si="153"/>
        <v>0</v>
      </c>
      <c r="EB147" t="str">
        <f t="shared" ca="1" si="166"/>
        <v/>
      </c>
      <c r="EC147" t="str">
        <f t="shared" ca="1" si="154"/>
        <v/>
      </c>
      <c r="EE147" t="str">
        <f t="shared" ca="1" si="155"/>
        <v/>
      </c>
      <c r="EF147" t="str">
        <f t="shared" ca="1" si="156"/>
        <v/>
      </c>
      <c r="EG147" t="str">
        <f t="shared" ca="1" si="157"/>
        <v/>
      </c>
      <c r="EH147" t="str">
        <f t="shared" ca="1" si="158"/>
        <v/>
      </c>
      <c r="EI147" t="str">
        <f t="shared" ca="1" si="159"/>
        <v/>
      </c>
      <c r="EJ147" t="str">
        <f t="shared" ca="1" si="160"/>
        <v/>
      </c>
      <c r="EM147" t="str">
        <f t="shared" ca="1" si="161"/>
        <v/>
      </c>
      <c r="EN147" t="str">
        <f t="shared" ca="1" si="162"/>
        <v/>
      </c>
      <c r="EO147" t="str">
        <f t="shared" ca="1" si="163"/>
        <v/>
      </c>
      <c r="EP147" t="str">
        <f t="shared" ca="1" si="164"/>
        <v/>
      </c>
      <c r="EQ147" t="str">
        <f ca="1">IF(EC147="","",IF(OR(EJ147='Datos fijos'!$AB$4),0,SUM(EM147:EP147)))</f>
        <v/>
      </c>
      <c r="ER147" t="str">
        <f t="shared" ca="1" si="165"/>
        <v/>
      </c>
      <c r="EV147" s="53" t="str">
        <f ca="1">IF(OR(COUNTIF('Datos fijos'!$AJ:$AJ,Cálculos!$B147)=0,F147=0,D147=0,B147=0),"",VLOOKUP($B147,'Datos fijos'!$AJ:$AP,COLUMN('Datos fijos'!$AP$1)-COLUMN('Datos fijos'!$AJ$2)+1,0))</f>
        <v/>
      </c>
      <c r="EW147" t="str">
        <f t="shared" ca="1" si="142"/>
        <v/>
      </c>
    </row>
    <row r="148" spans="2:153" x14ac:dyDescent="0.25">
      <c r="B148">
        <f ca="1">OFFSET('Equipos, Mater, Serv'!C$5,ROW($A148)-ROW($A$3),0)</f>
        <v>0</v>
      </c>
      <c r="C148">
        <f ca="1">OFFSET('Equipos, Mater, Serv'!D$5,ROW($A148)-ROW($A$3),0)</f>
        <v>0</v>
      </c>
      <c r="D148">
        <f ca="1">OFFSET('Equipos, Mater, Serv'!F$5,ROW($A148)-ROW($A$3),0)</f>
        <v>0</v>
      </c>
      <c r="E148">
        <f ca="1">OFFSET('Equipos, Mater, Serv'!G$5,ROW($A148)-ROW($A$3),0)</f>
        <v>0</v>
      </c>
      <c r="F148">
        <f ca="1">OFFSET('Equipos, Mater, Serv'!H$5,ROW($A148)-ROW($A$3),0)</f>
        <v>0</v>
      </c>
      <c r="G148">
        <f ca="1">OFFSET('Equipos, Mater, Serv'!L$5,ROW($A148)-ROW($A$3),0)</f>
        <v>0</v>
      </c>
      <c r="I148">
        <f ca="1">OFFSET('Equipos, Mater, Serv'!O$5,ROW($A148)-ROW($A$3),0)</f>
        <v>0</v>
      </c>
      <c r="J148">
        <f ca="1">OFFSET('Equipos, Mater, Serv'!P$5,ROW($A148)-ROW($A$3),0)</f>
        <v>0</v>
      </c>
      <c r="K148">
        <f ca="1">OFFSET('Equipos, Mater, Serv'!T$5,ROW($A148)-ROW($A$3),0)</f>
        <v>0</v>
      </c>
      <c r="L148">
        <f ca="1">OFFSET('Equipos, Mater, Serv'!U$5,ROW($A148)-ROW($A$3),0)</f>
        <v>0</v>
      </c>
      <c r="N148">
        <f ca="1">OFFSET('Equipos, Mater, Serv'!Z$5,ROW($A148)-ROW($A$3),0)</f>
        <v>0</v>
      </c>
      <c r="O148">
        <f ca="1">OFFSET('Equipos, Mater, Serv'!AA$5,ROW($A148)-ROW($A$3),0)</f>
        <v>0</v>
      </c>
      <c r="P148">
        <f ca="1">OFFSET('Equipos, Mater, Serv'!AB$5,ROW($A148)-ROW($A$3),0)</f>
        <v>0</v>
      </c>
      <c r="Q148">
        <f ca="1">OFFSET('Equipos, Mater, Serv'!AC$5,ROW($A148)-ROW($A$3),0)</f>
        <v>0</v>
      </c>
      <c r="R148">
        <f ca="1">OFFSET('Equipos, Mater, Serv'!AD$5,ROW($A148)-ROW($A$3),0)</f>
        <v>0</v>
      </c>
      <c r="S148">
        <f ca="1">OFFSET('Equipos, Mater, Serv'!AE$5,ROW($A148)-ROW($A$3),0)</f>
        <v>0</v>
      </c>
      <c r="T148">
        <f ca="1">OFFSET('Equipos, Mater, Serv'!AF$5,ROW($A148)-ROW($A$3),0)</f>
        <v>0</v>
      </c>
      <c r="V148" s="241">
        <f ca="1">IF(OR($B148=0,D148=0,F148=0,J148&lt;&gt;'Datos fijos'!$H$3),0,1)</f>
        <v>0</v>
      </c>
      <c r="W148">
        <f t="shared" ca="1" si="143"/>
        <v>0</v>
      </c>
      <c r="X148" t="str">
        <f t="shared" ca="1" si="144"/>
        <v/>
      </c>
      <c r="Y148" t="str">
        <f t="shared" ca="1" si="145"/>
        <v/>
      </c>
      <c r="AA148" t="str">
        <f t="shared" ca="1" si="112"/>
        <v/>
      </c>
      <c r="AB148" t="str">
        <f t="shared" ca="1" si="113"/>
        <v/>
      </c>
      <c r="AC148" t="str">
        <f t="shared" ca="1" si="114"/>
        <v/>
      </c>
      <c r="AD148" t="str">
        <f t="shared" ca="1" si="115"/>
        <v/>
      </c>
      <c r="AE148" t="str">
        <f t="shared" ca="1" si="116"/>
        <v/>
      </c>
      <c r="AF148" t="str">
        <f t="shared" ca="1" si="117"/>
        <v/>
      </c>
      <c r="AG148" t="str">
        <f t="shared" ca="1" si="146"/>
        <v/>
      </c>
      <c r="AH148" t="str">
        <f t="shared" ca="1" si="147"/>
        <v/>
      </c>
      <c r="AI148" t="str">
        <f t="shared" ca="1" si="148"/>
        <v/>
      </c>
      <c r="AL148" t="str">
        <f ca="1">IF(Y148="","",IF(OR(AG148='Datos fijos'!$AB$3,AG148='Datos fijos'!$AB$4),0,SUM(AH148:AK148)))</f>
        <v/>
      </c>
      <c r="BE148" s="4">
        <f ca="1">IF(OR(COUNTIF('Datos fijos'!$AJ:$AJ,$B148)=0,$B148=0,D148=0,F148=0,$H$4&lt;&gt;'Datos fijos'!$H$3),0,VLOOKUP($B148,'Datos fijos'!$AJ:$AO,COLUMN('Datos fijos'!$AK$2)-COLUMN('Datos fijos'!$AJ$2)+1,0))</f>
        <v>0</v>
      </c>
      <c r="BF148">
        <f t="shared" ca="1" si="149"/>
        <v>0</v>
      </c>
      <c r="BG148" t="str">
        <f t="shared" ca="1" si="118"/>
        <v/>
      </c>
      <c r="BH148" t="str">
        <f t="shared" ca="1" si="119"/>
        <v/>
      </c>
      <c r="BJ148" t="str">
        <f t="shared" ca="1" si="120"/>
        <v/>
      </c>
      <c r="BK148" t="str">
        <f t="shared" ca="1" si="121"/>
        <v/>
      </c>
      <c r="BL148" t="str">
        <f t="shared" ca="1" si="122"/>
        <v/>
      </c>
      <c r="BM148" t="str">
        <f t="shared" ca="1" si="123"/>
        <v/>
      </c>
      <c r="BN148" s="4" t="str">
        <f t="shared" ca="1" si="124"/>
        <v/>
      </c>
      <c r="BO148" t="str">
        <f t="shared" ca="1" si="125"/>
        <v/>
      </c>
      <c r="BP148" t="str">
        <f t="shared" ca="1" si="126"/>
        <v/>
      </c>
      <c r="BQ148" t="str">
        <f t="shared" ca="1" si="127"/>
        <v/>
      </c>
      <c r="BR148" t="str">
        <f t="shared" ca="1" si="128"/>
        <v/>
      </c>
      <c r="BS148" t="str">
        <f t="shared" ca="1" si="129"/>
        <v/>
      </c>
      <c r="BT148" t="str">
        <f ca="1">IF($BH148="","",IF(OR(BO148='Datos fijos'!$AB$3,BO148='Datos fijos'!$AB$4),0,SUM(BP148:BS148)))</f>
        <v/>
      </c>
      <c r="BU148" t="str">
        <f t="shared" ca="1" si="150"/>
        <v/>
      </c>
      <c r="BX148">
        <f ca="1">IF(OR(COUNTIF('Datos fijos'!$AJ:$AJ,$B148)=0,$B148=0,D148=0,F148=0,G148=0,$H$4&lt;&gt;'Datos fijos'!$H$3),0,VLOOKUP($B148,'Datos fijos'!$AJ:$AO,COLUMN('Datos fijos'!$AL$1)-COLUMN('Datos fijos'!$AJ$2)+1,0))</f>
        <v>0</v>
      </c>
      <c r="BY148">
        <f t="shared" ca="1" si="151"/>
        <v>0</v>
      </c>
      <c r="BZ148" t="str">
        <f t="shared" ca="1" si="130"/>
        <v/>
      </c>
      <c r="CA148" t="str">
        <f t="shared" ca="1" si="131"/>
        <v/>
      </c>
      <c r="CC148" t="str">
        <f t="shared" ca="1" si="132"/>
        <v/>
      </c>
      <c r="CD148" t="str">
        <f t="shared" ca="1" si="133"/>
        <v/>
      </c>
      <c r="CE148" t="str">
        <f t="shared" ca="1" si="134"/>
        <v/>
      </c>
      <c r="CF148" t="str">
        <f t="shared" ca="1" si="135"/>
        <v/>
      </c>
      <c r="CG148" t="str">
        <f t="shared" ca="1" si="136"/>
        <v/>
      </c>
      <c r="CH148" t="str">
        <f t="shared" ca="1" si="137"/>
        <v/>
      </c>
      <c r="CI148" t="str">
        <f t="shared" ca="1" si="138"/>
        <v/>
      </c>
      <c r="CJ148" t="str">
        <f t="shared" ca="1" si="139"/>
        <v/>
      </c>
      <c r="CK148" t="str">
        <f t="shared" ca="1" si="140"/>
        <v/>
      </c>
      <c r="CL148" t="str">
        <f t="shared" ca="1" si="141"/>
        <v/>
      </c>
      <c r="CM148" t="str">
        <f ca="1">IF($CA148="","",IF(OR(CH148='Datos fijos'!$AB$3,CH148='Datos fijos'!$AB$4),0,SUM(CI148:CL148)))</f>
        <v/>
      </c>
      <c r="CN148" t="str">
        <f t="shared" ca="1" si="152"/>
        <v/>
      </c>
      <c r="DZ148">
        <f ca="1">IF(OR(COUNTIF('Datos fijos'!$AJ:$AJ,$B148)=0,C148=0,D148=0,E148=0,G148=0),0,VLOOKUP($B148,'Datos fijos'!$AJ:$AO,COLUMN('Datos fijos'!$AO$1)-COLUMN('Datos fijos'!$AJ$2)+1,0))</f>
        <v>0</v>
      </c>
      <c r="EA148">
        <f t="shared" ca="1" si="153"/>
        <v>0</v>
      </c>
      <c r="EB148" t="str">
        <f t="shared" ca="1" si="166"/>
        <v/>
      </c>
      <c r="EC148" t="str">
        <f t="shared" ca="1" si="154"/>
        <v/>
      </c>
      <c r="EE148" t="str">
        <f t="shared" ca="1" si="155"/>
        <v/>
      </c>
      <c r="EF148" t="str">
        <f t="shared" ca="1" si="156"/>
        <v/>
      </c>
      <c r="EG148" t="str">
        <f t="shared" ca="1" si="157"/>
        <v/>
      </c>
      <c r="EH148" t="str">
        <f t="shared" ca="1" si="158"/>
        <v/>
      </c>
      <c r="EI148" t="str">
        <f t="shared" ca="1" si="159"/>
        <v/>
      </c>
      <c r="EJ148" t="str">
        <f t="shared" ca="1" si="160"/>
        <v/>
      </c>
      <c r="EM148" t="str">
        <f t="shared" ca="1" si="161"/>
        <v/>
      </c>
      <c r="EN148" t="str">
        <f t="shared" ca="1" si="162"/>
        <v/>
      </c>
      <c r="EO148" t="str">
        <f t="shared" ca="1" si="163"/>
        <v/>
      </c>
      <c r="EP148" t="str">
        <f t="shared" ca="1" si="164"/>
        <v/>
      </c>
      <c r="EQ148" t="str">
        <f ca="1">IF(EC148="","",IF(OR(EJ148='Datos fijos'!$AB$4),0,SUM(EM148:EP148)))</f>
        <v/>
      </c>
      <c r="ER148" t="str">
        <f t="shared" ca="1" si="165"/>
        <v/>
      </c>
      <c r="EV148" s="53" t="str">
        <f ca="1">IF(OR(COUNTIF('Datos fijos'!$AJ:$AJ,Cálculos!$B148)=0,F148=0,D148=0,B148=0),"",VLOOKUP($B148,'Datos fijos'!$AJ:$AP,COLUMN('Datos fijos'!$AP$1)-COLUMN('Datos fijos'!$AJ$2)+1,0))</f>
        <v/>
      </c>
      <c r="EW148" t="str">
        <f t="shared" ca="1" si="142"/>
        <v/>
      </c>
    </row>
    <row r="149" spans="2:153" x14ac:dyDescent="0.25">
      <c r="B149">
        <f ca="1">OFFSET('Equipos, Mater, Serv'!C$5,ROW($A149)-ROW($A$3),0)</f>
        <v>0</v>
      </c>
      <c r="C149">
        <f ca="1">OFFSET('Equipos, Mater, Serv'!D$5,ROW($A149)-ROW($A$3),0)</f>
        <v>0</v>
      </c>
      <c r="D149">
        <f ca="1">OFFSET('Equipos, Mater, Serv'!F$5,ROW($A149)-ROW($A$3),0)</f>
        <v>0</v>
      </c>
      <c r="E149">
        <f ca="1">OFFSET('Equipos, Mater, Serv'!G$5,ROW($A149)-ROW($A$3),0)</f>
        <v>0</v>
      </c>
      <c r="F149">
        <f ca="1">OFFSET('Equipos, Mater, Serv'!H$5,ROW($A149)-ROW($A$3),0)</f>
        <v>0</v>
      </c>
      <c r="G149">
        <f ca="1">OFFSET('Equipos, Mater, Serv'!L$5,ROW($A149)-ROW($A$3),0)</f>
        <v>0</v>
      </c>
      <c r="I149">
        <f ca="1">OFFSET('Equipos, Mater, Serv'!O$5,ROW($A149)-ROW($A$3),0)</f>
        <v>0</v>
      </c>
      <c r="J149">
        <f ca="1">OFFSET('Equipos, Mater, Serv'!P$5,ROW($A149)-ROW($A$3),0)</f>
        <v>0</v>
      </c>
      <c r="K149">
        <f ca="1">OFFSET('Equipos, Mater, Serv'!T$5,ROW($A149)-ROW($A$3),0)</f>
        <v>0</v>
      </c>
      <c r="L149">
        <f ca="1">OFFSET('Equipos, Mater, Serv'!U$5,ROW($A149)-ROW($A$3),0)</f>
        <v>0</v>
      </c>
      <c r="N149">
        <f ca="1">OFFSET('Equipos, Mater, Serv'!Z$5,ROW($A149)-ROW($A$3),0)</f>
        <v>0</v>
      </c>
      <c r="O149">
        <f ca="1">OFFSET('Equipos, Mater, Serv'!AA$5,ROW($A149)-ROW($A$3),0)</f>
        <v>0</v>
      </c>
      <c r="P149">
        <f ca="1">OFFSET('Equipos, Mater, Serv'!AB$5,ROW($A149)-ROW($A$3),0)</f>
        <v>0</v>
      </c>
      <c r="Q149">
        <f ca="1">OFFSET('Equipos, Mater, Serv'!AC$5,ROW($A149)-ROW($A$3),0)</f>
        <v>0</v>
      </c>
      <c r="R149">
        <f ca="1">OFFSET('Equipos, Mater, Serv'!AD$5,ROW($A149)-ROW($A$3),0)</f>
        <v>0</v>
      </c>
      <c r="S149">
        <f ca="1">OFFSET('Equipos, Mater, Serv'!AE$5,ROW($A149)-ROW($A$3),0)</f>
        <v>0</v>
      </c>
      <c r="T149">
        <f ca="1">OFFSET('Equipos, Mater, Serv'!AF$5,ROW($A149)-ROW($A$3),0)</f>
        <v>0</v>
      </c>
      <c r="V149" s="241">
        <f ca="1">IF(OR($B149=0,D149=0,F149=0,J149&lt;&gt;'Datos fijos'!$H$3),0,1)</f>
        <v>0</v>
      </c>
      <c r="W149">
        <f t="shared" ca="1" si="143"/>
        <v>0</v>
      </c>
      <c r="X149" t="str">
        <f t="shared" ca="1" si="144"/>
        <v/>
      </c>
      <c r="Y149" t="str">
        <f t="shared" ca="1" si="145"/>
        <v/>
      </c>
      <c r="AA149" t="str">
        <f t="shared" ca="1" si="112"/>
        <v/>
      </c>
      <c r="AB149" t="str">
        <f t="shared" ca="1" si="113"/>
        <v/>
      </c>
      <c r="AC149" t="str">
        <f t="shared" ca="1" si="114"/>
        <v/>
      </c>
      <c r="AD149" t="str">
        <f t="shared" ca="1" si="115"/>
        <v/>
      </c>
      <c r="AE149" t="str">
        <f t="shared" ca="1" si="116"/>
        <v/>
      </c>
      <c r="AF149" t="str">
        <f t="shared" ca="1" si="117"/>
        <v/>
      </c>
      <c r="AG149" t="str">
        <f t="shared" ca="1" si="146"/>
        <v/>
      </c>
      <c r="AH149" t="str">
        <f t="shared" ca="1" si="147"/>
        <v/>
      </c>
      <c r="AI149" t="str">
        <f t="shared" ca="1" si="148"/>
        <v/>
      </c>
      <c r="AL149" t="str">
        <f ca="1">IF(Y149="","",IF(OR(AG149='Datos fijos'!$AB$3,AG149='Datos fijos'!$AB$4),0,SUM(AH149:AK149)))</f>
        <v/>
      </c>
      <c r="BE149" s="4">
        <f ca="1">IF(OR(COUNTIF('Datos fijos'!$AJ:$AJ,$B149)=0,$B149=0,D149=0,F149=0,$H$4&lt;&gt;'Datos fijos'!$H$3),0,VLOOKUP($B149,'Datos fijos'!$AJ:$AO,COLUMN('Datos fijos'!$AK$2)-COLUMN('Datos fijos'!$AJ$2)+1,0))</f>
        <v>0</v>
      </c>
      <c r="BF149">
        <f t="shared" ca="1" si="149"/>
        <v>0</v>
      </c>
      <c r="BG149" t="str">
        <f t="shared" ca="1" si="118"/>
        <v/>
      </c>
      <c r="BH149" t="str">
        <f t="shared" ca="1" si="119"/>
        <v/>
      </c>
      <c r="BJ149" t="str">
        <f t="shared" ca="1" si="120"/>
        <v/>
      </c>
      <c r="BK149" t="str">
        <f t="shared" ca="1" si="121"/>
        <v/>
      </c>
      <c r="BL149" t="str">
        <f t="shared" ca="1" si="122"/>
        <v/>
      </c>
      <c r="BM149" t="str">
        <f t="shared" ca="1" si="123"/>
        <v/>
      </c>
      <c r="BN149" s="4" t="str">
        <f t="shared" ca="1" si="124"/>
        <v/>
      </c>
      <c r="BO149" t="str">
        <f t="shared" ca="1" si="125"/>
        <v/>
      </c>
      <c r="BP149" t="str">
        <f t="shared" ca="1" si="126"/>
        <v/>
      </c>
      <c r="BQ149" t="str">
        <f t="shared" ca="1" si="127"/>
        <v/>
      </c>
      <c r="BR149" t="str">
        <f t="shared" ca="1" si="128"/>
        <v/>
      </c>
      <c r="BS149" t="str">
        <f t="shared" ca="1" si="129"/>
        <v/>
      </c>
      <c r="BT149" t="str">
        <f ca="1">IF($BH149="","",IF(OR(BO149='Datos fijos'!$AB$3,BO149='Datos fijos'!$AB$4),0,SUM(BP149:BS149)))</f>
        <v/>
      </c>
      <c r="BU149" t="str">
        <f t="shared" ca="1" si="150"/>
        <v/>
      </c>
      <c r="BX149">
        <f ca="1">IF(OR(COUNTIF('Datos fijos'!$AJ:$AJ,$B149)=0,$B149=0,D149=0,F149=0,G149=0,$H$4&lt;&gt;'Datos fijos'!$H$3),0,VLOOKUP($B149,'Datos fijos'!$AJ:$AO,COLUMN('Datos fijos'!$AL$1)-COLUMN('Datos fijos'!$AJ$2)+1,0))</f>
        <v>0</v>
      </c>
      <c r="BY149">
        <f t="shared" ca="1" si="151"/>
        <v>0</v>
      </c>
      <c r="BZ149" t="str">
        <f t="shared" ca="1" si="130"/>
        <v/>
      </c>
      <c r="CA149" t="str">
        <f t="shared" ca="1" si="131"/>
        <v/>
      </c>
      <c r="CC149" t="str">
        <f t="shared" ca="1" si="132"/>
        <v/>
      </c>
      <c r="CD149" t="str">
        <f t="shared" ca="1" si="133"/>
        <v/>
      </c>
      <c r="CE149" t="str">
        <f t="shared" ca="1" si="134"/>
        <v/>
      </c>
      <c r="CF149" t="str">
        <f t="shared" ca="1" si="135"/>
        <v/>
      </c>
      <c r="CG149" t="str">
        <f t="shared" ca="1" si="136"/>
        <v/>
      </c>
      <c r="CH149" t="str">
        <f t="shared" ca="1" si="137"/>
        <v/>
      </c>
      <c r="CI149" t="str">
        <f t="shared" ca="1" si="138"/>
        <v/>
      </c>
      <c r="CJ149" t="str">
        <f t="shared" ca="1" si="139"/>
        <v/>
      </c>
      <c r="CK149" t="str">
        <f t="shared" ca="1" si="140"/>
        <v/>
      </c>
      <c r="CL149" t="str">
        <f t="shared" ca="1" si="141"/>
        <v/>
      </c>
      <c r="CM149" t="str">
        <f ca="1">IF($CA149="","",IF(OR(CH149='Datos fijos'!$AB$3,CH149='Datos fijos'!$AB$4),0,SUM(CI149:CL149)))</f>
        <v/>
      </c>
      <c r="CN149" t="str">
        <f t="shared" ca="1" si="152"/>
        <v/>
      </c>
      <c r="DZ149">
        <f ca="1">IF(OR(COUNTIF('Datos fijos'!$AJ:$AJ,$B149)=0,C149=0,D149=0,E149=0,G149=0),0,VLOOKUP($B149,'Datos fijos'!$AJ:$AO,COLUMN('Datos fijos'!$AO$1)-COLUMN('Datos fijos'!$AJ$2)+1,0))</f>
        <v>0</v>
      </c>
      <c r="EA149">
        <f t="shared" ca="1" si="153"/>
        <v>0</v>
      </c>
      <c r="EB149" t="str">
        <f t="shared" ca="1" si="166"/>
        <v/>
      </c>
      <c r="EC149" t="str">
        <f t="shared" ca="1" si="154"/>
        <v/>
      </c>
      <c r="EE149" t="str">
        <f t="shared" ca="1" si="155"/>
        <v/>
      </c>
      <c r="EF149" t="str">
        <f t="shared" ca="1" si="156"/>
        <v/>
      </c>
      <c r="EG149" t="str">
        <f t="shared" ca="1" si="157"/>
        <v/>
      </c>
      <c r="EH149" t="str">
        <f t="shared" ca="1" si="158"/>
        <v/>
      </c>
      <c r="EI149" t="str">
        <f t="shared" ca="1" si="159"/>
        <v/>
      </c>
      <c r="EJ149" t="str">
        <f t="shared" ca="1" si="160"/>
        <v/>
      </c>
      <c r="EM149" t="str">
        <f t="shared" ca="1" si="161"/>
        <v/>
      </c>
      <c r="EN149" t="str">
        <f t="shared" ca="1" si="162"/>
        <v/>
      </c>
      <c r="EO149" t="str">
        <f t="shared" ca="1" si="163"/>
        <v/>
      </c>
      <c r="EP149" t="str">
        <f t="shared" ca="1" si="164"/>
        <v/>
      </c>
      <c r="EQ149" t="str">
        <f ca="1">IF(EC149="","",IF(OR(EJ149='Datos fijos'!$AB$4),0,SUM(EM149:EP149)))</f>
        <v/>
      </c>
      <c r="ER149" t="str">
        <f t="shared" ca="1" si="165"/>
        <v/>
      </c>
      <c r="EV149" s="53" t="str">
        <f ca="1">IF(OR(COUNTIF('Datos fijos'!$AJ:$AJ,Cálculos!$B149)=0,F149=0,D149=0,B149=0),"",VLOOKUP($B149,'Datos fijos'!$AJ:$AP,COLUMN('Datos fijos'!$AP$1)-COLUMN('Datos fijos'!$AJ$2)+1,0))</f>
        <v/>
      </c>
      <c r="EW149" t="str">
        <f t="shared" ca="1" si="142"/>
        <v/>
      </c>
    </row>
    <row r="150" spans="2:153" x14ac:dyDescent="0.25">
      <c r="B150">
        <f ca="1">OFFSET('Equipos, Mater, Serv'!C$5,ROW($A150)-ROW($A$3),0)</f>
        <v>0</v>
      </c>
      <c r="C150">
        <f ca="1">OFFSET('Equipos, Mater, Serv'!D$5,ROW($A150)-ROW($A$3),0)</f>
        <v>0</v>
      </c>
      <c r="D150">
        <f ca="1">OFFSET('Equipos, Mater, Serv'!F$5,ROW($A150)-ROW($A$3),0)</f>
        <v>0</v>
      </c>
      <c r="E150">
        <f ca="1">OFFSET('Equipos, Mater, Serv'!G$5,ROW($A150)-ROW($A$3),0)</f>
        <v>0</v>
      </c>
      <c r="F150">
        <f ca="1">OFFSET('Equipos, Mater, Serv'!H$5,ROW($A150)-ROW($A$3),0)</f>
        <v>0</v>
      </c>
      <c r="G150">
        <f ca="1">OFFSET('Equipos, Mater, Serv'!L$5,ROW($A150)-ROW($A$3),0)</f>
        <v>0</v>
      </c>
      <c r="I150">
        <f ca="1">OFFSET('Equipos, Mater, Serv'!O$5,ROW($A150)-ROW($A$3),0)</f>
        <v>0</v>
      </c>
      <c r="J150">
        <f ca="1">OFFSET('Equipos, Mater, Serv'!P$5,ROW($A150)-ROW($A$3),0)</f>
        <v>0</v>
      </c>
      <c r="K150">
        <f ca="1">OFFSET('Equipos, Mater, Serv'!T$5,ROW($A150)-ROW($A$3),0)</f>
        <v>0</v>
      </c>
      <c r="L150">
        <f ca="1">OFFSET('Equipos, Mater, Serv'!U$5,ROW($A150)-ROW($A$3),0)</f>
        <v>0</v>
      </c>
      <c r="N150">
        <f ca="1">OFFSET('Equipos, Mater, Serv'!Z$5,ROW($A150)-ROW($A$3),0)</f>
        <v>0</v>
      </c>
      <c r="O150">
        <f ca="1">OFFSET('Equipos, Mater, Serv'!AA$5,ROW($A150)-ROW($A$3),0)</f>
        <v>0</v>
      </c>
      <c r="P150">
        <f ca="1">OFFSET('Equipos, Mater, Serv'!AB$5,ROW($A150)-ROW($A$3),0)</f>
        <v>0</v>
      </c>
      <c r="Q150">
        <f ca="1">OFFSET('Equipos, Mater, Serv'!AC$5,ROW($A150)-ROW($A$3),0)</f>
        <v>0</v>
      </c>
      <c r="R150">
        <f ca="1">OFFSET('Equipos, Mater, Serv'!AD$5,ROW($A150)-ROW($A$3),0)</f>
        <v>0</v>
      </c>
      <c r="S150">
        <f ca="1">OFFSET('Equipos, Mater, Serv'!AE$5,ROW($A150)-ROW($A$3),0)</f>
        <v>0</v>
      </c>
      <c r="T150">
        <f ca="1">OFFSET('Equipos, Mater, Serv'!AF$5,ROW($A150)-ROW($A$3),0)</f>
        <v>0</v>
      </c>
      <c r="V150" s="241">
        <f ca="1">IF(OR($B150=0,D150=0,F150=0,J150&lt;&gt;'Datos fijos'!$H$3),0,1)</f>
        <v>0</v>
      </c>
      <c r="W150">
        <f t="shared" ca="1" si="143"/>
        <v>0</v>
      </c>
      <c r="X150" t="str">
        <f t="shared" ca="1" si="144"/>
        <v/>
      </c>
      <c r="Y150" t="str">
        <f t="shared" ca="1" si="145"/>
        <v/>
      </c>
      <c r="AA150" t="str">
        <f t="shared" ca="1" si="112"/>
        <v/>
      </c>
      <c r="AB150" t="str">
        <f t="shared" ca="1" si="113"/>
        <v/>
      </c>
      <c r="AC150" t="str">
        <f t="shared" ca="1" si="114"/>
        <v/>
      </c>
      <c r="AD150" t="str">
        <f t="shared" ca="1" si="115"/>
        <v/>
      </c>
      <c r="AE150" t="str">
        <f t="shared" ca="1" si="116"/>
        <v/>
      </c>
      <c r="AF150" t="str">
        <f t="shared" ca="1" si="117"/>
        <v/>
      </c>
      <c r="AG150" t="str">
        <f t="shared" ca="1" si="146"/>
        <v/>
      </c>
      <c r="AH150" t="str">
        <f t="shared" ca="1" si="147"/>
        <v/>
      </c>
      <c r="AI150" t="str">
        <f t="shared" ca="1" si="148"/>
        <v/>
      </c>
      <c r="AL150" t="str">
        <f ca="1">IF(Y150="","",IF(OR(AG150='Datos fijos'!$AB$3,AG150='Datos fijos'!$AB$4),0,SUM(AH150:AK150)))</f>
        <v/>
      </c>
      <c r="BE150" s="4">
        <f ca="1">IF(OR(COUNTIF('Datos fijos'!$AJ:$AJ,$B150)=0,$B150=0,D150=0,F150=0,$H$4&lt;&gt;'Datos fijos'!$H$3),0,VLOOKUP($B150,'Datos fijos'!$AJ:$AO,COLUMN('Datos fijos'!$AK$2)-COLUMN('Datos fijos'!$AJ$2)+1,0))</f>
        <v>0</v>
      </c>
      <c r="BF150">
        <f t="shared" ca="1" si="149"/>
        <v>0</v>
      </c>
      <c r="BG150" t="str">
        <f t="shared" ca="1" si="118"/>
        <v/>
      </c>
      <c r="BH150" t="str">
        <f t="shared" ca="1" si="119"/>
        <v/>
      </c>
      <c r="BJ150" t="str">
        <f t="shared" ca="1" si="120"/>
        <v/>
      </c>
      <c r="BK150" t="str">
        <f t="shared" ca="1" si="121"/>
        <v/>
      </c>
      <c r="BL150" t="str">
        <f t="shared" ca="1" si="122"/>
        <v/>
      </c>
      <c r="BM150" t="str">
        <f t="shared" ca="1" si="123"/>
        <v/>
      </c>
      <c r="BN150" s="4" t="str">
        <f t="shared" ca="1" si="124"/>
        <v/>
      </c>
      <c r="BO150" t="str">
        <f t="shared" ca="1" si="125"/>
        <v/>
      </c>
      <c r="BP150" t="str">
        <f t="shared" ca="1" si="126"/>
        <v/>
      </c>
      <c r="BQ150" t="str">
        <f t="shared" ca="1" si="127"/>
        <v/>
      </c>
      <c r="BR150" t="str">
        <f t="shared" ca="1" si="128"/>
        <v/>
      </c>
      <c r="BS150" t="str">
        <f t="shared" ca="1" si="129"/>
        <v/>
      </c>
      <c r="BT150" t="str">
        <f ca="1">IF($BH150="","",IF(OR(BO150='Datos fijos'!$AB$3,BO150='Datos fijos'!$AB$4),0,SUM(BP150:BS150)))</f>
        <v/>
      </c>
      <c r="BU150" t="str">
        <f t="shared" ca="1" si="150"/>
        <v/>
      </c>
      <c r="BX150">
        <f ca="1">IF(OR(COUNTIF('Datos fijos'!$AJ:$AJ,$B150)=0,$B150=0,D150=0,F150=0,G150=0,$H$4&lt;&gt;'Datos fijos'!$H$3),0,VLOOKUP($B150,'Datos fijos'!$AJ:$AO,COLUMN('Datos fijos'!$AL$1)-COLUMN('Datos fijos'!$AJ$2)+1,0))</f>
        <v>0</v>
      </c>
      <c r="BY150">
        <f t="shared" ca="1" si="151"/>
        <v>0</v>
      </c>
      <c r="BZ150" t="str">
        <f t="shared" ca="1" si="130"/>
        <v/>
      </c>
      <c r="CA150" t="str">
        <f t="shared" ca="1" si="131"/>
        <v/>
      </c>
      <c r="CC150" t="str">
        <f t="shared" ca="1" si="132"/>
        <v/>
      </c>
      <c r="CD150" t="str">
        <f t="shared" ca="1" si="133"/>
        <v/>
      </c>
      <c r="CE150" t="str">
        <f t="shared" ca="1" si="134"/>
        <v/>
      </c>
      <c r="CF150" t="str">
        <f t="shared" ca="1" si="135"/>
        <v/>
      </c>
      <c r="CG150" t="str">
        <f t="shared" ca="1" si="136"/>
        <v/>
      </c>
      <c r="CH150" t="str">
        <f t="shared" ca="1" si="137"/>
        <v/>
      </c>
      <c r="CI150" t="str">
        <f t="shared" ca="1" si="138"/>
        <v/>
      </c>
      <c r="CJ150" t="str">
        <f t="shared" ca="1" si="139"/>
        <v/>
      </c>
      <c r="CK150" t="str">
        <f t="shared" ca="1" si="140"/>
        <v/>
      </c>
      <c r="CL150" t="str">
        <f t="shared" ca="1" si="141"/>
        <v/>
      </c>
      <c r="CM150" t="str">
        <f ca="1">IF($CA150="","",IF(OR(CH150='Datos fijos'!$AB$3,CH150='Datos fijos'!$AB$4),0,SUM(CI150:CL150)))</f>
        <v/>
      </c>
      <c r="CN150" t="str">
        <f t="shared" ca="1" si="152"/>
        <v/>
      </c>
      <c r="DZ150">
        <f ca="1">IF(OR(COUNTIF('Datos fijos'!$AJ:$AJ,$B150)=0,C150=0,D150=0,E150=0,G150=0),0,VLOOKUP($B150,'Datos fijos'!$AJ:$AO,COLUMN('Datos fijos'!$AO$1)-COLUMN('Datos fijos'!$AJ$2)+1,0))</f>
        <v>0</v>
      </c>
      <c r="EA150">
        <f t="shared" ca="1" si="153"/>
        <v>0</v>
      </c>
      <c r="EB150" t="str">
        <f t="shared" ca="1" si="166"/>
        <v/>
      </c>
      <c r="EC150" t="str">
        <f t="shared" ca="1" si="154"/>
        <v/>
      </c>
      <c r="EE150" t="str">
        <f t="shared" ca="1" si="155"/>
        <v/>
      </c>
      <c r="EF150" t="str">
        <f t="shared" ca="1" si="156"/>
        <v/>
      </c>
      <c r="EG150" t="str">
        <f t="shared" ca="1" si="157"/>
        <v/>
      </c>
      <c r="EH150" t="str">
        <f t="shared" ca="1" si="158"/>
        <v/>
      </c>
      <c r="EI150" t="str">
        <f t="shared" ca="1" si="159"/>
        <v/>
      </c>
      <c r="EJ150" t="str">
        <f t="shared" ca="1" si="160"/>
        <v/>
      </c>
      <c r="EM150" t="str">
        <f t="shared" ca="1" si="161"/>
        <v/>
      </c>
      <c r="EN150" t="str">
        <f t="shared" ca="1" si="162"/>
        <v/>
      </c>
      <c r="EO150" t="str">
        <f t="shared" ca="1" si="163"/>
        <v/>
      </c>
      <c r="EP150" t="str">
        <f t="shared" ca="1" si="164"/>
        <v/>
      </c>
      <c r="EQ150" t="str">
        <f ca="1">IF(EC150="","",IF(OR(EJ150='Datos fijos'!$AB$4),0,SUM(EM150:EP150)))</f>
        <v/>
      </c>
      <c r="ER150" t="str">
        <f t="shared" ca="1" si="165"/>
        <v/>
      </c>
      <c r="EV150" s="53" t="str">
        <f ca="1">IF(OR(COUNTIF('Datos fijos'!$AJ:$AJ,Cálculos!$B150)=0,F150=0,D150=0,B150=0),"",VLOOKUP($B150,'Datos fijos'!$AJ:$AP,COLUMN('Datos fijos'!$AP$1)-COLUMN('Datos fijos'!$AJ$2)+1,0))</f>
        <v/>
      </c>
      <c r="EW150" t="str">
        <f t="shared" ca="1" si="142"/>
        <v/>
      </c>
    </row>
    <row r="151" spans="2:153" x14ac:dyDescent="0.25">
      <c r="B151">
        <f ca="1">OFFSET('Equipos, Mater, Serv'!C$5,ROW($A151)-ROW($A$3),0)</f>
        <v>0</v>
      </c>
      <c r="C151">
        <f ca="1">OFFSET('Equipos, Mater, Serv'!D$5,ROW($A151)-ROW($A$3),0)</f>
        <v>0</v>
      </c>
      <c r="D151">
        <f ca="1">OFFSET('Equipos, Mater, Serv'!F$5,ROW($A151)-ROW($A$3),0)</f>
        <v>0</v>
      </c>
      <c r="E151">
        <f ca="1">OFFSET('Equipos, Mater, Serv'!G$5,ROW($A151)-ROW($A$3),0)</f>
        <v>0</v>
      </c>
      <c r="F151">
        <f ca="1">OFFSET('Equipos, Mater, Serv'!H$5,ROW($A151)-ROW($A$3),0)</f>
        <v>0</v>
      </c>
      <c r="G151">
        <f ca="1">OFFSET('Equipos, Mater, Serv'!L$5,ROW($A151)-ROW($A$3),0)</f>
        <v>0</v>
      </c>
      <c r="I151">
        <f ca="1">OFFSET('Equipos, Mater, Serv'!O$5,ROW($A151)-ROW($A$3),0)</f>
        <v>0</v>
      </c>
      <c r="J151">
        <f ca="1">OFFSET('Equipos, Mater, Serv'!P$5,ROW($A151)-ROW($A$3),0)</f>
        <v>0</v>
      </c>
      <c r="K151">
        <f ca="1">OFFSET('Equipos, Mater, Serv'!T$5,ROW($A151)-ROW($A$3),0)</f>
        <v>0</v>
      </c>
      <c r="L151">
        <f ca="1">OFFSET('Equipos, Mater, Serv'!U$5,ROW($A151)-ROW($A$3),0)</f>
        <v>0</v>
      </c>
      <c r="N151">
        <f ca="1">OFFSET('Equipos, Mater, Serv'!Z$5,ROW($A151)-ROW($A$3),0)</f>
        <v>0</v>
      </c>
      <c r="O151">
        <f ca="1">OFFSET('Equipos, Mater, Serv'!AA$5,ROW($A151)-ROW($A$3),0)</f>
        <v>0</v>
      </c>
      <c r="P151">
        <f ca="1">OFFSET('Equipos, Mater, Serv'!AB$5,ROW($A151)-ROW($A$3),0)</f>
        <v>0</v>
      </c>
      <c r="Q151">
        <f ca="1">OFFSET('Equipos, Mater, Serv'!AC$5,ROW($A151)-ROW($A$3),0)</f>
        <v>0</v>
      </c>
      <c r="R151">
        <f ca="1">OFFSET('Equipos, Mater, Serv'!AD$5,ROW($A151)-ROW($A$3),0)</f>
        <v>0</v>
      </c>
      <c r="S151">
        <f ca="1">OFFSET('Equipos, Mater, Serv'!AE$5,ROW($A151)-ROW($A$3),0)</f>
        <v>0</v>
      </c>
      <c r="T151">
        <f ca="1">OFFSET('Equipos, Mater, Serv'!AF$5,ROW($A151)-ROW($A$3),0)</f>
        <v>0</v>
      </c>
      <c r="V151" s="241">
        <f ca="1">IF(OR($B151=0,D151=0,F151=0,J151&lt;&gt;'Datos fijos'!$H$3),0,1)</f>
        <v>0</v>
      </c>
      <c r="W151">
        <f t="shared" ca="1" si="143"/>
        <v>0</v>
      </c>
      <c r="X151" t="str">
        <f t="shared" ca="1" si="144"/>
        <v/>
      </c>
      <c r="Y151" t="str">
        <f t="shared" ca="1" si="145"/>
        <v/>
      </c>
      <c r="AA151" t="str">
        <f t="shared" ca="1" si="112"/>
        <v/>
      </c>
      <c r="AB151" t="str">
        <f t="shared" ca="1" si="113"/>
        <v/>
      </c>
      <c r="AC151" t="str">
        <f t="shared" ca="1" si="114"/>
        <v/>
      </c>
      <c r="AD151" t="str">
        <f t="shared" ca="1" si="115"/>
        <v/>
      </c>
      <c r="AE151" t="str">
        <f t="shared" ca="1" si="116"/>
        <v/>
      </c>
      <c r="AF151" t="str">
        <f t="shared" ca="1" si="117"/>
        <v/>
      </c>
      <c r="AG151" t="str">
        <f t="shared" ca="1" si="146"/>
        <v/>
      </c>
      <c r="AH151" t="str">
        <f t="shared" ca="1" si="147"/>
        <v/>
      </c>
      <c r="AI151" t="str">
        <f t="shared" ca="1" si="148"/>
        <v/>
      </c>
      <c r="AL151" t="str">
        <f ca="1">IF(Y151="","",IF(OR(AG151='Datos fijos'!$AB$3,AG151='Datos fijos'!$AB$4),0,SUM(AH151:AK151)))</f>
        <v/>
      </c>
      <c r="BE151" s="4">
        <f ca="1">IF(OR(COUNTIF('Datos fijos'!$AJ:$AJ,$B151)=0,$B151=0,D151=0,F151=0,$H$4&lt;&gt;'Datos fijos'!$H$3),0,VLOOKUP($B151,'Datos fijos'!$AJ:$AO,COLUMN('Datos fijos'!$AK$2)-COLUMN('Datos fijos'!$AJ$2)+1,0))</f>
        <v>0</v>
      </c>
      <c r="BF151">
        <f t="shared" ca="1" si="149"/>
        <v>0</v>
      </c>
      <c r="BG151" t="str">
        <f t="shared" ca="1" si="118"/>
        <v/>
      </c>
      <c r="BH151" t="str">
        <f t="shared" ca="1" si="119"/>
        <v/>
      </c>
      <c r="BJ151" t="str">
        <f t="shared" ca="1" si="120"/>
        <v/>
      </c>
      <c r="BK151" t="str">
        <f t="shared" ca="1" si="121"/>
        <v/>
      </c>
      <c r="BL151" t="str">
        <f t="shared" ca="1" si="122"/>
        <v/>
      </c>
      <c r="BM151" t="str">
        <f t="shared" ca="1" si="123"/>
        <v/>
      </c>
      <c r="BN151" s="4" t="str">
        <f t="shared" ca="1" si="124"/>
        <v/>
      </c>
      <c r="BO151" t="str">
        <f t="shared" ca="1" si="125"/>
        <v/>
      </c>
      <c r="BP151" t="str">
        <f t="shared" ca="1" si="126"/>
        <v/>
      </c>
      <c r="BQ151" t="str">
        <f t="shared" ca="1" si="127"/>
        <v/>
      </c>
      <c r="BR151" t="str">
        <f t="shared" ca="1" si="128"/>
        <v/>
      </c>
      <c r="BS151" t="str">
        <f t="shared" ca="1" si="129"/>
        <v/>
      </c>
      <c r="BT151" t="str">
        <f ca="1">IF($BH151="","",IF(OR(BO151='Datos fijos'!$AB$3,BO151='Datos fijos'!$AB$4),0,SUM(BP151:BS151)))</f>
        <v/>
      </c>
      <c r="BU151" t="str">
        <f t="shared" ca="1" si="150"/>
        <v/>
      </c>
      <c r="BX151">
        <f ca="1">IF(OR(COUNTIF('Datos fijos'!$AJ:$AJ,$B151)=0,$B151=0,D151=0,F151=0,G151=0,$H$4&lt;&gt;'Datos fijos'!$H$3),0,VLOOKUP($B151,'Datos fijos'!$AJ:$AO,COLUMN('Datos fijos'!$AL$1)-COLUMN('Datos fijos'!$AJ$2)+1,0))</f>
        <v>0</v>
      </c>
      <c r="BY151">
        <f t="shared" ca="1" si="151"/>
        <v>0</v>
      </c>
      <c r="BZ151" t="str">
        <f t="shared" ca="1" si="130"/>
        <v/>
      </c>
      <c r="CA151" t="str">
        <f t="shared" ca="1" si="131"/>
        <v/>
      </c>
      <c r="CC151" t="str">
        <f t="shared" ca="1" si="132"/>
        <v/>
      </c>
      <c r="CD151" t="str">
        <f t="shared" ca="1" si="133"/>
        <v/>
      </c>
      <c r="CE151" t="str">
        <f t="shared" ca="1" si="134"/>
        <v/>
      </c>
      <c r="CF151" t="str">
        <f t="shared" ca="1" si="135"/>
        <v/>
      </c>
      <c r="CG151" t="str">
        <f t="shared" ca="1" si="136"/>
        <v/>
      </c>
      <c r="CH151" t="str">
        <f t="shared" ca="1" si="137"/>
        <v/>
      </c>
      <c r="CI151" t="str">
        <f t="shared" ca="1" si="138"/>
        <v/>
      </c>
      <c r="CJ151" t="str">
        <f t="shared" ca="1" si="139"/>
        <v/>
      </c>
      <c r="CK151" t="str">
        <f t="shared" ca="1" si="140"/>
        <v/>
      </c>
      <c r="CL151" t="str">
        <f t="shared" ca="1" si="141"/>
        <v/>
      </c>
      <c r="CM151" t="str">
        <f ca="1">IF($CA151="","",IF(OR(CH151='Datos fijos'!$AB$3,CH151='Datos fijos'!$AB$4),0,SUM(CI151:CL151)))</f>
        <v/>
      </c>
      <c r="CN151" t="str">
        <f t="shared" ca="1" si="152"/>
        <v/>
      </c>
      <c r="DZ151">
        <f ca="1">IF(OR(COUNTIF('Datos fijos'!$AJ:$AJ,$B151)=0,C151=0,D151=0,E151=0,G151=0),0,VLOOKUP($B151,'Datos fijos'!$AJ:$AO,COLUMN('Datos fijos'!$AO$1)-COLUMN('Datos fijos'!$AJ$2)+1,0))</f>
        <v>0</v>
      </c>
      <c r="EA151">
        <f t="shared" ca="1" si="153"/>
        <v>0</v>
      </c>
      <c r="EB151" t="str">
        <f t="shared" ca="1" si="166"/>
        <v/>
      </c>
      <c r="EC151" t="str">
        <f t="shared" ca="1" si="154"/>
        <v/>
      </c>
      <c r="EE151" t="str">
        <f t="shared" ca="1" si="155"/>
        <v/>
      </c>
      <c r="EF151" t="str">
        <f t="shared" ca="1" si="156"/>
        <v/>
      </c>
      <c r="EG151" t="str">
        <f t="shared" ca="1" si="157"/>
        <v/>
      </c>
      <c r="EH151" t="str">
        <f t="shared" ca="1" si="158"/>
        <v/>
      </c>
      <c r="EI151" t="str">
        <f t="shared" ca="1" si="159"/>
        <v/>
      </c>
      <c r="EJ151" t="str">
        <f t="shared" ca="1" si="160"/>
        <v/>
      </c>
      <c r="EM151" t="str">
        <f t="shared" ca="1" si="161"/>
        <v/>
      </c>
      <c r="EN151" t="str">
        <f t="shared" ca="1" si="162"/>
        <v/>
      </c>
      <c r="EO151" t="str">
        <f t="shared" ca="1" si="163"/>
        <v/>
      </c>
      <c r="EP151" t="str">
        <f t="shared" ca="1" si="164"/>
        <v/>
      </c>
      <c r="EQ151" t="str">
        <f ca="1">IF(EC151="","",IF(OR(EJ151='Datos fijos'!$AB$4),0,SUM(EM151:EP151)))</f>
        <v/>
      </c>
      <c r="ER151" t="str">
        <f t="shared" ca="1" si="165"/>
        <v/>
      </c>
      <c r="EV151" s="53" t="str">
        <f ca="1">IF(OR(COUNTIF('Datos fijos'!$AJ:$AJ,Cálculos!$B151)=0,F151=0,D151=0,B151=0),"",VLOOKUP($B151,'Datos fijos'!$AJ:$AP,COLUMN('Datos fijos'!$AP$1)-COLUMN('Datos fijos'!$AJ$2)+1,0))</f>
        <v/>
      </c>
      <c r="EW151" t="str">
        <f t="shared" ca="1" si="142"/>
        <v/>
      </c>
    </row>
    <row r="152" spans="2:153" x14ac:dyDescent="0.25">
      <c r="B152">
        <f ca="1">OFFSET('Equipos, Mater, Serv'!C$5,ROW($A152)-ROW($A$3),0)</f>
        <v>0</v>
      </c>
      <c r="C152">
        <f ca="1">OFFSET('Equipos, Mater, Serv'!D$5,ROW($A152)-ROW($A$3),0)</f>
        <v>0</v>
      </c>
      <c r="D152">
        <f ca="1">OFFSET('Equipos, Mater, Serv'!F$5,ROW($A152)-ROW($A$3),0)</f>
        <v>0</v>
      </c>
      <c r="E152">
        <f ca="1">OFFSET('Equipos, Mater, Serv'!G$5,ROW($A152)-ROW($A$3),0)</f>
        <v>0</v>
      </c>
      <c r="F152">
        <f ca="1">OFFSET('Equipos, Mater, Serv'!H$5,ROW($A152)-ROW($A$3),0)</f>
        <v>0</v>
      </c>
      <c r="G152">
        <f ca="1">OFFSET('Equipos, Mater, Serv'!L$5,ROW($A152)-ROW($A$3),0)</f>
        <v>0</v>
      </c>
      <c r="I152">
        <f ca="1">OFFSET('Equipos, Mater, Serv'!O$5,ROW($A152)-ROW($A$3),0)</f>
        <v>0</v>
      </c>
      <c r="J152">
        <f ca="1">OFFSET('Equipos, Mater, Serv'!P$5,ROW($A152)-ROW($A$3),0)</f>
        <v>0</v>
      </c>
      <c r="K152">
        <f ca="1">OFFSET('Equipos, Mater, Serv'!T$5,ROW($A152)-ROW($A$3),0)</f>
        <v>0</v>
      </c>
      <c r="L152">
        <f ca="1">OFFSET('Equipos, Mater, Serv'!U$5,ROW($A152)-ROW($A$3),0)</f>
        <v>0</v>
      </c>
      <c r="N152">
        <f ca="1">OFFSET('Equipos, Mater, Serv'!Z$5,ROW($A152)-ROW($A$3),0)</f>
        <v>0</v>
      </c>
      <c r="O152">
        <f ca="1">OFFSET('Equipos, Mater, Serv'!AA$5,ROW($A152)-ROW($A$3),0)</f>
        <v>0</v>
      </c>
      <c r="P152">
        <f ca="1">OFFSET('Equipos, Mater, Serv'!AB$5,ROW($A152)-ROW($A$3),0)</f>
        <v>0</v>
      </c>
      <c r="Q152">
        <f ca="1">OFFSET('Equipos, Mater, Serv'!AC$5,ROW($A152)-ROW($A$3),0)</f>
        <v>0</v>
      </c>
      <c r="R152">
        <f ca="1">OFFSET('Equipos, Mater, Serv'!AD$5,ROW($A152)-ROW($A$3),0)</f>
        <v>0</v>
      </c>
      <c r="S152">
        <f ca="1">OFFSET('Equipos, Mater, Serv'!AE$5,ROW($A152)-ROW($A$3),0)</f>
        <v>0</v>
      </c>
      <c r="T152">
        <f ca="1">OFFSET('Equipos, Mater, Serv'!AF$5,ROW($A152)-ROW($A$3),0)</f>
        <v>0</v>
      </c>
      <c r="V152" s="241">
        <f ca="1">IF(OR($B152=0,D152=0,F152=0,J152&lt;&gt;'Datos fijos'!$H$3),0,1)</f>
        <v>0</v>
      </c>
      <c r="W152">
        <f t="shared" ca="1" si="143"/>
        <v>0</v>
      </c>
      <c r="X152" t="str">
        <f t="shared" ca="1" si="144"/>
        <v/>
      </c>
      <c r="Y152" t="str">
        <f t="shared" ca="1" si="145"/>
        <v/>
      </c>
      <c r="AA152" t="str">
        <f t="shared" ca="1" si="112"/>
        <v/>
      </c>
      <c r="AB152" t="str">
        <f t="shared" ca="1" si="113"/>
        <v/>
      </c>
      <c r="AC152" t="str">
        <f t="shared" ca="1" si="114"/>
        <v/>
      </c>
      <c r="AD152" t="str">
        <f t="shared" ca="1" si="115"/>
        <v/>
      </c>
      <c r="AE152" t="str">
        <f t="shared" ca="1" si="116"/>
        <v/>
      </c>
      <c r="AF152" t="str">
        <f t="shared" ca="1" si="117"/>
        <v/>
      </c>
      <c r="AG152" t="str">
        <f t="shared" ca="1" si="146"/>
        <v/>
      </c>
      <c r="AH152" t="str">
        <f t="shared" ca="1" si="147"/>
        <v/>
      </c>
      <c r="AI152" t="str">
        <f t="shared" ca="1" si="148"/>
        <v/>
      </c>
      <c r="AL152" t="str">
        <f ca="1">IF(Y152="","",IF(OR(AG152='Datos fijos'!$AB$3,AG152='Datos fijos'!$AB$4),0,SUM(AH152:AK152)))</f>
        <v/>
      </c>
      <c r="BE152" s="4">
        <f ca="1">IF(OR(COUNTIF('Datos fijos'!$AJ:$AJ,$B152)=0,$B152=0,D152=0,F152=0,$H$4&lt;&gt;'Datos fijos'!$H$3),0,VLOOKUP($B152,'Datos fijos'!$AJ:$AO,COLUMN('Datos fijos'!$AK$2)-COLUMN('Datos fijos'!$AJ$2)+1,0))</f>
        <v>0</v>
      </c>
      <c r="BF152">
        <f t="shared" ca="1" si="149"/>
        <v>0</v>
      </c>
      <c r="BG152" t="str">
        <f t="shared" ca="1" si="118"/>
        <v/>
      </c>
      <c r="BH152" t="str">
        <f t="shared" ca="1" si="119"/>
        <v/>
      </c>
      <c r="BJ152" t="str">
        <f t="shared" ca="1" si="120"/>
        <v/>
      </c>
      <c r="BK152" t="str">
        <f t="shared" ca="1" si="121"/>
        <v/>
      </c>
      <c r="BL152" t="str">
        <f t="shared" ca="1" si="122"/>
        <v/>
      </c>
      <c r="BM152" t="str">
        <f t="shared" ca="1" si="123"/>
        <v/>
      </c>
      <c r="BN152" s="4" t="str">
        <f t="shared" ca="1" si="124"/>
        <v/>
      </c>
      <c r="BO152" t="str">
        <f t="shared" ca="1" si="125"/>
        <v/>
      </c>
      <c r="BP152" t="str">
        <f t="shared" ca="1" si="126"/>
        <v/>
      </c>
      <c r="BQ152" t="str">
        <f t="shared" ca="1" si="127"/>
        <v/>
      </c>
      <c r="BR152" t="str">
        <f t="shared" ca="1" si="128"/>
        <v/>
      </c>
      <c r="BS152" t="str">
        <f t="shared" ca="1" si="129"/>
        <v/>
      </c>
      <c r="BT152" t="str">
        <f ca="1">IF($BH152="","",IF(OR(BO152='Datos fijos'!$AB$3,BO152='Datos fijos'!$AB$4),0,SUM(BP152:BS152)))</f>
        <v/>
      </c>
      <c r="BU152" t="str">
        <f t="shared" ca="1" si="150"/>
        <v/>
      </c>
      <c r="BX152">
        <f ca="1">IF(OR(COUNTIF('Datos fijos'!$AJ:$AJ,$B152)=0,$B152=0,D152=0,F152=0,G152=0,$H$4&lt;&gt;'Datos fijos'!$H$3),0,VLOOKUP($B152,'Datos fijos'!$AJ:$AO,COLUMN('Datos fijos'!$AL$1)-COLUMN('Datos fijos'!$AJ$2)+1,0))</f>
        <v>0</v>
      </c>
      <c r="BY152">
        <f t="shared" ca="1" si="151"/>
        <v>0</v>
      </c>
      <c r="BZ152" t="str">
        <f t="shared" ca="1" si="130"/>
        <v/>
      </c>
      <c r="CA152" t="str">
        <f t="shared" ca="1" si="131"/>
        <v/>
      </c>
      <c r="CC152" t="str">
        <f t="shared" ca="1" si="132"/>
        <v/>
      </c>
      <c r="CD152" t="str">
        <f t="shared" ca="1" si="133"/>
        <v/>
      </c>
      <c r="CE152" t="str">
        <f t="shared" ca="1" si="134"/>
        <v/>
      </c>
      <c r="CF152" t="str">
        <f t="shared" ca="1" si="135"/>
        <v/>
      </c>
      <c r="CG152" t="str">
        <f t="shared" ca="1" si="136"/>
        <v/>
      </c>
      <c r="CH152" t="str">
        <f t="shared" ca="1" si="137"/>
        <v/>
      </c>
      <c r="CI152" t="str">
        <f t="shared" ca="1" si="138"/>
        <v/>
      </c>
      <c r="CJ152" t="str">
        <f t="shared" ca="1" si="139"/>
        <v/>
      </c>
      <c r="CK152" t="str">
        <f t="shared" ca="1" si="140"/>
        <v/>
      </c>
      <c r="CL152" t="str">
        <f t="shared" ca="1" si="141"/>
        <v/>
      </c>
      <c r="CM152" t="str">
        <f ca="1">IF($CA152="","",IF(OR(CH152='Datos fijos'!$AB$3,CH152='Datos fijos'!$AB$4),0,SUM(CI152:CL152)))</f>
        <v/>
      </c>
      <c r="CN152" t="str">
        <f t="shared" ca="1" si="152"/>
        <v/>
      </c>
      <c r="DZ152">
        <f ca="1">IF(OR(COUNTIF('Datos fijos'!$AJ:$AJ,$B152)=0,C152=0,D152=0,E152=0,G152=0),0,VLOOKUP($B152,'Datos fijos'!$AJ:$AO,COLUMN('Datos fijos'!$AO$1)-COLUMN('Datos fijos'!$AJ$2)+1,0))</f>
        <v>0</v>
      </c>
      <c r="EA152">
        <f t="shared" ca="1" si="153"/>
        <v>0</v>
      </c>
      <c r="EB152" t="str">
        <f t="shared" ca="1" si="166"/>
        <v/>
      </c>
      <c r="EC152" t="str">
        <f t="shared" ca="1" si="154"/>
        <v/>
      </c>
      <c r="EE152" t="str">
        <f t="shared" ca="1" si="155"/>
        <v/>
      </c>
      <c r="EF152" t="str">
        <f t="shared" ca="1" si="156"/>
        <v/>
      </c>
      <c r="EG152" t="str">
        <f t="shared" ca="1" si="157"/>
        <v/>
      </c>
      <c r="EH152" t="str">
        <f t="shared" ca="1" si="158"/>
        <v/>
      </c>
      <c r="EI152" t="str">
        <f t="shared" ca="1" si="159"/>
        <v/>
      </c>
      <c r="EJ152" t="str">
        <f t="shared" ca="1" si="160"/>
        <v/>
      </c>
      <c r="EM152" t="str">
        <f t="shared" ca="1" si="161"/>
        <v/>
      </c>
      <c r="EN152" t="str">
        <f t="shared" ca="1" si="162"/>
        <v/>
      </c>
      <c r="EO152" t="str">
        <f t="shared" ca="1" si="163"/>
        <v/>
      </c>
      <c r="EP152" t="str">
        <f t="shared" ca="1" si="164"/>
        <v/>
      </c>
      <c r="EQ152" t="str">
        <f ca="1">IF(EC152="","",IF(OR(EJ152='Datos fijos'!$AB$4),0,SUM(EM152:EP152)))</f>
        <v/>
      </c>
      <c r="ER152" t="str">
        <f t="shared" ca="1" si="165"/>
        <v/>
      </c>
      <c r="EV152" s="53" t="str">
        <f ca="1">IF(OR(COUNTIF('Datos fijos'!$AJ:$AJ,Cálculos!$B152)=0,F152=0,D152=0,B152=0),"",VLOOKUP($B152,'Datos fijos'!$AJ:$AP,COLUMN('Datos fijos'!$AP$1)-COLUMN('Datos fijos'!$AJ$2)+1,0))</f>
        <v/>
      </c>
      <c r="EW152" t="str">
        <f t="shared" ca="1" si="142"/>
        <v/>
      </c>
    </row>
    <row r="153" spans="2:153" x14ac:dyDescent="0.25">
      <c r="B153">
        <f ca="1">OFFSET('Equipos, Mater, Serv'!C$5,ROW($A153)-ROW($A$3),0)</f>
        <v>0</v>
      </c>
      <c r="C153">
        <f ca="1">OFFSET('Equipos, Mater, Serv'!D$5,ROW($A153)-ROW($A$3),0)</f>
        <v>0</v>
      </c>
      <c r="D153">
        <f ca="1">OFFSET('Equipos, Mater, Serv'!F$5,ROW($A153)-ROW($A$3),0)</f>
        <v>0</v>
      </c>
      <c r="E153">
        <f ca="1">OFFSET('Equipos, Mater, Serv'!G$5,ROW($A153)-ROW($A$3),0)</f>
        <v>0</v>
      </c>
      <c r="F153">
        <f ca="1">OFFSET('Equipos, Mater, Serv'!H$5,ROW($A153)-ROW($A$3),0)</f>
        <v>0</v>
      </c>
      <c r="G153">
        <f ca="1">OFFSET('Equipos, Mater, Serv'!L$5,ROW($A153)-ROW($A$3),0)</f>
        <v>0</v>
      </c>
      <c r="I153">
        <f ca="1">OFFSET('Equipos, Mater, Serv'!O$5,ROW($A153)-ROW($A$3),0)</f>
        <v>0</v>
      </c>
      <c r="J153">
        <f ca="1">OFFSET('Equipos, Mater, Serv'!P$5,ROW($A153)-ROW($A$3),0)</f>
        <v>0</v>
      </c>
      <c r="K153">
        <f ca="1">OFFSET('Equipos, Mater, Serv'!T$5,ROW($A153)-ROW($A$3),0)</f>
        <v>0</v>
      </c>
      <c r="L153">
        <f ca="1">OFFSET('Equipos, Mater, Serv'!U$5,ROW($A153)-ROW($A$3),0)</f>
        <v>0</v>
      </c>
      <c r="N153">
        <f ca="1">OFFSET('Equipos, Mater, Serv'!Z$5,ROW($A153)-ROW($A$3),0)</f>
        <v>0</v>
      </c>
      <c r="O153">
        <f ca="1">OFFSET('Equipos, Mater, Serv'!AA$5,ROW($A153)-ROW($A$3),0)</f>
        <v>0</v>
      </c>
      <c r="P153">
        <f ca="1">OFFSET('Equipos, Mater, Serv'!AB$5,ROW($A153)-ROW($A$3),0)</f>
        <v>0</v>
      </c>
      <c r="Q153">
        <f ca="1">OFFSET('Equipos, Mater, Serv'!AC$5,ROW($A153)-ROW($A$3),0)</f>
        <v>0</v>
      </c>
      <c r="R153">
        <f ca="1">OFFSET('Equipos, Mater, Serv'!AD$5,ROW($A153)-ROW($A$3),0)</f>
        <v>0</v>
      </c>
      <c r="S153">
        <f ca="1">OFFSET('Equipos, Mater, Serv'!AE$5,ROW($A153)-ROW($A$3),0)</f>
        <v>0</v>
      </c>
      <c r="T153">
        <f ca="1">OFFSET('Equipos, Mater, Serv'!AF$5,ROW($A153)-ROW($A$3),0)</f>
        <v>0</v>
      </c>
      <c r="V153" s="241">
        <f ca="1">IF(OR($B153=0,D153=0,F153=0,J153&lt;&gt;'Datos fijos'!$H$3),0,1)</f>
        <v>0</v>
      </c>
      <c r="W153">
        <f t="shared" ca="1" si="143"/>
        <v>0</v>
      </c>
      <c r="X153" t="str">
        <f t="shared" ca="1" si="144"/>
        <v/>
      </c>
      <c r="Y153" t="str">
        <f t="shared" ca="1" si="145"/>
        <v/>
      </c>
      <c r="AA153" t="str">
        <f t="shared" ca="1" si="112"/>
        <v/>
      </c>
      <c r="AB153" t="str">
        <f t="shared" ca="1" si="113"/>
        <v/>
      </c>
      <c r="AC153" t="str">
        <f t="shared" ca="1" si="114"/>
        <v/>
      </c>
      <c r="AD153" t="str">
        <f t="shared" ca="1" si="115"/>
        <v/>
      </c>
      <c r="AE153" t="str">
        <f t="shared" ca="1" si="116"/>
        <v/>
      </c>
      <c r="AF153" t="str">
        <f t="shared" ca="1" si="117"/>
        <v/>
      </c>
      <c r="AG153" t="str">
        <f t="shared" ca="1" si="146"/>
        <v/>
      </c>
      <c r="AH153" t="str">
        <f t="shared" ca="1" si="147"/>
        <v/>
      </c>
      <c r="AI153" t="str">
        <f t="shared" ca="1" si="148"/>
        <v/>
      </c>
      <c r="AL153" t="str">
        <f ca="1">IF(Y153="","",IF(OR(AG153='Datos fijos'!$AB$3,AG153='Datos fijos'!$AB$4),0,SUM(AH153:AK153)))</f>
        <v/>
      </c>
      <c r="BE153" s="4">
        <f ca="1">IF(OR(COUNTIF('Datos fijos'!$AJ:$AJ,$B153)=0,$B153=0,D153=0,F153=0,$H$4&lt;&gt;'Datos fijos'!$H$3),0,VLOOKUP($B153,'Datos fijos'!$AJ:$AO,COLUMN('Datos fijos'!$AK$2)-COLUMN('Datos fijos'!$AJ$2)+1,0))</f>
        <v>0</v>
      </c>
      <c r="BF153">
        <f t="shared" ca="1" si="149"/>
        <v>0</v>
      </c>
      <c r="BG153" t="str">
        <f t="shared" ca="1" si="118"/>
        <v/>
      </c>
      <c r="BH153" t="str">
        <f t="shared" ca="1" si="119"/>
        <v/>
      </c>
      <c r="BJ153" t="str">
        <f t="shared" ca="1" si="120"/>
        <v/>
      </c>
      <c r="BK153" t="str">
        <f t="shared" ca="1" si="121"/>
        <v/>
      </c>
      <c r="BL153" t="str">
        <f t="shared" ca="1" si="122"/>
        <v/>
      </c>
      <c r="BM153" t="str">
        <f t="shared" ca="1" si="123"/>
        <v/>
      </c>
      <c r="BN153" s="4" t="str">
        <f t="shared" ca="1" si="124"/>
        <v/>
      </c>
      <c r="BO153" t="str">
        <f t="shared" ca="1" si="125"/>
        <v/>
      </c>
      <c r="BP153" t="str">
        <f t="shared" ca="1" si="126"/>
        <v/>
      </c>
      <c r="BQ153" t="str">
        <f t="shared" ca="1" si="127"/>
        <v/>
      </c>
      <c r="BR153" t="str">
        <f t="shared" ca="1" si="128"/>
        <v/>
      </c>
      <c r="BS153" t="str">
        <f t="shared" ca="1" si="129"/>
        <v/>
      </c>
      <c r="BT153" t="str">
        <f ca="1">IF($BH153="","",IF(OR(BO153='Datos fijos'!$AB$3,BO153='Datos fijos'!$AB$4),0,SUM(BP153:BS153)))</f>
        <v/>
      </c>
      <c r="BU153" t="str">
        <f t="shared" ca="1" si="150"/>
        <v/>
      </c>
      <c r="BX153">
        <f ca="1">IF(OR(COUNTIF('Datos fijos'!$AJ:$AJ,$B153)=0,$B153=0,D153=0,F153=0,G153=0,$H$4&lt;&gt;'Datos fijos'!$H$3),0,VLOOKUP($B153,'Datos fijos'!$AJ:$AO,COLUMN('Datos fijos'!$AL$1)-COLUMN('Datos fijos'!$AJ$2)+1,0))</f>
        <v>0</v>
      </c>
      <c r="BY153">
        <f t="shared" ca="1" si="151"/>
        <v>0</v>
      </c>
      <c r="BZ153" t="str">
        <f t="shared" ca="1" si="130"/>
        <v/>
      </c>
      <c r="CA153" t="str">
        <f t="shared" ca="1" si="131"/>
        <v/>
      </c>
      <c r="CC153" t="str">
        <f t="shared" ca="1" si="132"/>
        <v/>
      </c>
      <c r="CD153" t="str">
        <f t="shared" ca="1" si="133"/>
        <v/>
      </c>
      <c r="CE153" t="str">
        <f t="shared" ca="1" si="134"/>
        <v/>
      </c>
      <c r="CF153" t="str">
        <f t="shared" ca="1" si="135"/>
        <v/>
      </c>
      <c r="CG153" t="str">
        <f t="shared" ca="1" si="136"/>
        <v/>
      </c>
      <c r="CH153" t="str">
        <f t="shared" ca="1" si="137"/>
        <v/>
      </c>
      <c r="CI153" t="str">
        <f t="shared" ca="1" si="138"/>
        <v/>
      </c>
      <c r="CJ153" t="str">
        <f t="shared" ca="1" si="139"/>
        <v/>
      </c>
      <c r="CK153" t="str">
        <f t="shared" ca="1" si="140"/>
        <v/>
      </c>
      <c r="CL153" t="str">
        <f t="shared" ca="1" si="141"/>
        <v/>
      </c>
      <c r="CM153" t="str">
        <f ca="1">IF($CA153="","",IF(OR(CH153='Datos fijos'!$AB$3,CH153='Datos fijos'!$AB$4),0,SUM(CI153:CL153)))</f>
        <v/>
      </c>
      <c r="CN153" t="str">
        <f t="shared" ca="1" si="152"/>
        <v/>
      </c>
      <c r="DZ153">
        <f ca="1">IF(OR(COUNTIF('Datos fijos'!$AJ:$AJ,$B153)=0,C153=0,D153=0,E153=0,G153=0),0,VLOOKUP($B153,'Datos fijos'!$AJ:$AO,COLUMN('Datos fijos'!$AO$1)-COLUMN('Datos fijos'!$AJ$2)+1,0))</f>
        <v>0</v>
      </c>
      <c r="EA153">
        <f t="shared" ca="1" si="153"/>
        <v>0</v>
      </c>
      <c r="EB153" t="str">
        <f t="shared" ca="1" si="166"/>
        <v/>
      </c>
      <c r="EC153" t="str">
        <f t="shared" ca="1" si="154"/>
        <v/>
      </c>
      <c r="EE153" t="str">
        <f t="shared" ca="1" si="155"/>
        <v/>
      </c>
      <c r="EF153" t="str">
        <f t="shared" ca="1" si="156"/>
        <v/>
      </c>
      <c r="EG153" t="str">
        <f t="shared" ca="1" si="157"/>
        <v/>
      </c>
      <c r="EH153" t="str">
        <f t="shared" ca="1" si="158"/>
        <v/>
      </c>
      <c r="EI153" t="str">
        <f t="shared" ca="1" si="159"/>
        <v/>
      </c>
      <c r="EJ153" t="str">
        <f t="shared" ca="1" si="160"/>
        <v/>
      </c>
      <c r="EM153" t="str">
        <f t="shared" ca="1" si="161"/>
        <v/>
      </c>
      <c r="EN153" t="str">
        <f t="shared" ca="1" si="162"/>
        <v/>
      </c>
      <c r="EO153" t="str">
        <f t="shared" ca="1" si="163"/>
        <v/>
      </c>
      <c r="EP153" t="str">
        <f t="shared" ca="1" si="164"/>
        <v/>
      </c>
      <c r="EQ153" t="str">
        <f ca="1">IF(EC153="","",IF(OR(EJ153='Datos fijos'!$AB$4),0,SUM(EM153:EP153)))</f>
        <v/>
      </c>
      <c r="ER153" t="str">
        <f t="shared" ca="1" si="165"/>
        <v/>
      </c>
      <c r="EV153" s="53" t="str">
        <f ca="1">IF(OR(COUNTIF('Datos fijos'!$AJ:$AJ,Cálculos!$B153)=0,F153=0,D153=0,B153=0),"",VLOOKUP($B153,'Datos fijos'!$AJ:$AP,COLUMN('Datos fijos'!$AP$1)-COLUMN('Datos fijos'!$AJ$2)+1,0))</f>
        <v/>
      </c>
      <c r="EW153" t="str">
        <f t="shared" ca="1" si="142"/>
        <v/>
      </c>
    </row>
    <row r="154" spans="2:153" x14ac:dyDescent="0.25">
      <c r="B154">
        <f ca="1">OFFSET('Equipos, Mater, Serv'!C$5,ROW($A154)-ROW($A$3),0)</f>
        <v>0</v>
      </c>
      <c r="C154">
        <f ca="1">OFFSET('Equipos, Mater, Serv'!D$5,ROW($A154)-ROW($A$3),0)</f>
        <v>0</v>
      </c>
      <c r="D154">
        <f ca="1">OFFSET('Equipos, Mater, Serv'!F$5,ROW($A154)-ROW($A$3),0)</f>
        <v>0</v>
      </c>
      <c r="E154">
        <f ca="1">OFFSET('Equipos, Mater, Serv'!G$5,ROW($A154)-ROW($A$3),0)</f>
        <v>0</v>
      </c>
      <c r="F154">
        <f ca="1">OFFSET('Equipos, Mater, Serv'!H$5,ROW($A154)-ROW($A$3),0)</f>
        <v>0</v>
      </c>
      <c r="G154">
        <f ca="1">OFFSET('Equipos, Mater, Serv'!L$5,ROW($A154)-ROW($A$3),0)</f>
        <v>0</v>
      </c>
      <c r="I154">
        <f ca="1">OFFSET('Equipos, Mater, Serv'!O$5,ROW($A154)-ROW($A$3),0)</f>
        <v>0</v>
      </c>
      <c r="J154">
        <f ca="1">OFFSET('Equipos, Mater, Serv'!P$5,ROW($A154)-ROW($A$3),0)</f>
        <v>0</v>
      </c>
      <c r="K154">
        <f ca="1">OFFSET('Equipos, Mater, Serv'!T$5,ROW($A154)-ROW($A$3),0)</f>
        <v>0</v>
      </c>
      <c r="L154">
        <f ca="1">OFFSET('Equipos, Mater, Serv'!U$5,ROW($A154)-ROW($A$3),0)</f>
        <v>0</v>
      </c>
      <c r="N154">
        <f ca="1">OFFSET('Equipos, Mater, Serv'!Z$5,ROW($A154)-ROW($A$3),0)</f>
        <v>0</v>
      </c>
      <c r="O154">
        <f ca="1">OFFSET('Equipos, Mater, Serv'!AA$5,ROW($A154)-ROW($A$3),0)</f>
        <v>0</v>
      </c>
      <c r="P154">
        <f ca="1">OFFSET('Equipos, Mater, Serv'!AB$5,ROW($A154)-ROW($A$3),0)</f>
        <v>0</v>
      </c>
      <c r="Q154">
        <f ca="1">OFFSET('Equipos, Mater, Serv'!AC$5,ROW($A154)-ROW($A$3),0)</f>
        <v>0</v>
      </c>
      <c r="R154">
        <f ca="1">OFFSET('Equipos, Mater, Serv'!AD$5,ROW($A154)-ROW($A$3),0)</f>
        <v>0</v>
      </c>
      <c r="S154">
        <f ca="1">OFFSET('Equipos, Mater, Serv'!AE$5,ROW($A154)-ROW($A$3),0)</f>
        <v>0</v>
      </c>
      <c r="T154">
        <f ca="1">OFFSET('Equipos, Mater, Serv'!AF$5,ROW($A154)-ROW($A$3),0)</f>
        <v>0</v>
      </c>
      <c r="V154" s="241">
        <f ca="1">IF(OR($B154=0,D154=0,F154=0,J154&lt;&gt;'Datos fijos'!$H$3),0,1)</f>
        <v>0</v>
      </c>
      <c r="W154">
        <f t="shared" ca="1" si="143"/>
        <v>0</v>
      </c>
      <c r="X154" t="str">
        <f t="shared" ca="1" si="144"/>
        <v/>
      </c>
      <c r="Y154" t="str">
        <f t="shared" ca="1" si="145"/>
        <v/>
      </c>
      <c r="AA154" t="str">
        <f t="shared" ca="1" si="112"/>
        <v/>
      </c>
      <c r="AB154" t="str">
        <f t="shared" ca="1" si="113"/>
        <v/>
      </c>
      <c r="AC154" t="str">
        <f t="shared" ca="1" si="114"/>
        <v/>
      </c>
      <c r="AD154" t="str">
        <f t="shared" ca="1" si="115"/>
        <v/>
      </c>
      <c r="AE154" t="str">
        <f t="shared" ca="1" si="116"/>
        <v/>
      </c>
      <c r="AF154" t="str">
        <f t="shared" ca="1" si="117"/>
        <v/>
      </c>
      <c r="AG154" t="str">
        <f t="shared" ca="1" si="146"/>
        <v/>
      </c>
      <c r="AH154" t="str">
        <f t="shared" ca="1" si="147"/>
        <v/>
      </c>
      <c r="AI154" t="str">
        <f t="shared" ca="1" si="148"/>
        <v/>
      </c>
      <c r="AL154" t="str">
        <f ca="1">IF(Y154="","",IF(OR(AG154='Datos fijos'!$AB$3,AG154='Datos fijos'!$AB$4),0,SUM(AH154:AK154)))</f>
        <v/>
      </c>
      <c r="BE154" s="4">
        <f ca="1">IF(OR(COUNTIF('Datos fijos'!$AJ:$AJ,$B154)=0,$B154=0,D154=0,F154=0,$H$4&lt;&gt;'Datos fijos'!$H$3),0,VLOOKUP($B154,'Datos fijos'!$AJ:$AO,COLUMN('Datos fijos'!$AK$2)-COLUMN('Datos fijos'!$AJ$2)+1,0))</f>
        <v>0</v>
      </c>
      <c r="BF154">
        <f t="shared" ca="1" si="149"/>
        <v>0</v>
      </c>
      <c r="BG154" t="str">
        <f t="shared" ca="1" si="118"/>
        <v/>
      </c>
      <c r="BH154" t="str">
        <f t="shared" ca="1" si="119"/>
        <v/>
      </c>
      <c r="BJ154" t="str">
        <f t="shared" ca="1" si="120"/>
        <v/>
      </c>
      <c r="BK154" t="str">
        <f t="shared" ca="1" si="121"/>
        <v/>
      </c>
      <c r="BL154" t="str">
        <f t="shared" ca="1" si="122"/>
        <v/>
      </c>
      <c r="BM154" t="str">
        <f t="shared" ca="1" si="123"/>
        <v/>
      </c>
      <c r="BN154" s="4" t="str">
        <f t="shared" ca="1" si="124"/>
        <v/>
      </c>
      <c r="BO154" t="str">
        <f t="shared" ca="1" si="125"/>
        <v/>
      </c>
      <c r="BP154" t="str">
        <f t="shared" ca="1" si="126"/>
        <v/>
      </c>
      <c r="BQ154" t="str">
        <f t="shared" ca="1" si="127"/>
        <v/>
      </c>
      <c r="BR154" t="str">
        <f t="shared" ca="1" si="128"/>
        <v/>
      </c>
      <c r="BS154" t="str">
        <f t="shared" ca="1" si="129"/>
        <v/>
      </c>
      <c r="BT154" t="str">
        <f ca="1">IF($BH154="","",IF(OR(BO154='Datos fijos'!$AB$3,BO154='Datos fijos'!$AB$4),0,SUM(BP154:BS154)))</f>
        <v/>
      </c>
      <c r="BU154" t="str">
        <f t="shared" ca="1" si="150"/>
        <v/>
      </c>
      <c r="BX154">
        <f ca="1">IF(OR(COUNTIF('Datos fijos'!$AJ:$AJ,$B154)=0,$B154=0,D154=0,F154=0,G154=0,$H$4&lt;&gt;'Datos fijos'!$H$3),0,VLOOKUP($B154,'Datos fijos'!$AJ:$AO,COLUMN('Datos fijos'!$AL$1)-COLUMN('Datos fijos'!$AJ$2)+1,0))</f>
        <v>0</v>
      </c>
      <c r="BY154">
        <f t="shared" ca="1" si="151"/>
        <v>0</v>
      </c>
      <c r="BZ154" t="str">
        <f t="shared" ca="1" si="130"/>
        <v/>
      </c>
      <c r="CA154" t="str">
        <f t="shared" ca="1" si="131"/>
        <v/>
      </c>
      <c r="CC154" t="str">
        <f t="shared" ca="1" si="132"/>
        <v/>
      </c>
      <c r="CD154" t="str">
        <f t="shared" ca="1" si="133"/>
        <v/>
      </c>
      <c r="CE154" t="str">
        <f t="shared" ca="1" si="134"/>
        <v/>
      </c>
      <c r="CF154" t="str">
        <f t="shared" ca="1" si="135"/>
        <v/>
      </c>
      <c r="CG154" t="str">
        <f t="shared" ca="1" si="136"/>
        <v/>
      </c>
      <c r="CH154" t="str">
        <f t="shared" ca="1" si="137"/>
        <v/>
      </c>
      <c r="CI154" t="str">
        <f t="shared" ca="1" si="138"/>
        <v/>
      </c>
      <c r="CJ154" t="str">
        <f t="shared" ca="1" si="139"/>
        <v/>
      </c>
      <c r="CK154" t="str">
        <f t="shared" ca="1" si="140"/>
        <v/>
      </c>
      <c r="CL154" t="str">
        <f t="shared" ca="1" si="141"/>
        <v/>
      </c>
      <c r="CM154" t="str">
        <f ca="1">IF($CA154="","",IF(OR(CH154='Datos fijos'!$AB$3,CH154='Datos fijos'!$AB$4),0,SUM(CI154:CL154)))</f>
        <v/>
      </c>
      <c r="CN154" t="str">
        <f t="shared" ca="1" si="152"/>
        <v/>
      </c>
      <c r="DZ154">
        <f ca="1">IF(OR(COUNTIF('Datos fijos'!$AJ:$AJ,$B154)=0,C154=0,D154=0,E154=0,G154=0),0,VLOOKUP($B154,'Datos fijos'!$AJ:$AO,COLUMN('Datos fijos'!$AO$1)-COLUMN('Datos fijos'!$AJ$2)+1,0))</f>
        <v>0</v>
      </c>
      <c r="EA154">
        <f t="shared" ca="1" si="153"/>
        <v>0</v>
      </c>
      <c r="EB154" t="str">
        <f t="shared" ca="1" si="166"/>
        <v/>
      </c>
      <c r="EC154" t="str">
        <f t="shared" ca="1" si="154"/>
        <v/>
      </c>
      <c r="EE154" t="str">
        <f t="shared" ca="1" si="155"/>
        <v/>
      </c>
      <c r="EF154" t="str">
        <f t="shared" ca="1" si="156"/>
        <v/>
      </c>
      <c r="EG154" t="str">
        <f t="shared" ca="1" si="157"/>
        <v/>
      </c>
      <c r="EH154" t="str">
        <f t="shared" ca="1" si="158"/>
        <v/>
      </c>
      <c r="EI154" t="str">
        <f t="shared" ca="1" si="159"/>
        <v/>
      </c>
      <c r="EJ154" t="str">
        <f t="shared" ca="1" si="160"/>
        <v/>
      </c>
      <c r="EM154" t="str">
        <f t="shared" ca="1" si="161"/>
        <v/>
      </c>
      <c r="EN154" t="str">
        <f t="shared" ca="1" si="162"/>
        <v/>
      </c>
      <c r="EO154" t="str">
        <f t="shared" ca="1" si="163"/>
        <v/>
      </c>
      <c r="EP154" t="str">
        <f t="shared" ca="1" si="164"/>
        <v/>
      </c>
      <c r="EQ154" t="str">
        <f ca="1">IF(EC154="","",IF(OR(EJ154='Datos fijos'!$AB$4),0,SUM(EM154:EP154)))</f>
        <v/>
      </c>
      <c r="ER154" t="str">
        <f t="shared" ca="1" si="165"/>
        <v/>
      </c>
      <c r="EV154" s="53" t="str">
        <f ca="1">IF(OR(COUNTIF('Datos fijos'!$AJ:$AJ,Cálculos!$B154)=0,F154=0,D154=0,B154=0),"",VLOOKUP($B154,'Datos fijos'!$AJ:$AP,COLUMN('Datos fijos'!$AP$1)-COLUMN('Datos fijos'!$AJ$2)+1,0))</f>
        <v/>
      </c>
      <c r="EW154" t="str">
        <f t="shared" ca="1" si="142"/>
        <v/>
      </c>
    </row>
    <row r="155" spans="2:153" x14ac:dyDescent="0.25">
      <c r="B155">
        <f ca="1">OFFSET('Equipos, Mater, Serv'!C$5,ROW($A155)-ROW($A$3),0)</f>
        <v>0</v>
      </c>
      <c r="C155">
        <f ca="1">OFFSET('Equipos, Mater, Serv'!D$5,ROW($A155)-ROW($A$3),0)</f>
        <v>0</v>
      </c>
      <c r="D155">
        <f ca="1">OFFSET('Equipos, Mater, Serv'!F$5,ROW($A155)-ROW($A$3),0)</f>
        <v>0</v>
      </c>
      <c r="E155">
        <f ca="1">OFFSET('Equipos, Mater, Serv'!G$5,ROW($A155)-ROW($A$3),0)</f>
        <v>0</v>
      </c>
      <c r="F155">
        <f ca="1">OFFSET('Equipos, Mater, Serv'!H$5,ROW($A155)-ROW($A$3),0)</f>
        <v>0</v>
      </c>
      <c r="G155">
        <f ca="1">OFFSET('Equipos, Mater, Serv'!L$5,ROW($A155)-ROW($A$3),0)</f>
        <v>0</v>
      </c>
      <c r="I155">
        <f ca="1">OFFSET('Equipos, Mater, Serv'!O$5,ROW($A155)-ROW($A$3),0)</f>
        <v>0</v>
      </c>
      <c r="J155">
        <f ca="1">OFFSET('Equipos, Mater, Serv'!P$5,ROW($A155)-ROW($A$3),0)</f>
        <v>0</v>
      </c>
      <c r="K155">
        <f ca="1">OFFSET('Equipos, Mater, Serv'!T$5,ROW($A155)-ROW($A$3),0)</f>
        <v>0</v>
      </c>
      <c r="L155">
        <f ca="1">OFFSET('Equipos, Mater, Serv'!U$5,ROW($A155)-ROW($A$3),0)</f>
        <v>0</v>
      </c>
      <c r="N155">
        <f ca="1">OFFSET('Equipos, Mater, Serv'!Z$5,ROW($A155)-ROW($A$3),0)</f>
        <v>0</v>
      </c>
      <c r="O155">
        <f ca="1">OFFSET('Equipos, Mater, Serv'!AA$5,ROW($A155)-ROW($A$3),0)</f>
        <v>0</v>
      </c>
      <c r="P155">
        <f ca="1">OFFSET('Equipos, Mater, Serv'!AB$5,ROW($A155)-ROW($A$3),0)</f>
        <v>0</v>
      </c>
      <c r="Q155">
        <f ca="1">OFFSET('Equipos, Mater, Serv'!AC$5,ROW($A155)-ROW($A$3),0)</f>
        <v>0</v>
      </c>
      <c r="R155">
        <f ca="1">OFFSET('Equipos, Mater, Serv'!AD$5,ROW($A155)-ROW($A$3),0)</f>
        <v>0</v>
      </c>
      <c r="S155">
        <f ca="1">OFFSET('Equipos, Mater, Serv'!AE$5,ROW($A155)-ROW($A$3),0)</f>
        <v>0</v>
      </c>
      <c r="T155">
        <f ca="1">OFFSET('Equipos, Mater, Serv'!AF$5,ROW($A155)-ROW($A$3),0)</f>
        <v>0</v>
      </c>
      <c r="V155" s="241">
        <f ca="1">IF(OR($B155=0,D155=0,F155=0,J155&lt;&gt;'Datos fijos'!$H$3),0,1)</f>
        <v>0</v>
      </c>
      <c r="W155">
        <f t="shared" ca="1" si="143"/>
        <v>0</v>
      </c>
      <c r="X155" t="str">
        <f t="shared" ca="1" si="144"/>
        <v/>
      </c>
      <c r="Y155" t="str">
        <f t="shared" ca="1" si="145"/>
        <v/>
      </c>
      <c r="AA155" t="str">
        <f t="shared" ca="1" si="112"/>
        <v/>
      </c>
      <c r="AB155" t="str">
        <f t="shared" ca="1" si="113"/>
        <v/>
      </c>
      <c r="AC155" t="str">
        <f t="shared" ca="1" si="114"/>
        <v/>
      </c>
      <c r="AD155" t="str">
        <f t="shared" ca="1" si="115"/>
        <v/>
      </c>
      <c r="AE155" t="str">
        <f t="shared" ca="1" si="116"/>
        <v/>
      </c>
      <c r="AF155" t="str">
        <f t="shared" ca="1" si="117"/>
        <v/>
      </c>
      <c r="AG155" t="str">
        <f t="shared" ca="1" si="146"/>
        <v/>
      </c>
      <c r="AH155" t="str">
        <f t="shared" ca="1" si="147"/>
        <v/>
      </c>
      <c r="AI155" t="str">
        <f t="shared" ca="1" si="148"/>
        <v/>
      </c>
      <c r="AL155" t="str">
        <f ca="1">IF(Y155="","",IF(OR(AG155='Datos fijos'!$AB$3,AG155='Datos fijos'!$AB$4),0,SUM(AH155:AK155)))</f>
        <v/>
      </c>
      <c r="BE155" s="4">
        <f ca="1">IF(OR(COUNTIF('Datos fijos'!$AJ:$AJ,$B155)=0,$B155=0,D155=0,F155=0,$H$4&lt;&gt;'Datos fijos'!$H$3),0,VLOOKUP($B155,'Datos fijos'!$AJ:$AO,COLUMN('Datos fijos'!$AK$2)-COLUMN('Datos fijos'!$AJ$2)+1,0))</f>
        <v>0</v>
      </c>
      <c r="BF155">
        <f t="shared" ca="1" si="149"/>
        <v>0</v>
      </c>
      <c r="BG155" t="str">
        <f t="shared" ca="1" si="118"/>
        <v/>
      </c>
      <c r="BH155" t="str">
        <f t="shared" ca="1" si="119"/>
        <v/>
      </c>
      <c r="BJ155" t="str">
        <f t="shared" ca="1" si="120"/>
        <v/>
      </c>
      <c r="BK155" t="str">
        <f t="shared" ca="1" si="121"/>
        <v/>
      </c>
      <c r="BL155" t="str">
        <f t="shared" ca="1" si="122"/>
        <v/>
      </c>
      <c r="BM155" t="str">
        <f t="shared" ca="1" si="123"/>
        <v/>
      </c>
      <c r="BN155" s="4" t="str">
        <f t="shared" ca="1" si="124"/>
        <v/>
      </c>
      <c r="BO155" t="str">
        <f t="shared" ca="1" si="125"/>
        <v/>
      </c>
      <c r="BP155" t="str">
        <f t="shared" ca="1" si="126"/>
        <v/>
      </c>
      <c r="BQ155" t="str">
        <f t="shared" ca="1" si="127"/>
        <v/>
      </c>
      <c r="BR155" t="str">
        <f t="shared" ca="1" si="128"/>
        <v/>
      </c>
      <c r="BS155" t="str">
        <f t="shared" ca="1" si="129"/>
        <v/>
      </c>
      <c r="BT155" t="str">
        <f ca="1">IF($BH155="","",IF(OR(BO155='Datos fijos'!$AB$3,BO155='Datos fijos'!$AB$4),0,SUM(BP155:BS155)))</f>
        <v/>
      </c>
      <c r="BU155" t="str">
        <f t="shared" ca="1" si="150"/>
        <v/>
      </c>
      <c r="BX155">
        <f ca="1">IF(OR(COUNTIF('Datos fijos'!$AJ:$AJ,$B155)=0,$B155=0,D155=0,F155=0,G155=0,$H$4&lt;&gt;'Datos fijos'!$H$3),0,VLOOKUP($B155,'Datos fijos'!$AJ:$AO,COLUMN('Datos fijos'!$AL$1)-COLUMN('Datos fijos'!$AJ$2)+1,0))</f>
        <v>0</v>
      </c>
      <c r="BY155">
        <f t="shared" ca="1" si="151"/>
        <v>0</v>
      </c>
      <c r="BZ155" t="str">
        <f t="shared" ca="1" si="130"/>
        <v/>
      </c>
      <c r="CA155" t="str">
        <f t="shared" ca="1" si="131"/>
        <v/>
      </c>
      <c r="CC155" t="str">
        <f t="shared" ca="1" si="132"/>
        <v/>
      </c>
      <c r="CD155" t="str">
        <f t="shared" ca="1" si="133"/>
        <v/>
      </c>
      <c r="CE155" t="str">
        <f t="shared" ca="1" si="134"/>
        <v/>
      </c>
      <c r="CF155" t="str">
        <f t="shared" ca="1" si="135"/>
        <v/>
      </c>
      <c r="CG155" t="str">
        <f t="shared" ca="1" si="136"/>
        <v/>
      </c>
      <c r="CH155" t="str">
        <f t="shared" ca="1" si="137"/>
        <v/>
      </c>
      <c r="CI155" t="str">
        <f t="shared" ca="1" si="138"/>
        <v/>
      </c>
      <c r="CJ155" t="str">
        <f t="shared" ca="1" si="139"/>
        <v/>
      </c>
      <c r="CK155" t="str">
        <f t="shared" ca="1" si="140"/>
        <v/>
      </c>
      <c r="CL155" t="str">
        <f t="shared" ca="1" si="141"/>
        <v/>
      </c>
      <c r="CM155" t="str">
        <f ca="1">IF($CA155="","",IF(OR(CH155='Datos fijos'!$AB$3,CH155='Datos fijos'!$AB$4),0,SUM(CI155:CL155)))</f>
        <v/>
      </c>
      <c r="CN155" t="str">
        <f t="shared" ca="1" si="152"/>
        <v/>
      </c>
      <c r="DZ155">
        <f ca="1">IF(OR(COUNTIF('Datos fijos'!$AJ:$AJ,$B155)=0,C155=0,D155=0,E155=0,G155=0),0,VLOOKUP($B155,'Datos fijos'!$AJ:$AO,COLUMN('Datos fijos'!$AO$1)-COLUMN('Datos fijos'!$AJ$2)+1,0))</f>
        <v>0</v>
      </c>
      <c r="EA155">
        <f t="shared" ca="1" si="153"/>
        <v>0</v>
      </c>
      <c r="EB155" t="str">
        <f t="shared" ca="1" si="166"/>
        <v/>
      </c>
      <c r="EC155" t="str">
        <f t="shared" ca="1" si="154"/>
        <v/>
      </c>
      <c r="EE155" t="str">
        <f t="shared" ca="1" si="155"/>
        <v/>
      </c>
      <c r="EF155" t="str">
        <f t="shared" ca="1" si="156"/>
        <v/>
      </c>
      <c r="EG155" t="str">
        <f t="shared" ca="1" si="157"/>
        <v/>
      </c>
      <c r="EH155" t="str">
        <f t="shared" ca="1" si="158"/>
        <v/>
      </c>
      <c r="EI155" t="str">
        <f t="shared" ca="1" si="159"/>
        <v/>
      </c>
      <c r="EJ155" t="str">
        <f t="shared" ca="1" si="160"/>
        <v/>
      </c>
      <c r="EM155" t="str">
        <f t="shared" ca="1" si="161"/>
        <v/>
      </c>
      <c r="EN155" t="str">
        <f t="shared" ca="1" si="162"/>
        <v/>
      </c>
      <c r="EO155" t="str">
        <f t="shared" ca="1" si="163"/>
        <v/>
      </c>
      <c r="EP155" t="str">
        <f t="shared" ca="1" si="164"/>
        <v/>
      </c>
      <c r="EQ155" t="str">
        <f ca="1">IF(EC155="","",IF(OR(EJ155='Datos fijos'!$AB$4),0,SUM(EM155:EP155)))</f>
        <v/>
      </c>
      <c r="ER155" t="str">
        <f t="shared" ca="1" si="165"/>
        <v/>
      </c>
      <c r="EV155" s="53" t="str">
        <f ca="1">IF(OR(COUNTIF('Datos fijos'!$AJ:$AJ,Cálculos!$B155)=0,F155=0,D155=0,B155=0),"",VLOOKUP($B155,'Datos fijos'!$AJ:$AP,COLUMN('Datos fijos'!$AP$1)-COLUMN('Datos fijos'!$AJ$2)+1,0))</f>
        <v/>
      </c>
      <c r="EW155" t="str">
        <f t="shared" ca="1" si="142"/>
        <v/>
      </c>
    </row>
    <row r="156" spans="2:153" x14ac:dyDescent="0.25">
      <c r="B156">
        <f ca="1">OFFSET('Equipos, Mater, Serv'!C$5,ROW($A156)-ROW($A$3),0)</f>
        <v>0</v>
      </c>
      <c r="C156">
        <f ca="1">OFFSET('Equipos, Mater, Serv'!D$5,ROW($A156)-ROW($A$3),0)</f>
        <v>0</v>
      </c>
      <c r="D156">
        <f ca="1">OFFSET('Equipos, Mater, Serv'!F$5,ROW($A156)-ROW($A$3),0)</f>
        <v>0</v>
      </c>
      <c r="E156">
        <f ca="1">OFFSET('Equipos, Mater, Serv'!G$5,ROW($A156)-ROW($A$3),0)</f>
        <v>0</v>
      </c>
      <c r="F156">
        <f ca="1">OFFSET('Equipos, Mater, Serv'!H$5,ROW($A156)-ROW($A$3),0)</f>
        <v>0</v>
      </c>
      <c r="G156">
        <f ca="1">OFFSET('Equipos, Mater, Serv'!L$5,ROW($A156)-ROW($A$3),0)</f>
        <v>0</v>
      </c>
      <c r="I156">
        <f ca="1">OFFSET('Equipos, Mater, Serv'!O$5,ROW($A156)-ROW($A$3),0)</f>
        <v>0</v>
      </c>
      <c r="J156">
        <f ca="1">OFFSET('Equipos, Mater, Serv'!P$5,ROW($A156)-ROW($A$3),0)</f>
        <v>0</v>
      </c>
      <c r="K156">
        <f ca="1">OFFSET('Equipos, Mater, Serv'!T$5,ROW($A156)-ROW($A$3),0)</f>
        <v>0</v>
      </c>
      <c r="L156">
        <f ca="1">OFFSET('Equipos, Mater, Serv'!U$5,ROW($A156)-ROW($A$3),0)</f>
        <v>0</v>
      </c>
      <c r="N156">
        <f ca="1">OFFSET('Equipos, Mater, Serv'!Z$5,ROW($A156)-ROW($A$3),0)</f>
        <v>0</v>
      </c>
      <c r="O156">
        <f ca="1">OFFSET('Equipos, Mater, Serv'!AA$5,ROW($A156)-ROW($A$3),0)</f>
        <v>0</v>
      </c>
      <c r="P156">
        <f ca="1">OFFSET('Equipos, Mater, Serv'!AB$5,ROW($A156)-ROW($A$3),0)</f>
        <v>0</v>
      </c>
      <c r="Q156">
        <f ca="1">OFFSET('Equipos, Mater, Serv'!AC$5,ROW($A156)-ROW($A$3),0)</f>
        <v>0</v>
      </c>
      <c r="R156">
        <f ca="1">OFFSET('Equipos, Mater, Serv'!AD$5,ROW($A156)-ROW($A$3),0)</f>
        <v>0</v>
      </c>
      <c r="S156">
        <f ca="1">OFFSET('Equipos, Mater, Serv'!AE$5,ROW($A156)-ROW($A$3),0)</f>
        <v>0</v>
      </c>
      <c r="T156">
        <f ca="1">OFFSET('Equipos, Mater, Serv'!AF$5,ROW($A156)-ROW($A$3),0)</f>
        <v>0</v>
      </c>
      <c r="V156" s="241">
        <f ca="1">IF(OR($B156=0,D156=0,F156=0,J156&lt;&gt;'Datos fijos'!$H$3),0,1)</f>
        <v>0</v>
      </c>
      <c r="W156">
        <f t="shared" ca="1" si="143"/>
        <v>0</v>
      </c>
      <c r="X156" t="str">
        <f t="shared" ca="1" si="144"/>
        <v/>
      </c>
      <c r="Y156" t="str">
        <f t="shared" ca="1" si="145"/>
        <v/>
      </c>
      <c r="AA156" t="str">
        <f t="shared" ca="1" si="112"/>
        <v/>
      </c>
      <c r="AB156" t="str">
        <f t="shared" ca="1" si="113"/>
        <v/>
      </c>
      <c r="AC156" t="str">
        <f t="shared" ca="1" si="114"/>
        <v/>
      </c>
      <c r="AD156" t="str">
        <f t="shared" ca="1" si="115"/>
        <v/>
      </c>
      <c r="AE156" t="str">
        <f t="shared" ca="1" si="116"/>
        <v/>
      </c>
      <c r="AF156" t="str">
        <f t="shared" ca="1" si="117"/>
        <v/>
      </c>
      <c r="AG156" t="str">
        <f t="shared" ca="1" si="146"/>
        <v/>
      </c>
      <c r="AH156" t="str">
        <f t="shared" ca="1" si="147"/>
        <v/>
      </c>
      <c r="AI156" t="str">
        <f t="shared" ca="1" si="148"/>
        <v/>
      </c>
      <c r="AL156" t="str">
        <f ca="1">IF(Y156="","",IF(OR(AG156='Datos fijos'!$AB$3,AG156='Datos fijos'!$AB$4),0,SUM(AH156:AK156)))</f>
        <v/>
      </c>
      <c r="BE156" s="4">
        <f ca="1">IF(OR(COUNTIF('Datos fijos'!$AJ:$AJ,$B156)=0,$B156=0,D156=0,F156=0,$H$4&lt;&gt;'Datos fijos'!$H$3),0,VLOOKUP($B156,'Datos fijos'!$AJ:$AO,COLUMN('Datos fijos'!$AK$2)-COLUMN('Datos fijos'!$AJ$2)+1,0))</f>
        <v>0</v>
      </c>
      <c r="BF156">
        <f t="shared" ca="1" si="149"/>
        <v>0</v>
      </c>
      <c r="BG156" t="str">
        <f t="shared" ca="1" si="118"/>
        <v/>
      </c>
      <c r="BH156" t="str">
        <f t="shared" ca="1" si="119"/>
        <v/>
      </c>
      <c r="BJ156" t="str">
        <f t="shared" ca="1" si="120"/>
        <v/>
      </c>
      <c r="BK156" t="str">
        <f t="shared" ca="1" si="121"/>
        <v/>
      </c>
      <c r="BL156" t="str">
        <f t="shared" ca="1" si="122"/>
        <v/>
      </c>
      <c r="BM156" t="str">
        <f t="shared" ca="1" si="123"/>
        <v/>
      </c>
      <c r="BN156" s="4" t="str">
        <f t="shared" ca="1" si="124"/>
        <v/>
      </c>
      <c r="BO156" t="str">
        <f t="shared" ca="1" si="125"/>
        <v/>
      </c>
      <c r="BP156" t="str">
        <f t="shared" ca="1" si="126"/>
        <v/>
      </c>
      <c r="BQ156" t="str">
        <f t="shared" ca="1" si="127"/>
        <v/>
      </c>
      <c r="BR156" t="str">
        <f t="shared" ca="1" si="128"/>
        <v/>
      </c>
      <c r="BS156" t="str">
        <f t="shared" ca="1" si="129"/>
        <v/>
      </c>
      <c r="BT156" t="str">
        <f ca="1">IF($BH156="","",IF(OR(BO156='Datos fijos'!$AB$3,BO156='Datos fijos'!$AB$4),0,SUM(BP156:BS156)))</f>
        <v/>
      </c>
      <c r="BU156" t="str">
        <f t="shared" ca="1" si="150"/>
        <v/>
      </c>
      <c r="BX156">
        <f ca="1">IF(OR(COUNTIF('Datos fijos'!$AJ:$AJ,$B156)=0,$B156=0,D156=0,F156=0,G156=0,$H$4&lt;&gt;'Datos fijos'!$H$3),0,VLOOKUP($B156,'Datos fijos'!$AJ:$AO,COLUMN('Datos fijos'!$AL$1)-COLUMN('Datos fijos'!$AJ$2)+1,0))</f>
        <v>0</v>
      </c>
      <c r="BY156">
        <f t="shared" ca="1" si="151"/>
        <v>0</v>
      </c>
      <c r="BZ156" t="str">
        <f t="shared" ca="1" si="130"/>
        <v/>
      </c>
      <c r="CA156" t="str">
        <f t="shared" ca="1" si="131"/>
        <v/>
      </c>
      <c r="CC156" t="str">
        <f t="shared" ca="1" si="132"/>
        <v/>
      </c>
      <c r="CD156" t="str">
        <f t="shared" ca="1" si="133"/>
        <v/>
      </c>
      <c r="CE156" t="str">
        <f t="shared" ca="1" si="134"/>
        <v/>
      </c>
      <c r="CF156" t="str">
        <f t="shared" ca="1" si="135"/>
        <v/>
      </c>
      <c r="CG156" t="str">
        <f t="shared" ca="1" si="136"/>
        <v/>
      </c>
      <c r="CH156" t="str">
        <f t="shared" ca="1" si="137"/>
        <v/>
      </c>
      <c r="CI156" t="str">
        <f t="shared" ca="1" si="138"/>
        <v/>
      </c>
      <c r="CJ156" t="str">
        <f t="shared" ca="1" si="139"/>
        <v/>
      </c>
      <c r="CK156" t="str">
        <f t="shared" ca="1" si="140"/>
        <v/>
      </c>
      <c r="CL156" t="str">
        <f t="shared" ca="1" si="141"/>
        <v/>
      </c>
      <c r="CM156" t="str">
        <f ca="1">IF($CA156="","",IF(OR(CH156='Datos fijos'!$AB$3,CH156='Datos fijos'!$AB$4),0,SUM(CI156:CL156)))</f>
        <v/>
      </c>
      <c r="CN156" t="str">
        <f t="shared" ca="1" si="152"/>
        <v/>
      </c>
      <c r="DZ156">
        <f ca="1">IF(OR(COUNTIF('Datos fijos'!$AJ:$AJ,$B156)=0,C156=0,D156=0,E156=0,G156=0),0,VLOOKUP($B156,'Datos fijos'!$AJ:$AO,COLUMN('Datos fijos'!$AO$1)-COLUMN('Datos fijos'!$AJ$2)+1,0))</f>
        <v>0</v>
      </c>
      <c r="EA156">
        <f t="shared" ca="1" si="153"/>
        <v>0</v>
      </c>
      <c r="EB156" t="str">
        <f t="shared" ca="1" si="166"/>
        <v/>
      </c>
      <c r="EC156" t="str">
        <f t="shared" ca="1" si="154"/>
        <v/>
      </c>
      <c r="EE156" t="str">
        <f t="shared" ca="1" si="155"/>
        <v/>
      </c>
      <c r="EF156" t="str">
        <f t="shared" ca="1" si="156"/>
        <v/>
      </c>
      <c r="EG156" t="str">
        <f t="shared" ca="1" si="157"/>
        <v/>
      </c>
      <c r="EH156" t="str">
        <f t="shared" ca="1" si="158"/>
        <v/>
      </c>
      <c r="EI156" t="str">
        <f t="shared" ca="1" si="159"/>
        <v/>
      </c>
      <c r="EJ156" t="str">
        <f t="shared" ca="1" si="160"/>
        <v/>
      </c>
      <c r="EM156" t="str">
        <f t="shared" ca="1" si="161"/>
        <v/>
      </c>
      <c r="EN156" t="str">
        <f t="shared" ca="1" si="162"/>
        <v/>
      </c>
      <c r="EO156" t="str">
        <f t="shared" ca="1" si="163"/>
        <v/>
      </c>
      <c r="EP156" t="str">
        <f t="shared" ca="1" si="164"/>
        <v/>
      </c>
      <c r="EQ156" t="str">
        <f ca="1">IF(EC156="","",IF(OR(EJ156='Datos fijos'!$AB$4),0,SUM(EM156:EP156)))</f>
        <v/>
      </c>
      <c r="ER156" t="str">
        <f t="shared" ca="1" si="165"/>
        <v/>
      </c>
      <c r="EV156" s="53" t="str">
        <f ca="1">IF(OR(COUNTIF('Datos fijos'!$AJ:$AJ,Cálculos!$B156)=0,F156=0,D156=0,B156=0),"",VLOOKUP($B156,'Datos fijos'!$AJ:$AP,COLUMN('Datos fijos'!$AP$1)-COLUMN('Datos fijos'!$AJ$2)+1,0))</f>
        <v/>
      </c>
      <c r="EW156" t="str">
        <f t="shared" ca="1" si="142"/>
        <v/>
      </c>
    </row>
    <row r="157" spans="2:153" x14ac:dyDescent="0.25">
      <c r="B157">
        <f ca="1">OFFSET('Equipos, Mater, Serv'!C$5,ROW($A157)-ROW($A$3),0)</f>
        <v>0</v>
      </c>
      <c r="C157">
        <f ca="1">OFFSET('Equipos, Mater, Serv'!D$5,ROW($A157)-ROW($A$3),0)</f>
        <v>0</v>
      </c>
      <c r="D157">
        <f ca="1">OFFSET('Equipos, Mater, Serv'!F$5,ROW($A157)-ROW($A$3),0)</f>
        <v>0</v>
      </c>
      <c r="E157">
        <f ca="1">OFFSET('Equipos, Mater, Serv'!G$5,ROW($A157)-ROW($A$3),0)</f>
        <v>0</v>
      </c>
      <c r="F157">
        <f ca="1">OFFSET('Equipos, Mater, Serv'!H$5,ROW($A157)-ROW($A$3),0)</f>
        <v>0</v>
      </c>
      <c r="G157">
        <f ca="1">OFFSET('Equipos, Mater, Serv'!L$5,ROW($A157)-ROW($A$3),0)</f>
        <v>0</v>
      </c>
      <c r="I157">
        <f ca="1">OFFSET('Equipos, Mater, Serv'!O$5,ROW($A157)-ROW($A$3),0)</f>
        <v>0</v>
      </c>
      <c r="J157">
        <f ca="1">OFFSET('Equipos, Mater, Serv'!P$5,ROW($A157)-ROW($A$3),0)</f>
        <v>0</v>
      </c>
      <c r="K157">
        <f ca="1">OFFSET('Equipos, Mater, Serv'!T$5,ROW($A157)-ROW($A$3),0)</f>
        <v>0</v>
      </c>
      <c r="L157">
        <f ca="1">OFFSET('Equipos, Mater, Serv'!U$5,ROW($A157)-ROW($A$3),0)</f>
        <v>0</v>
      </c>
      <c r="N157">
        <f ca="1">OFFSET('Equipos, Mater, Serv'!Z$5,ROW($A157)-ROW($A$3),0)</f>
        <v>0</v>
      </c>
      <c r="O157">
        <f ca="1">OFFSET('Equipos, Mater, Serv'!AA$5,ROW($A157)-ROW($A$3),0)</f>
        <v>0</v>
      </c>
      <c r="P157">
        <f ca="1">OFFSET('Equipos, Mater, Serv'!AB$5,ROW($A157)-ROW($A$3),0)</f>
        <v>0</v>
      </c>
      <c r="Q157">
        <f ca="1">OFFSET('Equipos, Mater, Serv'!AC$5,ROW($A157)-ROW($A$3),0)</f>
        <v>0</v>
      </c>
      <c r="R157">
        <f ca="1">OFFSET('Equipos, Mater, Serv'!AD$5,ROW($A157)-ROW($A$3),0)</f>
        <v>0</v>
      </c>
      <c r="S157">
        <f ca="1">OFFSET('Equipos, Mater, Serv'!AE$5,ROW($A157)-ROW($A$3),0)</f>
        <v>0</v>
      </c>
      <c r="T157">
        <f ca="1">OFFSET('Equipos, Mater, Serv'!AF$5,ROW($A157)-ROW($A$3),0)</f>
        <v>0</v>
      </c>
      <c r="V157" s="241">
        <f ca="1">IF(OR($B157=0,D157=0,F157=0,J157&lt;&gt;'Datos fijos'!$H$3),0,1)</f>
        <v>0</v>
      </c>
      <c r="W157">
        <f t="shared" ca="1" si="143"/>
        <v>0</v>
      </c>
      <c r="X157" t="str">
        <f t="shared" ca="1" si="144"/>
        <v/>
      </c>
      <c r="Y157" t="str">
        <f t="shared" ca="1" si="145"/>
        <v/>
      </c>
      <c r="AA157" t="str">
        <f t="shared" ca="1" si="112"/>
        <v/>
      </c>
      <c r="AB157" t="str">
        <f t="shared" ca="1" si="113"/>
        <v/>
      </c>
      <c r="AC157" t="str">
        <f t="shared" ca="1" si="114"/>
        <v/>
      </c>
      <c r="AD157" t="str">
        <f t="shared" ca="1" si="115"/>
        <v/>
      </c>
      <c r="AE157" t="str">
        <f t="shared" ca="1" si="116"/>
        <v/>
      </c>
      <c r="AF157" t="str">
        <f t="shared" ca="1" si="117"/>
        <v/>
      </c>
      <c r="AG157" t="str">
        <f t="shared" ca="1" si="146"/>
        <v/>
      </c>
      <c r="AH157" t="str">
        <f t="shared" ca="1" si="147"/>
        <v/>
      </c>
      <c r="AI157" t="str">
        <f t="shared" ca="1" si="148"/>
        <v/>
      </c>
      <c r="AL157" t="str">
        <f ca="1">IF(Y157="","",IF(OR(AG157='Datos fijos'!$AB$3,AG157='Datos fijos'!$AB$4),0,SUM(AH157:AK157)))</f>
        <v/>
      </c>
      <c r="BE157" s="4">
        <f ca="1">IF(OR(COUNTIF('Datos fijos'!$AJ:$AJ,$B157)=0,$B157=0,D157=0,F157=0,$H$4&lt;&gt;'Datos fijos'!$H$3),0,VLOOKUP($B157,'Datos fijos'!$AJ:$AO,COLUMN('Datos fijos'!$AK$2)-COLUMN('Datos fijos'!$AJ$2)+1,0))</f>
        <v>0</v>
      </c>
      <c r="BF157">
        <f t="shared" ca="1" si="149"/>
        <v>0</v>
      </c>
      <c r="BG157" t="str">
        <f t="shared" ca="1" si="118"/>
        <v/>
      </c>
      <c r="BH157" t="str">
        <f t="shared" ca="1" si="119"/>
        <v/>
      </c>
      <c r="BJ157" t="str">
        <f t="shared" ca="1" si="120"/>
        <v/>
      </c>
      <c r="BK157" t="str">
        <f t="shared" ca="1" si="121"/>
        <v/>
      </c>
      <c r="BL157" t="str">
        <f t="shared" ca="1" si="122"/>
        <v/>
      </c>
      <c r="BM157" t="str">
        <f t="shared" ca="1" si="123"/>
        <v/>
      </c>
      <c r="BN157" s="4" t="str">
        <f t="shared" ca="1" si="124"/>
        <v/>
      </c>
      <c r="BO157" t="str">
        <f t="shared" ca="1" si="125"/>
        <v/>
      </c>
      <c r="BP157" t="str">
        <f t="shared" ca="1" si="126"/>
        <v/>
      </c>
      <c r="BQ157" t="str">
        <f t="shared" ca="1" si="127"/>
        <v/>
      </c>
      <c r="BR157" t="str">
        <f t="shared" ca="1" si="128"/>
        <v/>
      </c>
      <c r="BS157" t="str">
        <f t="shared" ca="1" si="129"/>
        <v/>
      </c>
      <c r="BT157" t="str">
        <f ca="1">IF($BH157="","",IF(OR(BO157='Datos fijos'!$AB$3,BO157='Datos fijos'!$AB$4),0,SUM(BP157:BS157)))</f>
        <v/>
      </c>
      <c r="BU157" t="str">
        <f t="shared" ca="1" si="150"/>
        <v/>
      </c>
      <c r="BX157">
        <f ca="1">IF(OR(COUNTIF('Datos fijos'!$AJ:$AJ,$B157)=0,$B157=0,D157=0,F157=0,G157=0,$H$4&lt;&gt;'Datos fijos'!$H$3),0,VLOOKUP($B157,'Datos fijos'!$AJ:$AO,COLUMN('Datos fijos'!$AL$1)-COLUMN('Datos fijos'!$AJ$2)+1,0))</f>
        <v>0</v>
      </c>
      <c r="BY157">
        <f t="shared" ca="1" si="151"/>
        <v>0</v>
      </c>
      <c r="BZ157" t="str">
        <f t="shared" ca="1" si="130"/>
        <v/>
      </c>
      <c r="CA157" t="str">
        <f t="shared" ca="1" si="131"/>
        <v/>
      </c>
      <c r="CC157" t="str">
        <f t="shared" ca="1" si="132"/>
        <v/>
      </c>
      <c r="CD157" t="str">
        <f t="shared" ca="1" si="133"/>
        <v/>
      </c>
      <c r="CE157" t="str">
        <f t="shared" ca="1" si="134"/>
        <v/>
      </c>
      <c r="CF157" t="str">
        <f t="shared" ca="1" si="135"/>
        <v/>
      </c>
      <c r="CG157" t="str">
        <f t="shared" ca="1" si="136"/>
        <v/>
      </c>
      <c r="CH157" t="str">
        <f t="shared" ca="1" si="137"/>
        <v/>
      </c>
      <c r="CI157" t="str">
        <f t="shared" ca="1" si="138"/>
        <v/>
      </c>
      <c r="CJ157" t="str">
        <f t="shared" ca="1" si="139"/>
        <v/>
      </c>
      <c r="CK157" t="str">
        <f t="shared" ca="1" si="140"/>
        <v/>
      </c>
      <c r="CL157" t="str">
        <f t="shared" ca="1" si="141"/>
        <v/>
      </c>
      <c r="CM157" t="str">
        <f ca="1">IF($CA157="","",IF(OR(CH157='Datos fijos'!$AB$3,CH157='Datos fijos'!$AB$4),0,SUM(CI157:CL157)))</f>
        <v/>
      </c>
      <c r="CN157" t="str">
        <f t="shared" ca="1" si="152"/>
        <v/>
      </c>
      <c r="DZ157">
        <f ca="1">IF(OR(COUNTIF('Datos fijos'!$AJ:$AJ,$B157)=0,C157=0,D157=0,E157=0,G157=0),0,VLOOKUP($B157,'Datos fijos'!$AJ:$AO,COLUMN('Datos fijos'!$AO$1)-COLUMN('Datos fijos'!$AJ$2)+1,0))</f>
        <v>0</v>
      </c>
      <c r="EA157">
        <f t="shared" ca="1" si="153"/>
        <v>0</v>
      </c>
      <c r="EB157" t="str">
        <f t="shared" ca="1" si="166"/>
        <v/>
      </c>
      <c r="EC157" t="str">
        <f t="shared" ca="1" si="154"/>
        <v/>
      </c>
      <c r="EE157" t="str">
        <f t="shared" ca="1" si="155"/>
        <v/>
      </c>
      <c r="EF157" t="str">
        <f t="shared" ca="1" si="156"/>
        <v/>
      </c>
      <c r="EG157" t="str">
        <f t="shared" ca="1" si="157"/>
        <v/>
      </c>
      <c r="EH157" t="str">
        <f t="shared" ca="1" si="158"/>
        <v/>
      </c>
      <c r="EI157" t="str">
        <f t="shared" ca="1" si="159"/>
        <v/>
      </c>
      <c r="EJ157" t="str">
        <f t="shared" ca="1" si="160"/>
        <v/>
      </c>
      <c r="EM157" t="str">
        <f t="shared" ca="1" si="161"/>
        <v/>
      </c>
      <c r="EN157" t="str">
        <f t="shared" ca="1" si="162"/>
        <v/>
      </c>
      <c r="EO157" t="str">
        <f t="shared" ca="1" si="163"/>
        <v/>
      </c>
      <c r="EP157" t="str">
        <f t="shared" ca="1" si="164"/>
        <v/>
      </c>
      <c r="EQ157" t="str">
        <f ca="1">IF(EC157="","",IF(OR(EJ157='Datos fijos'!$AB$4),0,SUM(EM157:EP157)))</f>
        <v/>
      </c>
      <c r="ER157" t="str">
        <f t="shared" ca="1" si="165"/>
        <v/>
      </c>
      <c r="EV157" s="53" t="str">
        <f ca="1">IF(OR(COUNTIF('Datos fijos'!$AJ:$AJ,Cálculos!$B157)=0,F157=0,D157=0,B157=0),"",VLOOKUP($B157,'Datos fijos'!$AJ:$AP,COLUMN('Datos fijos'!$AP$1)-COLUMN('Datos fijos'!$AJ$2)+1,0))</f>
        <v/>
      </c>
      <c r="EW157" t="str">
        <f t="shared" ca="1" si="142"/>
        <v/>
      </c>
    </row>
    <row r="158" spans="2:153" x14ac:dyDescent="0.25">
      <c r="B158">
        <f ca="1">OFFSET('Equipos, Mater, Serv'!C$5,ROW($A158)-ROW($A$3),0)</f>
        <v>0</v>
      </c>
      <c r="C158">
        <f ca="1">OFFSET('Equipos, Mater, Serv'!D$5,ROW($A158)-ROW($A$3),0)</f>
        <v>0</v>
      </c>
      <c r="D158">
        <f ca="1">OFFSET('Equipos, Mater, Serv'!F$5,ROW($A158)-ROW($A$3),0)</f>
        <v>0</v>
      </c>
      <c r="E158">
        <f ca="1">OFFSET('Equipos, Mater, Serv'!G$5,ROW($A158)-ROW($A$3),0)</f>
        <v>0</v>
      </c>
      <c r="F158">
        <f ca="1">OFFSET('Equipos, Mater, Serv'!H$5,ROW($A158)-ROW($A$3),0)</f>
        <v>0</v>
      </c>
      <c r="G158">
        <f ca="1">OFFSET('Equipos, Mater, Serv'!L$5,ROW($A158)-ROW($A$3),0)</f>
        <v>0</v>
      </c>
      <c r="I158">
        <f ca="1">OFFSET('Equipos, Mater, Serv'!O$5,ROW($A158)-ROW($A$3),0)</f>
        <v>0</v>
      </c>
      <c r="J158">
        <f ca="1">OFFSET('Equipos, Mater, Serv'!P$5,ROW($A158)-ROW($A$3),0)</f>
        <v>0</v>
      </c>
      <c r="K158">
        <f ca="1">OFFSET('Equipos, Mater, Serv'!T$5,ROW($A158)-ROW($A$3),0)</f>
        <v>0</v>
      </c>
      <c r="L158">
        <f ca="1">OFFSET('Equipos, Mater, Serv'!U$5,ROW($A158)-ROW($A$3),0)</f>
        <v>0</v>
      </c>
      <c r="N158">
        <f ca="1">OFFSET('Equipos, Mater, Serv'!Z$5,ROW($A158)-ROW($A$3),0)</f>
        <v>0</v>
      </c>
      <c r="O158">
        <f ca="1">OFFSET('Equipos, Mater, Serv'!AA$5,ROW($A158)-ROW($A$3),0)</f>
        <v>0</v>
      </c>
      <c r="P158">
        <f ca="1">OFFSET('Equipos, Mater, Serv'!AB$5,ROW($A158)-ROW($A$3),0)</f>
        <v>0</v>
      </c>
      <c r="Q158">
        <f ca="1">OFFSET('Equipos, Mater, Serv'!AC$5,ROW($A158)-ROW($A$3),0)</f>
        <v>0</v>
      </c>
      <c r="R158">
        <f ca="1">OFFSET('Equipos, Mater, Serv'!AD$5,ROW($A158)-ROW($A$3),0)</f>
        <v>0</v>
      </c>
      <c r="S158">
        <f ca="1">OFFSET('Equipos, Mater, Serv'!AE$5,ROW($A158)-ROW($A$3),0)</f>
        <v>0</v>
      </c>
      <c r="T158">
        <f ca="1">OFFSET('Equipos, Mater, Serv'!AF$5,ROW($A158)-ROW($A$3),0)</f>
        <v>0</v>
      </c>
      <c r="V158" s="241">
        <f ca="1">IF(OR($B158=0,D158=0,F158=0,J158&lt;&gt;'Datos fijos'!$H$3),0,1)</f>
        <v>0</v>
      </c>
      <c r="W158">
        <f t="shared" ca="1" si="143"/>
        <v>0</v>
      </c>
      <c r="X158" t="str">
        <f t="shared" ca="1" si="144"/>
        <v/>
      </c>
      <c r="Y158" t="str">
        <f t="shared" ca="1" si="145"/>
        <v/>
      </c>
      <c r="AA158" t="str">
        <f t="shared" ca="1" si="112"/>
        <v/>
      </c>
      <c r="AB158" t="str">
        <f t="shared" ca="1" si="113"/>
        <v/>
      </c>
      <c r="AC158" t="str">
        <f t="shared" ca="1" si="114"/>
        <v/>
      </c>
      <c r="AD158" t="str">
        <f t="shared" ca="1" si="115"/>
        <v/>
      </c>
      <c r="AE158" t="str">
        <f t="shared" ca="1" si="116"/>
        <v/>
      </c>
      <c r="AF158" t="str">
        <f t="shared" ca="1" si="117"/>
        <v/>
      </c>
      <c r="AG158" t="str">
        <f t="shared" ca="1" si="146"/>
        <v/>
      </c>
      <c r="AH158" t="str">
        <f t="shared" ca="1" si="147"/>
        <v/>
      </c>
      <c r="AI158" t="str">
        <f t="shared" ca="1" si="148"/>
        <v/>
      </c>
      <c r="AL158" t="str">
        <f ca="1">IF(Y158="","",IF(OR(AG158='Datos fijos'!$AB$3,AG158='Datos fijos'!$AB$4),0,SUM(AH158:AK158)))</f>
        <v/>
      </c>
      <c r="BE158" s="4">
        <f ca="1">IF(OR(COUNTIF('Datos fijos'!$AJ:$AJ,$B158)=0,$B158=0,D158=0,F158=0,$H$4&lt;&gt;'Datos fijos'!$H$3),0,VLOOKUP($B158,'Datos fijos'!$AJ:$AO,COLUMN('Datos fijos'!$AK$2)-COLUMN('Datos fijos'!$AJ$2)+1,0))</f>
        <v>0</v>
      </c>
      <c r="BF158">
        <f t="shared" ca="1" si="149"/>
        <v>0</v>
      </c>
      <c r="BG158" t="str">
        <f t="shared" ca="1" si="118"/>
        <v/>
      </c>
      <c r="BH158" t="str">
        <f t="shared" ca="1" si="119"/>
        <v/>
      </c>
      <c r="BJ158" t="str">
        <f t="shared" ca="1" si="120"/>
        <v/>
      </c>
      <c r="BK158" t="str">
        <f t="shared" ca="1" si="121"/>
        <v/>
      </c>
      <c r="BL158" t="str">
        <f t="shared" ca="1" si="122"/>
        <v/>
      </c>
      <c r="BM158" t="str">
        <f t="shared" ca="1" si="123"/>
        <v/>
      </c>
      <c r="BN158" s="4" t="str">
        <f t="shared" ca="1" si="124"/>
        <v/>
      </c>
      <c r="BO158" t="str">
        <f t="shared" ca="1" si="125"/>
        <v/>
      </c>
      <c r="BP158" t="str">
        <f t="shared" ca="1" si="126"/>
        <v/>
      </c>
      <c r="BQ158" t="str">
        <f t="shared" ca="1" si="127"/>
        <v/>
      </c>
      <c r="BR158" t="str">
        <f t="shared" ca="1" si="128"/>
        <v/>
      </c>
      <c r="BS158" t="str">
        <f t="shared" ca="1" si="129"/>
        <v/>
      </c>
      <c r="BT158" t="str">
        <f ca="1">IF($BH158="","",IF(OR(BO158='Datos fijos'!$AB$3,BO158='Datos fijos'!$AB$4),0,SUM(BP158:BS158)))</f>
        <v/>
      </c>
      <c r="BU158" t="str">
        <f t="shared" ca="1" si="150"/>
        <v/>
      </c>
      <c r="BX158">
        <f ca="1">IF(OR(COUNTIF('Datos fijos'!$AJ:$AJ,$B158)=0,$B158=0,D158=0,F158=0,G158=0,$H$4&lt;&gt;'Datos fijos'!$H$3),0,VLOOKUP($B158,'Datos fijos'!$AJ:$AO,COLUMN('Datos fijos'!$AL$1)-COLUMN('Datos fijos'!$AJ$2)+1,0))</f>
        <v>0</v>
      </c>
      <c r="BY158">
        <f t="shared" ca="1" si="151"/>
        <v>0</v>
      </c>
      <c r="BZ158" t="str">
        <f t="shared" ca="1" si="130"/>
        <v/>
      </c>
      <c r="CA158" t="str">
        <f t="shared" ca="1" si="131"/>
        <v/>
      </c>
      <c r="CC158" t="str">
        <f t="shared" ca="1" si="132"/>
        <v/>
      </c>
      <c r="CD158" t="str">
        <f t="shared" ca="1" si="133"/>
        <v/>
      </c>
      <c r="CE158" t="str">
        <f t="shared" ca="1" si="134"/>
        <v/>
      </c>
      <c r="CF158" t="str">
        <f t="shared" ca="1" si="135"/>
        <v/>
      </c>
      <c r="CG158" t="str">
        <f t="shared" ca="1" si="136"/>
        <v/>
      </c>
      <c r="CH158" t="str">
        <f t="shared" ca="1" si="137"/>
        <v/>
      </c>
      <c r="CI158" t="str">
        <f t="shared" ca="1" si="138"/>
        <v/>
      </c>
      <c r="CJ158" t="str">
        <f t="shared" ca="1" si="139"/>
        <v/>
      </c>
      <c r="CK158" t="str">
        <f t="shared" ca="1" si="140"/>
        <v/>
      </c>
      <c r="CL158" t="str">
        <f t="shared" ca="1" si="141"/>
        <v/>
      </c>
      <c r="CM158" t="str">
        <f ca="1">IF($CA158="","",IF(OR(CH158='Datos fijos'!$AB$3,CH158='Datos fijos'!$AB$4),0,SUM(CI158:CL158)))</f>
        <v/>
      </c>
      <c r="CN158" t="str">
        <f t="shared" ca="1" si="152"/>
        <v/>
      </c>
      <c r="DZ158">
        <f ca="1">IF(OR(COUNTIF('Datos fijos'!$AJ:$AJ,$B158)=0,C158=0,D158=0,E158=0,G158=0),0,VLOOKUP($B158,'Datos fijos'!$AJ:$AO,COLUMN('Datos fijos'!$AO$1)-COLUMN('Datos fijos'!$AJ$2)+1,0))</f>
        <v>0</v>
      </c>
      <c r="EA158">
        <f t="shared" ca="1" si="153"/>
        <v>0</v>
      </c>
      <c r="EB158" t="str">
        <f t="shared" ca="1" si="166"/>
        <v/>
      </c>
      <c r="EC158" t="str">
        <f t="shared" ca="1" si="154"/>
        <v/>
      </c>
      <c r="EE158" t="str">
        <f t="shared" ca="1" si="155"/>
        <v/>
      </c>
      <c r="EF158" t="str">
        <f t="shared" ca="1" si="156"/>
        <v/>
      </c>
      <c r="EG158" t="str">
        <f t="shared" ca="1" si="157"/>
        <v/>
      </c>
      <c r="EH158" t="str">
        <f t="shared" ca="1" si="158"/>
        <v/>
      </c>
      <c r="EI158" t="str">
        <f t="shared" ca="1" si="159"/>
        <v/>
      </c>
      <c r="EJ158" t="str">
        <f t="shared" ca="1" si="160"/>
        <v/>
      </c>
      <c r="EM158" t="str">
        <f t="shared" ca="1" si="161"/>
        <v/>
      </c>
      <c r="EN158" t="str">
        <f t="shared" ca="1" si="162"/>
        <v/>
      </c>
      <c r="EO158" t="str">
        <f t="shared" ca="1" si="163"/>
        <v/>
      </c>
      <c r="EP158" t="str">
        <f t="shared" ca="1" si="164"/>
        <v/>
      </c>
      <c r="EQ158" t="str">
        <f ca="1">IF(EC158="","",IF(OR(EJ158='Datos fijos'!$AB$4),0,SUM(EM158:EP158)))</f>
        <v/>
      </c>
      <c r="ER158" t="str">
        <f t="shared" ca="1" si="165"/>
        <v/>
      </c>
      <c r="EV158" s="53" t="str">
        <f ca="1">IF(OR(COUNTIF('Datos fijos'!$AJ:$AJ,Cálculos!$B158)=0,F158=0,D158=0,B158=0),"",VLOOKUP($B158,'Datos fijos'!$AJ:$AP,COLUMN('Datos fijos'!$AP$1)-COLUMN('Datos fijos'!$AJ$2)+1,0))</f>
        <v/>
      </c>
      <c r="EW158" t="str">
        <f t="shared" ca="1" si="142"/>
        <v/>
      </c>
    </row>
    <row r="159" spans="2:153" x14ac:dyDescent="0.25">
      <c r="B159">
        <f ca="1">OFFSET('Equipos, Mater, Serv'!C$5,ROW($A159)-ROW($A$3),0)</f>
        <v>0</v>
      </c>
      <c r="C159">
        <f ca="1">OFFSET('Equipos, Mater, Serv'!D$5,ROW($A159)-ROW($A$3),0)</f>
        <v>0</v>
      </c>
      <c r="D159">
        <f ca="1">OFFSET('Equipos, Mater, Serv'!F$5,ROW($A159)-ROW($A$3),0)</f>
        <v>0</v>
      </c>
      <c r="E159">
        <f ca="1">OFFSET('Equipos, Mater, Serv'!G$5,ROW($A159)-ROW($A$3),0)</f>
        <v>0</v>
      </c>
      <c r="F159">
        <f ca="1">OFFSET('Equipos, Mater, Serv'!H$5,ROW($A159)-ROW($A$3),0)</f>
        <v>0</v>
      </c>
      <c r="G159">
        <f ca="1">OFFSET('Equipos, Mater, Serv'!L$5,ROW($A159)-ROW($A$3),0)</f>
        <v>0</v>
      </c>
      <c r="I159">
        <f ca="1">OFFSET('Equipos, Mater, Serv'!O$5,ROW($A159)-ROW($A$3),0)</f>
        <v>0</v>
      </c>
      <c r="J159">
        <f ca="1">OFFSET('Equipos, Mater, Serv'!P$5,ROW($A159)-ROW($A$3),0)</f>
        <v>0</v>
      </c>
      <c r="K159">
        <f ca="1">OFFSET('Equipos, Mater, Serv'!T$5,ROW($A159)-ROW($A$3),0)</f>
        <v>0</v>
      </c>
      <c r="L159">
        <f ca="1">OFFSET('Equipos, Mater, Serv'!U$5,ROW($A159)-ROW($A$3),0)</f>
        <v>0</v>
      </c>
      <c r="N159">
        <f ca="1">OFFSET('Equipos, Mater, Serv'!Z$5,ROW($A159)-ROW($A$3),0)</f>
        <v>0</v>
      </c>
      <c r="O159">
        <f ca="1">OFFSET('Equipos, Mater, Serv'!AA$5,ROW($A159)-ROW($A$3),0)</f>
        <v>0</v>
      </c>
      <c r="P159">
        <f ca="1">OFFSET('Equipos, Mater, Serv'!AB$5,ROW($A159)-ROW($A$3),0)</f>
        <v>0</v>
      </c>
      <c r="Q159">
        <f ca="1">OFFSET('Equipos, Mater, Serv'!AC$5,ROW($A159)-ROW($A$3),0)</f>
        <v>0</v>
      </c>
      <c r="R159">
        <f ca="1">OFFSET('Equipos, Mater, Serv'!AD$5,ROW($A159)-ROW($A$3),0)</f>
        <v>0</v>
      </c>
      <c r="S159">
        <f ca="1">OFFSET('Equipos, Mater, Serv'!AE$5,ROW($A159)-ROW($A$3),0)</f>
        <v>0</v>
      </c>
      <c r="T159">
        <f ca="1">OFFSET('Equipos, Mater, Serv'!AF$5,ROW($A159)-ROW($A$3),0)</f>
        <v>0</v>
      </c>
      <c r="V159" s="241">
        <f ca="1">IF(OR($B159=0,D159=0,F159=0,J159&lt;&gt;'Datos fijos'!$H$3),0,1)</f>
        <v>0</v>
      </c>
      <c r="W159">
        <f t="shared" ca="1" si="143"/>
        <v>0</v>
      </c>
      <c r="X159" t="str">
        <f t="shared" ca="1" si="144"/>
        <v/>
      </c>
      <c r="Y159" t="str">
        <f t="shared" ca="1" si="145"/>
        <v/>
      </c>
      <c r="AA159" t="str">
        <f t="shared" ca="1" si="112"/>
        <v/>
      </c>
      <c r="AB159" t="str">
        <f t="shared" ca="1" si="113"/>
        <v/>
      </c>
      <c r="AC159" t="str">
        <f t="shared" ca="1" si="114"/>
        <v/>
      </c>
      <c r="AD159" t="str">
        <f t="shared" ca="1" si="115"/>
        <v/>
      </c>
      <c r="AE159" t="str">
        <f t="shared" ca="1" si="116"/>
        <v/>
      </c>
      <c r="AF159" t="str">
        <f t="shared" ca="1" si="117"/>
        <v/>
      </c>
      <c r="AG159" t="str">
        <f t="shared" ca="1" si="146"/>
        <v/>
      </c>
      <c r="AH159" t="str">
        <f t="shared" ca="1" si="147"/>
        <v/>
      </c>
      <c r="AI159" t="str">
        <f t="shared" ca="1" si="148"/>
        <v/>
      </c>
      <c r="AL159" t="str">
        <f ca="1">IF(Y159="","",IF(OR(AG159='Datos fijos'!$AB$3,AG159='Datos fijos'!$AB$4),0,SUM(AH159:AK159)))</f>
        <v/>
      </c>
      <c r="BE159" s="4">
        <f ca="1">IF(OR(COUNTIF('Datos fijos'!$AJ:$AJ,$B159)=0,$B159=0,D159=0,F159=0,$H$4&lt;&gt;'Datos fijos'!$H$3),0,VLOOKUP($B159,'Datos fijos'!$AJ:$AO,COLUMN('Datos fijos'!$AK$2)-COLUMN('Datos fijos'!$AJ$2)+1,0))</f>
        <v>0</v>
      </c>
      <c r="BF159">
        <f t="shared" ca="1" si="149"/>
        <v>0</v>
      </c>
      <c r="BG159" t="str">
        <f t="shared" ca="1" si="118"/>
        <v/>
      </c>
      <c r="BH159" t="str">
        <f t="shared" ca="1" si="119"/>
        <v/>
      </c>
      <c r="BJ159" t="str">
        <f t="shared" ca="1" si="120"/>
        <v/>
      </c>
      <c r="BK159" t="str">
        <f t="shared" ca="1" si="121"/>
        <v/>
      </c>
      <c r="BL159" t="str">
        <f t="shared" ca="1" si="122"/>
        <v/>
      </c>
      <c r="BM159" t="str">
        <f t="shared" ca="1" si="123"/>
        <v/>
      </c>
      <c r="BN159" s="4" t="str">
        <f t="shared" ca="1" si="124"/>
        <v/>
      </c>
      <c r="BO159" t="str">
        <f t="shared" ca="1" si="125"/>
        <v/>
      </c>
      <c r="BP159" t="str">
        <f t="shared" ca="1" si="126"/>
        <v/>
      </c>
      <c r="BQ159" t="str">
        <f t="shared" ca="1" si="127"/>
        <v/>
      </c>
      <c r="BR159" t="str">
        <f t="shared" ca="1" si="128"/>
        <v/>
      </c>
      <c r="BS159" t="str">
        <f t="shared" ca="1" si="129"/>
        <v/>
      </c>
      <c r="BT159" t="str">
        <f ca="1">IF($BH159="","",IF(OR(BO159='Datos fijos'!$AB$3,BO159='Datos fijos'!$AB$4),0,SUM(BP159:BS159)))</f>
        <v/>
      </c>
      <c r="BU159" t="str">
        <f t="shared" ca="1" si="150"/>
        <v/>
      </c>
      <c r="BX159">
        <f ca="1">IF(OR(COUNTIF('Datos fijos'!$AJ:$AJ,$B159)=0,$B159=0,D159=0,F159=0,G159=0,$H$4&lt;&gt;'Datos fijos'!$H$3),0,VLOOKUP($B159,'Datos fijos'!$AJ:$AO,COLUMN('Datos fijos'!$AL$1)-COLUMN('Datos fijos'!$AJ$2)+1,0))</f>
        <v>0</v>
      </c>
      <c r="BY159">
        <f t="shared" ca="1" si="151"/>
        <v>0</v>
      </c>
      <c r="BZ159" t="str">
        <f t="shared" ca="1" si="130"/>
        <v/>
      </c>
      <c r="CA159" t="str">
        <f t="shared" ca="1" si="131"/>
        <v/>
      </c>
      <c r="CC159" t="str">
        <f t="shared" ca="1" si="132"/>
        <v/>
      </c>
      <c r="CD159" t="str">
        <f t="shared" ca="1" si="133"/>
        <v/>
      </c>
      <c r="CE159" t="str">
        <f t="shared" ca="1" si="134"/>
        <v/>
      </c>
      <c r="CF159" t="str">
        <f t="shared" ca="1" si="135"/>
        <v/>
      </c>
      <c r="CG159" t="str">
        <f t="shared" ca="1" si="136"/>
        <v/>
      </c>
      <c r="CH159" t="str">
        <f t="shared" ca="1" si="137"/>
        <v/>
      </c>
      <c r="CI159" t="str">
        <f t="shared" ca="1" si="138"/>
        <v/>
      </c>
      <c r="CJ159" t="str">
        <f t="shared" ca="1" si="139"/>
        <v/>
      </c>
      <c r="CK159" t="str">
        <f t="shared" ca="1" si="140"/>
        <v/>
      </c>
      <c r="CL159" t="str">
        <f t="shared" ca="1" si="141"/>
        <v/>
      </c>
      <c r="CM159" t="str">
        <f ca="1">IF($CA159="","",IF(OR(CH159='Datos fijos'!$AB$3,CH159='Datos fijos'!$AB$4),0,SUM(CI159:CL159)))</f>
        <v/>
      </c>
      <c r="CN159" t="str">
        <f t="shared" ca="1" si="152"/>
        <v/>
      </c>
      <c r="DZ159">
        <f ca="1">IF(OR(COUNTIF('Datos fijos'!$AJ:$AJ,$B159)=0,C159=0,D159=0,E159=0,G159=0),0,VLOOKUP($B159,'Datos fijos'!$AJ:$AO,COLUMN('Datos fijos'!$AO$1)-COLUMN('Datos fijos'!$AJ$2)+1,0))</f>
        <v>0</v>
      </c>
      <c r="EA159">
        <f t="shared" ca="1" si="153"/>
        <v>0</v>
      </c>
      <c r="EB159" t="str">
        <f t="shared" ca="1" si="166"/>
        <v/>
      </c>
      <c r="EC159" t="str">
        <f t="shared" ca="1" si="154"/>
        <v/>
      </c>
      <c r="EE159" t="str">
        <f t="shared" ca="1" si="155"/>
        <v/>
      </c>
      <c r="EF159" t="str">
        <f t="shared" ca="1" si="156"/>
        <v/>
      </c>
      <c r="EG159" t="str">
        <f t="shared" ca="1" si="157"/>
        <v/>
      </c>
      <c r="EH159" t="str">
        <f t="shared" ca="1" si="158"/>
        <v/>
      </c>
      <c r="EI159" t="str">
        <f t="shared" ca="1" si="159"/>
        <v/>
      </c>
      <c r="EJ159" t="str">
        <f t="shared" ca="1" si="160"/>
        <v/>
      </c>
      <c r="EM159" t="str">
        <f t="shared" ca="1" si="161"/>
        <v/>
      </c>
      <c r="EN159" t="str">
        <f t="shared" ca="1" si="162"/>
        <v/>
      </c>
      <c r="EO159" t="str">
        <f t="shared" ca="1" si="163"/>
        <v/>
      </c>
      <c r="EP159" t="str">
        <f t="shared" ca="1" si="164"/>
        <v/>
      </c>
      <c r="EQ159" t="str">
        <f ca="1">IF(EC159="","",IF(OR(EJ159='Datos fijos'!$AB$4),0,SUM(EM159:EP159)))</f>
        <v/>
      </c>
      <c r="ER159" t="str">
        <f t="shared" ca="1" si="165"/>
        <v/>
      </c>
      <c r="EV159" s="53" t="str">
        <f ca="1">IF(OR(COUNTIF('Datos fijos'!$AJ:$AJ,Cálculos!$B159)=0,F159=0,D159=0,B159=0),"",VLOOKUP($B159,'Datos fijos'!$AJ:$AP,COLUMN('Datos fijos'!$AP$1)-COLUMN('Datos fijos'!$AJ$2)+1,0))</f>
        <v/>
      </c>
      <c r="EW159" t="str">
        <f t="shared" ca="1" si="142"/>
        <v/>
      </c>
    </row>
    <row r="160" spans="2:153" x14ac:dyDescent="0.25">
      <c r="B160">
        <f ca="1">OFFSET('Equipos, Mater, Serv'!C$5,ROW($A160)-ROW($A$3),0)</f>
        <v>0</v>
      </c>
      <c r="C160">
        <f ca="1">OFFSET('Equipos, Mater, Serv'!D$5,ROW($A160)-ROW($A$3),0)</f>
        <v>0</v>
      </c>
      <c r="D160">
        <f ca="1">OFFSET('Equipos, Mater, Serv'!F$5,ROW($A160)-ROW($A$3),0)</f>
        <v>0</v>
      </c>
      <c r="E160">
        <f ca="1">OFFSET('Equipos, Mater, Serv'!G$5,ROW($A160)-ROW($A$3),0)</f>
        <v>0</v>
      </c>
      <c r="F160">
        <f ca="1">OFFSET('Equipos, Mater, Serv'!H$5,ROW($A160)-ROW($A$3),0)</f>
        <v>0</v>
      </c>
      <c r="G160">
        <f ca="1">OFFSET('Equipos, Mater, Serv'!L$5,ROW($A160)-ROW($A$3),0)</f>
        <v>0</v>
      </c>
      <c r="I160">
        <f ca="1">OFFSET('Equipos, Mater, Serv'!O$5,ROW($A160)-ROW($A$3),0)</f>
        <v>0</v>
      </c>
      <c r="J160">
        <f ca="1">OFFSET('Equipos, Mater, Serv'!P$5,ROW($A160)-ROW($A$3),0)</f>
        <v>0</v>
      </c>
      <c r="K160">
        <f ca="1">OFFSET('Equipos, Mater, Serv'!T$5,ROW($A160)-ROW($A$3),0)</f>
        <v>0</v>
      </c>
      <c r="L160">
        <f ca="1">OFFSET('Equipos, Mater, Serv'!U$5,ROW($A160)-ROW($A$3),0)</f>
        <v>0</v>
      </c>
      <c r="N160">
        <f ca="1">OFFSET('Equipos, Mater, Serv'!Z$5,ROW($A160)-ROW($A$3),0)</f>
        <v>0</v>
      </c>
      <c r="O160">
        <f ca="1">OFFSET('Equipos, Mater, Serv'!AA$5,ROW($A160)-ROW($A$3),0)</f>
        <v>0</v>
      </c>
      <c r="P160">
        <f ca="1">OFFSET('Equipos, Mater, Serv'!AB$5,ROW($A160)-ROW($A$3),0)</f>
        <v>0</v>
      </c>
      <c r="Q160">
        <f ca="1">OFFSET('Equipos, Mater, Serv'!AC$5,ROW($A160)-ROW($A$3),0)</f>
        <v>0</v>
      </c>
      <c r="R160">
        <f ca="1">OFFSET('Equipos, Mater, Serv'!AD$5,ROW($A160)-ROW($A$3),0)</f>
        <v>0</v>
      </c>
      <c r="S160">
        <f ca="1">OFFSET('Equipos, Mater, Serv'!AE$5,ROW($A160)-ROW($A$3),0)</f>
        <v>0</v>
      </c>
      <c r="T160">
        <f ca="1">OFFSET('Equipos, Mater, Serv'!AF$5,ROW($A160)-ROW($A$3),0)</f>
        <v>0</v>
      </c>
      <c r="V160" s="241">
        <f ca="1">IF(OR($B160=0,D160=0,F160=0,J160&lt;&gt;'Datos fijos'!$H$3),0,1)</f>
        <v>0</v>
      </c>
      <c r="W160">
        <f t="shared" ca="1" si="143"/>
        <v>0</v>
      </c>
      <c r="X160" t="str">
        <f t="shared" ca="1" si="144"/>
        <v/>
      </c>
      <c r="Y160" t="str">
        <f t="shared" ca="1" si="145"/>
        <v/>
      </c>
      <c r="AA160" t="str">
        <f t="shared" ca="1" si="112"/>
        <v/>
      </c>
      <c r="AB160" t="str">
        <f t="shared" ca="1" si="113"/>
        <v/>
      </c>
      <c r="AC160" t="str">
        <f t="shared" ca="1" si="114"/>
        <v/>
      </c>
      <c r="AD160" t="str">
        <f t="shared" ca="1" si="115"/>
        <v/>
      </c>
      <c r="AE160" t="str">
        <f t="shared" ca="1" si="116"/>
        <v/>
      </c>
      <c r="AF160" t="str">
        <f t="shared" ca="1" si="117"/>
        <v/>
      </c>
      <c r="AG160" t="str">
        <f t="shared" ca="1" si="146"/>
        <v/>
      </c>
      <c r="AH160" t="str">
        <f t="shared" ca="1" si="147"/>
        <v/>
      </c>
      <c r="AI160" t="str">
        <f t="shared" ca="1" si="148"/>
        <v/>
      </c>
      <c r="AL160" t="str">
        <f ca="1">IF(Y160="","",IF(OR(AG160='Datos fijos'!$AB$3,AG160='Datos fijos'!$AB$4),0,SUM(AH160:AK160)))</f>
        <v/>
      </c>
      <c r="BE160" s="4">
        <f ca="1">IF(OR(COUNTIF('Datos fijos'!$AJ:$AJ,$B160)=0,$B160=0,D160=0,F160=0,$H$4&lt;&gt;'Datos fijos'!$H$3),0,VLOOKUP($B160,'Datos fijos'!$AJ:$AO,COLUMN('Datos fijos'!$AK$2)-COLUMN('Datos fijos'!$AJ$2)+1,0))</f>
        <v>0</v>
      </c>
      <c r="BF160">
        <f t="shared" ca="1" si="149"/>
        <v>0</v>
      </c>
      <c r="BG160" t="str">
        <f t="shared" ca="1" si="118"/>
        <v/>
      </c>
      <c r="BH160" t="str">
        <f t="shared" ca="1" si="119"/>
        <v/>
      </c>
      <c r="BJ160" t="str">
        <f t="shared" ca="1" si="120"/>
        <v/>
      </c>
      <c r="BK160" t="str">
        <f t="shared" ca="1" si="121"/>
        <v/>
      </c>
      <c r="BL160" t="str">
        <f t="shared" ca="1" si="122"/>
        <v/>
      </c>
      <c r="BM160" t="str">
        <f t="shared" ca="1" si="123"/>
        <v/>
      </c>
      <c r="BN160" s="4" t="str">
        <f t="shared" ca="1" si="124"/>
        <v/>
      </c>
      <c r="BO160" t="str">
        <f t="shared" ca="1" si="125"/>
        <v/>
      </c>
      <c r="BP160" t="str">
        <f t="shared" ca="1" si="126"/>
        <v/>
      </c>
      <c r="BQ160" t="str">
        <f t="shared" ca="1" si="127"/>
        <v/>
      </c>
      <c r="BR160" t="str">
        <f t="shared" ca="1" si="128"/>
        <v/>
      </c>
      <c r="BS160" t="str">
        <f t="shared" ca="1" si="129"/>
        <v/>
      </c>
      <c r="BT160" t="str">
        <f ca="1">IF($BH160="","",IF(OR(BO160='Datos fijos'!$AB$3,BO160='Datos fijos'!$AB$4),0,SUM(BP160:BS160)))</f>
        <v/>
      </c>
      <c r="BU160" t="str">
        <f t="shared" ca="1" si="150"/>
        <v/>
      </c>
      <c r="BX160">
        <f ca="1">IF(OR(COUNTIF('Datos fijos'!$AJ:$AJ,$B160)=0,$B160=0,D160=0,F160=0,G160=0,$H$4&lt;&gt;'Datos fijos'!$H$3),0,VLOOKUP($B160,'Datos fijos'!$AJ:$AO,COLUMN('Datos fijos'!$AL$1)-COLUMN('Datos fijos'!$AJ$2)+1,0))</f>
        <v>0</v>
      </c>
      <c r="BY160">
        <f t="shared" ca="1" si="151"/>
        <v>0</v>
      </c>
      <c r="BZ160" t="str">
        <f t="shared" ca="1" si="130"/>
        <v/>
      </c>
      <c r="CA160" t="str">
        <f t="shared" ca="1" si="131"/>
        <v/>
      </c>
      <c r="CC160" t="str">
        <f t="shared" ca="1" si="132"/>
        <v/>
      </c>
      <c r="CD160" t="str">
        <f t="shared" ca="1" si="133"/>
        <v/>
      </c>
      <c r="CE160" t="str">
        <f t="shared" ca="1" si="134"/>
        <v/>
      </c>
      <c r="CF160" t="str">
        <f t="shared" ca="1" si="135"/>
        <v/>
      </c>
      <c r="CG160" t="str">
        <f t="shared" ca="1" si="136"/>
        <v/>
      </c>
      <c r="CH160" t="str">
        <f t="shared" ca="1" si="137"/>
        <v/>
      </c>
      <c r="CI160" t="str">
        <f t="shared" ca="1" si="138"/>
        <v/>
      </c>
      <c r="CJ160" t="str">
        <f t="shared" ca="1" si="139"/>
        <v/>
      </c>
      <c r="CK160" t="str">
        <f t="shared" ca="1" si="140"/>
        <v/>
      </c>
      <c r="CL160" t="str">
        <f t="shared" ca="1" si="141"/>
        <v/>
      </c>
      <c r="CM160" t="str">
        <f ca="1">IF($CA160="","",IF(OR(CH160='Datos fijos'!$AB$3,CH160='Datos fijos'!$AB$4),0,SUM(CI160:CL160)))</f>
        <v/>
      </c>
      <c r="CN160" t="str">
        <f t="shared" ca="1" si="152"/>
        <v/>
      </c>
      <c r="DZ160">
        <f ca="1">IF(OR(COUNTIF('Datos fijos'!$AJ:$AJ,$B160)=0,C160=0,D160=0,E160=0,G160=0),0,VLOOKUP($B160,'Datos fijos'!$AJ:$AO,COLUMN('Datos fijos'!$AO$1)-COLUMN('Datos fijos'!$AJ$2)+1,0))</f>
        <v>0</v>
      </c>
      <c r="EA160">
        <f t="shared" ca="1" si="153"/>
        <v>0</v>
      </c>
      <c r="EB160" t="str">
        <f t="shared" ca="1" si="166"/>
        <v/>
      </c>
      <c r="EC160" t="str">
        <f t="shared" ca="1" si="154"/>
        <v/>
      </c>
      <c r="EE160" t="str">
        <f t="shared" ca="1" si="155"/>
        <v/>
      </c>
      <c r="EF160" t="str">
        <f t="shared" ca="1" si="156"/>
        <v/>
      </c>
      <c r="EG160" t="str">
        <f t="shared" ca="1" si="157"/>
        <v/>
      </c>
      <c r="EH160" t="str">
        <f t="shared" ca="1" si="158"/>
        <v/>
      </c>
      <c r="EI160" t="str">
        <f t="shared" ca="1" si="159"/>
        <v/>
      </c>
      <c r="EJ160" t="str">
        <f t="shared" ca="1" si="160"/>
        <v/>
      </c>
      <c r="EM160" t="str">
        <f t="shared" ca="1" si="161"/>
        <v/>
      </c>
      <c r="EN160" t="str">
        <f t="shared" ca="1" si="162"/>
        <v/>
      </c>
      <c r="EO160" t="str">
        <f t="shared" ca="1" si="163"/>
        <v/>
      </c>
      <c r="EP160" t="str">
        <f t="shared" ca="1" si="164"/>
        <v/>
      </c>
      <c r="EQ160" t="str">
        <f ca="1">IF(EC160="","",IF(OR(EJ160='Datos fijos'!$AB$4),0,SUM(EM160:EP160)))</f>
        <v/>
      </c>
      <c r="ER160" t="str">
        <f t="shared" ca="1" si="165"/>
        <v/>
      </c>
      <c r="EV160" s="53" t="str">
        <f ca="1">IF(OR(COUNTIF('Datos fijos'!$AJ:$AJ,Cálculos!$B160)=0,F160=0,D160=0,B160=0),"",VLOOKUP($B160,'Datos fijos'!$AJ:$AP,COLUMN('Datos fijos'!$AP$1)-COLUMN('Datos fijos'!$AJ$2)+1,0))</f>
        <v/>
      </c>
      <c r="EW160" t="str">
        <f t="shared" ca="1" si="142"/>
        <v/>
      </c>
    </row>
    <row r="161" spans="2:153" x14ac:dyDescent="0.25">
      <c r="B161">
        <f ca="1">OFFSET('Equipos, Mater, Serv'!C$5,ROW($A161)-ROW($A$3),0)</f>
        <v>0</v>
      </c>
      <c r="C161">
        <f ca="1">OFFSET('Equipos, Mater, Serv'!D$5,ROW($A161)-ROW($A$3),0)</f>
        <v>0</v>
      </c>
      <c r="D161">
        <f ca="1">OFFSET('Equipos, Mater, Serv'!F$5,ROW($A161)-ROW($A$3),0)</f>
        <v>0</v>
      </c>
      <c r="E161">
        <f ca="1">OFFSET('Equipos, Mater, Serv'!G$5,ROW($A161)-ROW($A$3),0)</f>
        <v>0</v>
      </c>
      <c r="F161">
        <f ca="1">OFFSET('Equipos, Mater, Serv'!H$5,ROW($A161)-ROW($A$3),0)</f>
        <v>0</v>
      </c>
      <c r="G161">
        <f ca="1">OFFSET('Equipos, Mater, Serv'!L$5,ROW($A161)-ROW($A$3),0)</f>
        <v>0</v>
      </c>
      <c r="I161">
        <f ca="1">OFFSET('Equipos, Mater, Serv'!O$5,ROW($A161)-ROW($A$3),0)</f>
        <v>0</v>
      </c>
      <c r="J161">
        <f ca="1">OFFSET('Equipos, Mater, Serv'!P$5,ROW($A161)-ROW($A$3),0)</f>
        <v>0</v>
      </c>
      <c r="K161">
        <f ca="1">OFFSET('Equipos, Mater, Serv'!T$5,ROW($A161)-ROW($A$3),0)</f>
        <v>0</v>
      </c>
      <c r="L161">
        <f ca="1">OFFSET('Equipos, Mater, Serv'!U$5,ROW($A161)-ROW($A$3),0)</f>
        <v>0</v>
      </c>
      <c r="N161">
        <f ca="1">OFFSET('Equipos, Mater, Serv'!Z$5,ROW($A161)-ROW($A$3),0)</f>
        <v>0</v>
      </c>
      <c r="O161">
        <f ca="1">OFFSET('Equipos, Mater, Serv'!AA$5,ROW($A161)-ROW($A$3),0)</f>
        <v>0</v>
      </c>
      <c r="P161">
        <f ca="1">OFFSET('Equipos, Mater, Serv'!AB$5,ROW($A161)-ROW($A$3),0)</f>
        <v>0</v>
      </c>
      <c r="Q161">
        <f ca="1">OFFSET('Equipos, Mater, Serv'!AC$5,ROW($A161)-ROW($A$3),0)</f>
        <v>0</v>
      </c>
      <c r="R161">
        <f ca="1">OFFSET('Equipos, Mater, Serv'!AD$5,ROW($A161)-ROW($A$3),0)</f>
        <v>0</v>
      </c>
      <c r="S161">
        <f ca="1">OFFSET('Equipos, Mater, Serv'!AE$5,ROW($A161)-ROW($A$3),0)</f>
        <v>0</v>
      </c>
      <c r="T161">
        <f ca="1">OFFSET('Equipos, Mater, Serv'!AF$5,ROW($A161)-ROW($A$3),0)</f>
        <v>0</v>
      </c>
      <c r="V161" s="241">
        <f ca="1">IF(OR($B161=0,D161=0,F161=0,J161&lt;&gt;'Datos fijos'!$H$3),0,1)</f>
        <v>0</v>
      </c>
      <c r="W161">
        <f t="shared" ca="1" si="143"/>
        <v>0</v>
      </c>
      <c r="X161" t="str">
        <f t="shared" ca="1" si="144"/>
        <v/>
      </c>
      <c r="Y161" t="str">
        <f t="shared" ca="1" si="145"/>
        <v/>
      </c>
      <c r="AA161" t="str">
        <f t="shared" ca="1" si="112"/>
        <v/>
      </c>
      <c r="AB161" t="str">
        <f t="shared" ca="1" si="113"/>
        <v/>
      </c>
      <c r="AC161" t="str">
        <f t="shared" ca="1" si="114"/>
        <v/>
      </c>
      <c r="AD161" t="str">
        <f t="shared" ca="1" si="115"/>
        <v/>
      </c>
      <c r="AE161" t="str">
        <f t="shared" ca="1" si="116"/>
        <v/>
      </c>
      <c r="AF161" t="str">
        <f t="shared" ca="1" si="117"/>
        <v/>
      </c>
      <c r="AG161" t="str">
        <f t="shared" ca="1" si="146"/>
        <v/>
      </c>
      <c r="AH161" t="str">
        <f t="shared" ca="1" si="147"/>
        <v/>
      </c>
      <c r="AI161" t="str">
        <f t="shared" ca="1" si="148"/>
        <v/>
      </c>
      <c r="AL161" t="str">
        <f ca="1">IF(Y161="","",IF(OR(AG161='Datos fijos'!$AB$3,AG161='Datos fijos'!$AB$4),0,SUM(AH161:AK161)))</f>
        <v/>
      </c>
      <c r="BE161" s="4">
        <f ca="1">IF(OR(COUNTIF('Datos fijos'!$AJ:$AJ,$B161)=0,$B161=0,D161=0,F161=0,$H$4&lt;&gt;'Datos fijos'!$H$3),0,VLOOKUP($B161,'Datos fijos'!$AJ:$AO,COLUMN('Datos fijos'!$AK$2)-COLUMN('Datos fijos'!$AJ$2)+1,0))</f>
        <v>0</v>
      </c>
      <c r="BF161">
        <f t="shared" ca="1" si="149"/>
        <v>0</v>
      </c>
      <c r="BG161" t="str">
        <f t="shared" ca="1" si="118"/>
        <v/>
      </c>
      <c r="BH161" t="str">
        <f t="shared" ca="1" si="119"/>
        <v/>
      </c>
      <c r="BJ161" t="str">
        <f t="shared" ca="1" si="120"/>
        <v/>
      </c>
      <c r="BK161" t="str">
        <f t="shared" ca="1" si="121"/>
        <v/>
      </c>
      <c r="BL161" t="str">
        <f t="shared" ca="1" si="122"/>
        <v/>
      </c>
      <c r="BM161" t="str">
        <f t="shared" ca="1" si="123"/>
        <v/>
      </c>
      <c r="BN161" s="4" t="str">
        <f t="shared" ca="1" si="124"/>
        <v/>
      </c>
      <c r="BO161" t="str">
        <f t="shared" ca="1" si="125"/>
        <v/>
      </c>
      <c r="BP161" t="str">
        <f t="shared" ca="1" si="126"/>
        <v/>
      </c>
      <c r="BQ161" t="str">
        <f t="shared" ca="1" si="127"/>
        <v/>
      </c>
      <c r="BR161" t="str">
        <f t="shared" ca="1" si="128"/>
        <v/>
      </c>
      <c r="BS161" t="str">
        <f t="shared" ca="1" si="129"/>
        <v/>
      </c>
      <c r="BT161" t="str">
        <f ca="1">IF($BH161="","",IF(OR(BO161='Datos fijos'!$AB$3,BO161='Datos fijos'!$AB$4),0,SUM(BP161:BS161)))</f>
        <v/>
      </c>
      <c r="BU161" t="str">
        <f t="shared" ca="1" si="150"/>
        <v/>
      </c>
      <c r="BX161">
        <f ca="1">IF(OR(COUNTIF('Datos fijos'!$AJ:$AJ,$B161)=0,$B161=0,D161=0,F161=0,G161=0,$H$4&lt;&gt;'Datos fijos'!$H$3),0,VLOOKUP($B161,'Datos fijos'!$AJ:$AO,COLUMN('Datos fijos'!$AL$1)-COLUMN('Datos fijos'!$AJ$2)+1,0))</f>
        <v>0</v>
      </c>
      <c r="BY161">
        <f t="shared" ca="1" si="151"/>
        <v>0</v>
      </c>
      <c r="BZ161" t="str">
        <f t="shared" ca="1" si="130"/>
        <v/>
      </c>
      <c r="CA161" t="str">
        <f t="shared" ca="1" si="131"/>
        <v/>
      </c>
      <c r="CC161" t="str">
        <f t="shared" ca="1" si="132"/>
        <v/>
      </c>
      <c r="CD161" t="str">
        <f t="shared" ca="1" si="133"/>
        <v/>
      </c>
      <c r="CE161" t="str">
        <f t="shared" ca="1" si="134"/>
        <v/>
      </c>
      <c r="CF161" t="str">
        <f t="shared" ca="1" si="135"/>
        <v/>
      </c>
      <c r="CG161" t="str">
        <f t="shared" ca="1" si="136"/>
        <v/>
      </c>
      <c r="CH161" t="str">
        <f t="shared" ca="1" si="137"/>
        <v/>
      </c>
      <c r="CI161" t="str">
        <f t="shared" ca="1" si="138"/>
        <v/>
      </c>
      <c r="CJ161" t="str">
        <f t="shared" ca="1" si="139"/>
        <v/>
      </c>
      <c r="CK161" t="str">
        <f t="shared" ca="1" si="140"/>
        <v/>
      </c>
      <c r="CL161" t="str">
        <f t="shared" ca="1" si="141"/>
        <v/>
      </c>
      <c r="CM161" t="str">
        <f ca="1">IF($CA161="","",IF(OR(CH161='Datos fijos'!$AB$3,CH161='Datos fijos'!$AB$4),0,SUM(CI161:CL161)))</f>
        <v/>
      </c>
      <c r="CN161" t="str">
        <f t="shared" ca="1" si="152"/>
        <v/>
      </c>
      <c r="DZ161">
        <f ca="1">IF(OR(COUNTIF('Datos fijos'!$AJ:$AJ,$B161)=0,C161=0,D161=0,E161=0,G161=0),0,VLOOKUP($B161,'Datos fijos'!$AJ:$AO,COLUMN('Datos fijos'!$AO$1)-COLUMN('Datos fijos'!$AJ$2)+1,0))</f>
        <v>0</v>
      </c>
      <c r="EA161">
        <f t="shared" ca="1" si="153"/>
        <v>0</v>
      </c>
      <c r="EB161" t="str">
        <f t="shared" ca="1" si="166"/>
        <v/>
      </c>
      <c r="EC161" t="str">
        <f t="shared" ca="1" si="154"/>
        <v/>
      </c>
      <c r="EE161" t="str">
        <f t="shared" ca="1" si="155"/>
        <v/>
      </c>
      <c r="EF161" t="str">
        <f t="shared" ca="1" si="156"/>
        <v/>
      </c>
      <c r="EG161" t="str">
        <f t="shared" ca="1" si="157"/>
        <v/>
      </c>
      <c r="EH161" t="str">
        <f t="shared" ca="1" si="158"/>
        <v/>
      </c>
      <c r="EI161" t="str">
        <f t="shared" ca="1" si="159"/>
        <v/>
      </c>
      <c r="EJ161" t="str">
        <f t="shared" ca="1" si="160"/>
        <v/>
      </c>
      <c r="EM161" t="str">
        <f t="shared" ca="1" si="161"/>
        <v/>
      </c>
      <c r="EN161" t="str">
        <f t="shared" ca="1" si="162"/>
        <v/>
      </c>
      <c r="EO161" t="str">
        <f t="shared" ca="1" si="163"/>
        <v/>
      </c>
      <c r="EP161" t="str">
        <f t="shared" ca="1" si="164"/>
        <v/>
      </c>
      <c r="EQ161" t="str">
        <f ca="1">IF(EC161="","",IF(OR(EJ161='Datos fijos'!$AB$4),0,SUM(EM161:EP161)))</f>
        <v/>
      </c>
      <c r="ER161" t="str">
        <f t="shared" ca="1" si="165"/>
        <v/>
      </c>
      <c r="EV161" s="53" t="str">
        <f ca="1">IF(OR(COUNTIF('Datos fijos'!$AJ:$AJ,Cálculos!$B161)=0,F161=0,D161=0,B161=0),"",VLOOKUP($B161,'Datos fijos'!$AJ:$AP,COLUMN('Datos fijos'!$AP$1)-COLUMN('Datos fijos'!$AJ$2)+1,0))</f>
        <v/>
      </c>
      <c r="EW161" t="str">
        <f t="shared" ca="1" si="142"/>
        <v/>
      </c>
    </row>
    <row r="162" spans="2:153" x14ac:dyDescent="0.25">
      <c r="B162">
        <f ca="1">OFFSET('Equipos, Mater, Serv'!C$5,ROW($A162)-ROW($A$3),0)</f>
        <v>0</v>
      </c>
      <c r="C162">
        <f ca="1">OFFSET('Equipos, Mater, Serv'!D$5,ROW($A162)-ROW($A$3),0)</f>
        <v>0</v>
      </c>
      <c r="D162">
        <f ca="1">OFFSET('Equipos, Mater, Serv'!F$5,ROW($A162)-ROW($A$3),0)</f>
        <v>0</v>
      </c>
      <c r="E162">
        <f ca="1">OFFSET('Equipos, Mater, Serv'!G$5,ROW($A162)-ROW($A$3),0)</f>
        <v>0</v>
      </c>
      <c r="F162">
        <f ca="1">OFFSET('Equipos, Mater, Serv'!H$5,ROW($A162)-ROW($A$3),0)</f>
        <v>0</v>
      </c>
      <c r="G162">
        <f ca="1">OFFSET('Equipos, Mater, Serv'!L$5,ROW($A162)-ROW($A$3),0)</f>
        <v>0</v>
      </c>
      <c r="I162">
        <f ca="1">OFFSET('Equipos, Mater, Serv'!O$5,ROW($A162)-ROW($A$3),0)</f>
        <v>0</v>
      </c>
      <c r="J162">
        <f ca="1">OFFSET('Equipos, Mater, Serv'!P$5,ROW($A162)-ROW($A$3),0)</f>
        <v>0</v>
      </c>
      <c r="K162">
        <f ca="1">OFFSET('Equipos, Mater, Serv'!T$5,ROW($A162)-ROW($A$3),0)</f>
        <v>0</v>
      </c>
      <c r="L162">
        <f ca="1">OFFSET('Equipos, Mater, Serv'!U$5,ROW($A162)-ROW($A$3),0)</f>
        <v>0</v>
      </c>
      <c r="N162">
        <f ca="1">OFFSET('Equipos, Mater, Serv'!Z$5,ROW($A162)-ROW($A$3),0)</f>
        <v>0</v>
      </c>
      <c r="O162">
        <f ca="1">OFFSET('Equipos, Mater, Serv'!AA$5,ROW($A162)-ROW($A$3),0)</f>
        <v>0</v>
      </c>
      <c r="P162">
        <f ca="1">OFFSET('Equipos, Mater, Serv'!AB$5,ROW($A162)-ROW($A$3),0)</f>
        <v>0</v>
      </c>
      <c r="Q162">
        <f ca="1">OFFSET('Equipos, Mater, Serv'!AC$5,ROW($A162)-ROW($A$3),0)</f>
        <v>0</v>
      </c>
      <c r="R162">
        <f ca="1">OFFSET('Equipos, Mater, Serv'!AD$5,ROW($A162)-ROW($A$3),0)</f>
        <v>0</v>
      </c>
      <c r="S162">
        <f ca="1">OFFSET('Equipos, Mater, Serv'!AE$5,ROW($A162)-ROW($A$3),0)</f>
        <v>0</v>
      </c>
      <c r="T162">
        <f ca="1">OFFSET('Equipos, Mater, Serv'!AF$5,ROW($A162)-ROW($A$3),0)</f>
        <v>0</v>
      </c>
      <c r="V162" s="241">
        <f ca="1">IF(OR($B162=0,D162=0,F162=0,J162&lt;&gt;'Datos fijos'!$H$3),0,1)</f>
        <v>0</v>
      </c>
      <c r="W162">
        <f t="shared" ca="1" si="143"/>
        <v>0</v>
      </c>
      <c r="X162" t="str">
        <f t="shared" ca="1" si="144"/>
        <v/>
      </c>
      <c r="Y162" t="str">
        <f t="shared" ca="1" si="145"/>
        <v/>
      </c>
      <c r="AA162" t="str">
        <f t="shared" ca="1" si="112"/>
        <v/>
      </c>
      <c r="AB162" t="str">
        <f t="shared" ca="1" si="113"/>
        <v/>
      </c>
      <c r="AC162" t="str">
        <f t="shared" ca="1" si="114"/>
        <v/>
      </c>
      <c r="AD162" t="str">
        <f t="shared" ca="1" si="115"/>
        <v/>
      </c>
      <c r="AE162" t="str">
        <f t="shared" ca="1" si="116"/>
        <v/>
      </c>
      <c r="AF162" t="str">
        <f t="shared" ca="1" si="117"/>
        <v/>
      </c>
      <c r="AG162" t="str">
        <f t="shared" ca="1" si="146"/>
        <v/>
      </c>
      <c r="AH162" t="str">
        <f t="shared" ca="1" si="147"/>
        <v/>
      </c>
      <c r="AI162" t="str">
        <f t="shared" ca="1" si="148"/>
        <v/>
      </c>
      <c r="AL162" t="str">
        <f ca="1">IF(Y162="","",IF(OR(AG162='Datos fijos'!$AB$3,AG162='Datos fijos'!$AB$4),0,SUM(AH162:AK162)))</f>
        <v/>
      </c>
      <c r="BE162" s="4">
        <f ca="1">IF(OR(COUNTIF('Datos fijos'!$AJ:$AJ,$B162)=0,$B162=0,D162=0,F162=0,$H$4&lt;&gt;'Datos fijos'!$H$3),0,VLOOKUP($B162,'Datos fijos'!$AJ:$AO,COLUMN('Datos fijos'!$AK$2)-COLUMN('Datos fijos'!$AJ$2)+1,0))</f>
        <v>0</v>
      </c>
      <c r="BF162">
        <f t="shared" ca="1" si="149"/>
        <v>0</v>
      </c>
      <c r="BG162" t="str">
        <f t="shared" ca="1" si="118"/>
        <v/>
      </c>
      <c r="BH162" t="str">
        <f t="shared" ca="1" si="119"/>
        <v/>
      </c>
      <c r="BJ162" t="str">
        <f t="shared" ca="1" si="120"/>
        <v/>
      </c>
      <c r="BK162" t="str">
        <f t="shared" ca="1" si="121"/>
        <v/>
      </c>
      <c r="BL162" t="str">
        <f t="shared" ca="1" si="122"/>
        <v/>
      </c>
      <c r="BM162" t="str">
        <f t="shared" ca="1" si="123"/>
        <v/>
      </c>
      <c r="BN162" s="4" t="str">
        <f t="shared" ca="1" si="124"/>
        <v/>
      </c>
      <c r="BO162" t="str">
        <f t="shared" ca="1" si="125"/>
        <v/>
      </c>
      <c r="BP162" t="str">
        <f t="shared" ca="1" si="126"/>
        <v/>
      </c>
      <c r="BQ162" t="str">
        <f t="shared" ca="1" si="127"/>
        <v/>
      </c>
      <c r="BR162" t="str">
        <f t="shared" ca="1" si="128"/>
        <v/>
      </c>
      <c r="BS162" t="str">
        <f t="shared" ca="1" si="129"/>
        <v/>
      </c>
      <c r="BT162" t="str">
        <f ca="1">IF($BH162="","",IF(OR(BO162='Datos fijos'!$AB$3,BO162='Datos fijos'!$AB$4),0,SUM(BP162:BS162)))</f>
        <v/>
      </c>
      <c r="BU162" t="str">
        <f t="shared" ca="1" si="150"/>
        <v/>
      </c>
      <c r="BX162">
        <f ca="1">IF(OR(COUNTIF('Datos fijos'!$AJ:$AJ,$B162)=0,$B162=0,D162=0,F162=0,G162=0,$H$4&lt;&gt;'Datos fijos'!$H$3),0,VLOOKUP($B162,'Datos fijos'!$AJ:$AO,COLUMN('Datos fijos'!$AL$1)-COLUMN('Datos fijos'!$AJ$2)+1,0))</f>
        <v>0</v>
      </c>
      <c r="BY162">
        <f t="shared" ca="1" si="151"/>
        <v>0</v>
      </c>
      <c r="BZ162" t="str">
        <f t="shared" ca="1" si="130"/>
        <v/>
      </c>
      <c r="CA162" t="str">
        <f t="shared" ca="1" si="131"/>
        <v/>
      </c>
      <c r="CC162" t="str">
        <f t="shared" ca="1" si="132"/>
        <v/>
      </c>
      <c r="CD162" t="str">
        <f t="shared" ca="1" si="133"/>
        <v/>
      </c>
      <c r="CE162" t="str">
        <f t="shared" ca="1" si="134"/>
        <v/>
      </c>
      <c r="CF162" t="str">
        <f t="shared" ca="1" si="135"/>
        <v/>
      </c>
      <c r="CG162" t="str">
        <f t="shared" ca="1" si="136"/>
        <v/>
      </c>
      <c r="CH162" t="str">
        <f t="shared" ca="1" si="137"/>
        <v/>
      </c>
      <c r="CI162" t="str">
        <f t="shared" ca="1" si="138"/>
        <v/>
      </c>
      <c r="CJ162" t="str">
        <f t="shared" ca="1" si="139"/>
        <v/>
      </c>
      <c r="CK162" t="str">
        <f t="shared" ca="1" si="140"/>
        <v/>
      </c>
      <c r="CL162" t="str">
        <f t="shared" ca="1" si="141"/>
        <v/>
      </c>
      <c r="CM162" t="str">
        <f ca="1">IF($CA162="","",IF(OR(CH162='Datos fijos'!$AB$3,CH162='Datos fijos'!$AB$4),0,SUM(CI162:CL162)))</f>
        <v/>
      </c>
      <c r="CN162" t="str">
        <f t="shared" ca="1" si="152"/>
        <v/>
      </c>
      <c r="DZ162">
        <f ca="1">IF(OR(COUNTIF('Datos fijos'!$AJ:$AJ,$B162)=0,C162=0,D162=0,E162=0,G162=0),0,VLOOKUP($B162,'Datos fijos'!$AJ:$AO,COLUMN('Datos fijos'!$AO$1)-COLUMN('Datos fijos'!$AJ$2)+1,0))</f>
        <v>0</v>
      </c>
      <c r="EA162">
        <f t="shared" ca="1" si="153"/>
        <v>0</v>
      </c>
      <c r="EB162" t="str">
        <f t="shared" ca="1" si="166"/>
        <v/>
      </c>
      <c r="EC162" t="str">
        <f t="shared" ca="1" si="154"/>
        <v/>
      </c>
      <c r="EE162" t="str">
        <f t="shared" ca="1" si="155"/>
        <v/>
      </c>
      <c r="EF162" t="str">
        <f t="shared" ca="1" si="156"/>
        <v/>
      </c>
      <c r="EG162" t="str">
        <f t="shared" ca="1" si="157"/>
        <v/>
      </c>
      <c r="EH162" t="str">
        <f t="shared" ca="1" si="158"/>
        <v/>
      </c>
      <c r="EI162" t="str">
        <f t="shared" ca="1" si="159"/>
        <v/>
      </c>
      <c r="EJ162" t="str">
        <f t="shared" ca="1" si="160"/>
        <v/>
      </c>
      <c r="EM162" t="str">
        <f t="shared" ca="1" si="161"/>
        <v/>
      </c>
      <c r="EN162" t="str">
        <f t="shared" ca="1" si="162"/>
        <v/>
      </c>
      <c r="EO162" t="str">
        <f t="shared" ca="1" si="163"/>
        <v/>
      </c>
      <c r="EP162" t="str">
        <f t="shared" ca="1" si="164"/>
        <v/>
      </c>
      <c r="EQ162" t="str">
        <f ca="1">IF(EC162="","",IF(OR(EJ162='Datos fijos'!$AB$4),0,SUM(EM162:EP162)))</f>
        <v/>
      </c>
      <c r="ER162" t="str">
        <f t="shared" ca="1" si="165"/>
        <v/>
      </c>
      <c r="EV162" s="53" t="str">
        <f ca="1">IF(OR(COUNTIF('Datos fijos'!$AJ:$AJ,Cálculos!$B162)=0,F162=0,D162=0,B162=0),"",VLOOKUP($B162,'Datos fijos'!$AJ:$AP,COLUMN('Datos fijos'!$AP$1)-COLUMN('Datos fijos'!$AJ$2)+1,0))</f>
        <v/>
      </c>
      <c r="EW162" t="str">
        <f t="shared" ca="1" si="142"/>
        <v/>
      </c>
    </row>
    <row r="163" spans="2:153" x14ac:dyDescent="0.25">
      <c r="B163">
        <f ca="1">OFFSET('Equipos, Mater, Serv'!C$5,ROW($A163)-ROW($A$3),0)</f>
        <v>0</v>
      </c>
      <c r="C163">
        <f ca="1">OFFSET('Equipos, Mater, Serv'!D$5,ROW($A163)-ROW($A$3),0)</f>
        <v>0</v>
      </c>
      <c r="D163">
        <f ca="1">OFFSET('Equipos, Mater, Serv'!F$5,ROW($A163)-ROW($A$3),0)</f>
        <v>0</v>
      </c>
      <c r="E163">
        <f ca="1">OFFSET('Equipos, Mater, Serv'!G$5,ROW($A163)-ROW($A$3),0)</f>
        <v>0</v>
      </c>
      <c r="F163">
        <f ca="1">OFFSET('Equipos, Mater, Serv'!H$5,ROW($A163)-ROW($A$3),0)</f>
        <v>0</v>
      </c>
      <c r="G163">
        <f ca="1">OFFSET('Equipos, Mater, Serv'!L$5,ROW($A163)-ROW($A$3),0)</f>
        <v>0</v>
      </c>
      <c r="I163">
        <f ca="1">OFFSET('Equipos, Mater, Serv'!O$5,ROW($A163)-ROW($A$3),0)</f>
        <v>0</v>
      </c>
      <c r="J163">
        <f ca="1">OFFSET('Equipos, Mater, Serv'!P$5,ROW($A163)-ROW($A$3),0)</f>
        <v>0</v>
      </c>
      <c r="K163">
        <f ca="1">OFFSET('Equipos, Mater, Serv'!T$5,ROW($A163)-ROW($A$3),0)</f>
        <v>0</v>
      </c>
      <c r="L163">
        <f ca="1">OFFSET('Equipos, Mater, Serv'!U$5,ROW($A163)-ROW($A$3),0)</f>
        <v>0</v>
      </c>
      <c r="N163">
        <f ca="1">OFFSET('Equipos, Mater, Serv'!Z$5,ROW($A163)-ROW($A$3),0)</f>
        <v>0</v>
      </c>
      <c r="O163">
        <f ca="1">OFFSET('Equipos, Mater, Serv'!AA$5,ROW($A163)-ROW($A$3),0)</f>
        <v>0</v>
      </c>
      <c r="P163">
        <f ca="1">OFFSET('Equipos, Mater, Serv'!AB$5,ROW($A163)-ROW($A$3),0)</f>
        <v>0</v>
      </c>
      <c r="Q163">
        <f ca="1">OFFSET('Equipos, Mater, Serv'!AC$5,ROW($A163)-ROW($A$3),0)</f>
        <v>0</v>
      </c>
      <c r="R163">
        <f ca="1">OFFSET('Equipos, Mater, Serv'!AD$5,ROW($A163)-ROW($A$3),0)</f>
        <v>0</v>
      </c>
      <c r="S163">
        <f ca="1">OFFSET('Equipos, Mater, Serv'!AE$5,ROW($A163)-ROW($A$3),0)</f>
        <v>0</v>
      </c>
      <c r="T163">
        <f ca="1">OFFSET('Equipos, Mater, Serv'!AF$5,ROW($A163)-ROW($A$3),0)</f>
        <v>0</v>
      </c>
      <c r="V163" s="241">
        <f ca="1">IF(OR($B163=0,D163=0,F163=0,J163&lt;&gt;'Datos fijos'!$H$3),0,1)</f>
        <v>0</v>
      </c>
      <c r="W163">
        <f t="shared" ca="1" si="143"/>
        <v>0</v>
      </c>
      <c r="X163" t="str">
        <f t="shared" ca="1" si="144"/>
        <v/>
      </c>
      <c r="Y163" t="str">
        <f t="shared" ca="1" si="145"/>
        <v/>
      </c>
      <c r="AA163" t="str">
        <f t="shared" ca="1" si="112"/>
        <v/>
      </c>
      <c r="AB163" t="str">
        <f t="shared" ca="1" si="113"/>
        <v/>
      </c>
      <c r="AC163" t="str">
        <f t="shared" ca="1" si="114"/>
        <v/>
      </c>
      <c r="AD163" t="str">
        <f t="shared" ca="1" si="115"/>
        <v/>
      </c>
      <c r="AE163" t="str">
        <f t="shared" ca="1" si="116"/>
        <v/>
      </c>
      <c r="AF163" t="str">
        <f t="shared" ca="1" si="117"/>
        <v/>
      </c>
      <c r="AG163" t="str">
        <f t="shared" ca="1" si="146"/>
        <v/>
      </c>
      <c r="AH163" t="str">
        <f t="shared" ca="1" si="147"/>
        <v/>
      </c>
      <c r="AI163" t="str">
        <f t="shared" ca="1" si="148"/>
        <v/>
      </c>
      <c r="AL163" t="str">
        <f ca="1">IF(Y163="","",IF(OR(AG163='Datos fijos'!$AB$3,AG163='Datos fijos'!$AB$4),0,SUM(AH163:AK163)))</f>
        <v/>
      </c>
      <c r="BE163" s="4">
        <f ca="1">IF(OR(COUNTIF('Datos fijos'!$AJ:$AJ,$B163)=0,$B163=0,D163=0,F163=0,$H$4&lt;&gt;'Datos fijos'!$H$3),0,VLOOKUP($B163,'Datos fijos'!$AJ:$AO,COLUMN('Datos fijos'!$AK$2)-COLUMN('Datos fijos'!$AJ$2)+1,0))</f>
        <v>0</v>
      </c>
      <c r="BF163">
        <f t="shared" ca="1" si="149"/>
        <v>0</v>
      </c>
      <c r="BG163" t="str">
        <f t="shared" ca="1" si="118"/>
        <v/>
      </c>
      <c r="BH163" t="str">
        <f t="shared" ca="1" si="119"/>
        <v/>
      </c>
      <c r="BJ163" t="str">
        <f t="shared" ca="1" si="120"/>
        <v/>
      </c>
      <c r="BK163" t="str">
        <f t="shared" ca="1" si="121"/>
        <v/>
      </c>
      <c r="BL163" t="str">
        <f t="shared" ca="1" si="122"/>
        <v/>
      </c>
      <c r="BM163" t="str">
        <f t="shared" ca="1" si="123"/>
        <v/>
      </c>
      <c r="BN163" s="4" t="str">
        <f t="shared" ca="1" si="124"/>
        <v/>
      </c>
      <c r="BO163" t="str">
        <f t="shared" ca="1" si="125"/>
        <v/>
      </c>
      <c r="BP163" t="str">
        <f t="shared" ca="1" si="126"/>
        <v/>
      </c>
      <c r="BQ163" t="str">
        <f t="shared" ca="1" si="127"/>
        <v/>
      </c>
      <c r="BR163" t="str">
        <f t="shared" ca="1" si="128"/>
        <v/>
      </c>
      <c r="BS163" t="str">
        <f t="shared" ca="1" si="129"/>
        <v/>
      </c>
      <c r="BT163" t="str">
        <f ca="1">IF($BH163="","",IF(OR(BO163='Datos fijos'!$AB$3,BO163='Datos fijos'!$AB$4),0,SUM(BP163:BS163)))</f>
        <v/>
      </c>
      <c r="BU163" t="str">
        <f t="shared" ca="1" si="150"/>
        <v/>
      </c>
      <c r="BX163">
        <f ca="1">IF(OR(COUNTIF('Datos fijos'!$AJ:$AJ,$B163)=0,$B163=0,D163=0,F163=0,G163=0,$H$4&lt;&gt;'Datos fijos'!$H$3),0,VLOOKUP($B163,'Datos fijos'!$AJ:$AO,COLUMN('Datos fijos'!$AL$1)-COLUMN('Datos fijos'!$AJ$2)+1,0))</f>
        <v>0</v>
      </c>
      <c r="BY163">
        <f t="shared" ca="1" si="151"/>
        <v>0</v>
      </c>
      <c r="BZ163" t="str">
        <f t="shared" ca="1" si="130"/>
        <v/>
      </c>
      <c r="CA163" t="str">
        <f t="shared" ca="1" si="131"/>
        <v/>
      </c>
      <c r="CC163" t="str">
        <f t="shared" ca="1" si="132"/>
        <v/>
      </c>
      <c r="CD163" t="str">
        <f t="shared" ca="1" si="133"/>
        <v/>
      </c>
      <c r="CE163" t="str">
        <f t="shared" ca="1" si="134"/>
        <v/>
      </c>
      <c r="CF163" t="str">
        <f t="shared" ca="1" si="135"/>
        <v/>
      </c>
      <c r="CG163" t="str">
        <f t="shared" ca="1" si="136"/>
        <v/>
      </c>
      <c r="CH163" t="str">
        <f t="shared" ca="1" si="137"/>
        <v/>
      </c>
      <c r="CI163" t="str">
        <f t="shared" ca="1" si="138"/>
        <v/>
      </c>
      <c r="CJ163" t="str">
        <f t="shared" ca="1" si="139"/>
        <v/>
      </c>
      <c r="CK163" t="str">
        <f t="shared" ca="1" si="140"/>
        <v/>
      </c>
      <c r="CL163" t="str">
        <f t="shared" ca="1" si="141"/>
        <v/>
      </c>
      <c r="CM163" t="str">
        <f ca="1">IF($CA163="","",IF(OR(CH163='Datos fijos'!$AB$3,CH163='Datos fijos'!$AB$4),0,SUM(CI163:CL163)))</f>
        <v/>
      </c>
      <c r="CN163" t="str">
        <f t="shared" ca="1" si="152"/>
        <v/>
      </c>
      <c r="DZ163">
        <f ca="1">IF(OR(COUNTIF('Datos fijos'!$AJ:$AJ,$B163)=0,C163=0,D163=0,E163=0,G163=0),0,VLOOKUP($B163,'Datos fijos'!$AJ:$AO,COLUMN('Datos fijos'!$AO$1)-COLUMN('Datos fijos'!$AJ$2)+1,0))</f>
        <v>0</v>
      </c>
      <c r="EA163">
        <f t="shared" ca="1" si="153"/>
        <v>0</v>
      </c>
      <c r="EB163" t="str">
        <f t="shared" ca="1" si="166"/>
        <v/>
      </c>
      <c r="EC163" t="str">
        <f t="shared" ca="1" si="154"/>
        <v/>
      </c>
      <c r="EE163" t="str">
        <f t="shared" ca="1" si="155"/>
        <v/>
      </c>
      <c r="EF163" t="str">
        <f t="shared" ca="1" si="156"/>
        <v/>
      </c>
      <c r="EG163" t="str">
        <f t="shared" ca="1" si="157"/>
        <v/>
      </c>
      <c r="EH163" t="str">
        <f t="shared" ca="1" si="158"/>
        <v/>
      </c>
      <c r="EI163" t="str">
        <f t="shared" ca="1" si="159"/>
        <v/>
      </c>
      <c r="EJ163" t="str">
        <f t="shared" ca="1" si="160"/>
        <v/>
      </c>
      <c r="EM163" t="str">
        <f t="shared" ca="1" si="161"/>
        <v/>
      </c>
      <c r="EN163" t="str">
        <f t="shared" ca="1" si="162"/>
        <v/>
      </c>
      <c r="EO163" t="str">
        <f t="shared" ca="1" si="163"/>
        <v/>
      </c>
      <c r="EP163" t="str">
        <f t="shared" ca="1" si="164"/>
        <v/>
      </c>
      <c r="EQ163" t="str">
        <f ca="1">IF(EC163="","",IF(OR(EJ163='Datos fijos'!$AB$4),0,SUM(EM163:EP163)))</f>
        <v/>
      </c>
      <c r="ER163" t="str">
        <f t="shared" ca="1" si="165"/>
        <v/>
      </c>
      <c r="EV163" s="53" t="str">
        <f ca="1">IF(OR(COUNTIF('Datos fijos'!$AJ:$AJ,Cálculos!$B163)=0,F163=0,D163=0,B163=0),"",VLOOKUP($B163,'Datos fijos'!$AJ:$AP,COLUMN('Datos fijos'!$AP$1)-COLUMN('Datos fijos'!$AJ$2)+1,0))</f>
        <v/>
      </c>
      <c r="EW163" t="str">
        <f t="shared" ca="1" si="142"/>
        <v/>
      </c>
    </row>
    <row r="164" spans="2:153" x14ac:dyDescent="0.25">
      <c r="B164">
        <f ca="1">OFFSET('Equipos, Mater, Serv'!C$5,ROW($A164)-ROW($A$3),0)</f>
        <v>0</v>
      </c>
      <c r="C164">
        <f ca="1">OFFSET('Equipos, Mater, Serv'!D$5,ROW($A164)-ROW($A$3),0)</f>
        <v>0</v>
      </c>
      <c r="D164">
        <f ca="1">OFFSET('Equipos, Mater, Serv'!F$5,ROW($A164)-ROW($A$3),0)</f>
        <v>0</v>
      </c>
      <c r="E164">
        <f ca="1">OFFSET('Equipos, Mater, Serv'!G$5,ROW($A164)-ROW($A$3),0)</f>
        <v>0</v>
      </c>
      <c r="F164">
        <f ca="1">OFFSET('Equipos, Mater, Serv'!H$5,ROW($A164)-ROW($A$3),0)</f>
        <v>0</v>
      </c>
      <c r="G164">
        <f ca="1">OFFSET('Equipos, Mater, Serv'!L$5,ROW($A164)-ROW($A$3),0)</f>
        <v>0</v>
      </c>
      <c r="I164">
        <f ca="1">OFFSET('Equipos, Mater, Serv'!O$5,ROW($A164)-ROW($A$3),0)</f>
        <v>0</v>
      </c>
      <c r="J164">
        <f ca="1">OFFSET('Equipos, Mater, Serv'!P$5,ROW($A164)-ROW($A$3),0)</f>
        <v>0</v>
      </c>
      <c r="K164">
        <f ca="1">OFFSET('Equipos, Mater, Serv'!T$5,ROW($A164)-ROW($A$3),0)</f>
        <v>0</v>
      </c>
      <c r="L164">
        <f ca="1">OFFSET('Equipos, Mater, Serv'!U$5,ROW($A164)-ROW($A$3),0)</f>
        <v>0</v>
      </c>
      <c r="N164">
        <f ca="1">OFFSET('Equipos, Mater, Serv'!Z$5,ROW($A164)-ROW($A$3),0)</f>
        <v>0</v>
      </c>
      <c r="O164">
        <f ca="1">OFFSET('Equipos, Mater, Serv'!AA$5,ROW($A164)-ROW($A$3),0)</f>
        <v>0</v>
      </c>
      <c r="P164">
        <f ca="1">OFFSET('Equipos, Mater, Serv'!AB$5,ROW($A164)-ROW($A$3),0)</f>
        <v>0</v>
      </c>
      <c r="Q164">
        <f ca="1">OFFSET('Equipos, Mater, Serv'!AC$5,ROW($A164)-ROW($A$3),0)</f>
        <v>0</v>
      </c>
      <c r="R164">
        <f ca="1">OFFSET('Equipos, Mater, Serv'!AD$5,ROW($A164)-ROW($A$3),0)</f>
        <v>0</v>
      </c>
      <c r="S164">
        <f ca="1">OFFSET('Equipos, Mater, Serv'!AE$5,ROW($A164)-ROW($A$3),0)</f>
        <v>0</v>
      </c>
      <c r="T164">
        <f ca="1">OFFSET('Equipos, Mater, Serv'!AF$5,ROW($A164)-ROW($A$3),0)</f>
        <v>0</v>
      </c>
      <c r="V164" s="241">
        <f ca="1">IF(OR($B164=0,D164=0,F164=0,J164&lt;&gt;'Datos fijos'!$H$3),0,1)</f>
        <v>0</v>
      </c>
      <c r="W164">
        <f t="shared" ca="1" si="143"/>
        <v>0</v>
      </c>
      <c r="X164" t="str">
        <f t="shared" ca="1" si="144"/>
        <v/>
      </c>
      <c r="Y164" t="str">
        <f t="shared" ca="1" si="145"/>
        <v/>
      </c>
      <c r="AA164" t="str">
        <f t="shared" ca="1" si="112"/>
        <v/>
      </c>
      <c r="AB164" t="str">
        <f t="shared" ca="1" si="113"/>
        <v/>
      </c>
      <c r="AC164" t="str">
        <f t="shared" ca="1" si="114"/>
        <v/>
      </c>
      <c r="AD164" t="str">
        <f t="shared" ca="1" si="115"/>
        <v/>
      </c>
      <c r="AE164" t="str">
        <f t="shared" ca="1" si="116"/>
        <v/>
      </c>
      <c r="AF164" t="str">
        <f t="shared" ca="1" si="117"/>
        <v/>
      </c>
      <c r="AG164" t="str">
        <f t="shared" ca="1" si="146"/>
        <v/>
      </c>
      <c r="AH164" t="str">
        <f t="shared" ca="1" si="147"/>
        <v/>
      </c>
      <c r="AI164" t="str">
        <f t="shared" ca="1" si="148"/>
        <v/>
      </c>
      <c r="AL164" t="str">
        <f ca="1">IF(Y164="","",IF(OR(AG164='Datos fijos'!$AB$3,AG164='Datos fijos'!$AB$4),0,SUM(AH164:AK164)))</f>
        <v/>
      </c>
      <c r="BE164" s="4">
        <f ca="1">IF(OR(COUNTIF('Datos fijos'!$AJ:$AJ,$B164)=0,$B164=0,D164=0,F164=0,$H$4&lt;&gt;'Datos fijos'!$H$3),0,VLOOKUP($B164,'Datos fijos'!$AJ:$AO,COLUMN('Datos fijos'!$AK$2)-COLUMN('Datos fijos'!$AJ$2)+1,0))</f>
        <v>0</v>
      </c>
      <c r="BF164">
        <f t="shared" ca="1" si="149"/>
        <v>0</v>
      </c>
      <c r="BG164" t="str">
        <f t="shared" ca="1" si="118"/>
        <v/>
      </c>
      <c r="BH164" t="str">
        <f t="shared" ca="1" si="119"/>
        <v/>
      </c>
      <c r="BJ164" t="str">
        <f t="shared" ca="1" si="120"/>
        <v/>
      </c>
      <c r="BK164" t="str">
        <f t="shared" ca="1" si="121"/>
        <v/>
      </c>
      <c r="BL164" t="str">
        <f t="shared" ca="1" si="122"/>
        <v/>
      </c>
      <c r="BM164" t="str">
        <f t="shared" ca="1" si="123"/>
        <v/>
      </c>
      <c r="BN164" s="4" t="str">
        <f t="shared" ca="1" si="124"/>
        <v/>
      </c>
      <c r="BO164" t="str">
        <f t="shared" ca="1" si="125"/>
        <v/>
      </c>
      <c r="BP164" t="str">
        <f t="shared" ca="1" si="126"/>
        <v/>
      </c>
      <c r="BQ164" t="str">
        <f t="shared" ca="1" si="127"/>
        <v/>
      </c>
      <c r="BR164" t="str">
        <f t="shared" ca="1" si="128"/>
        <v/>
      </c>
      <c r="BS164" t="str">
        <f t="shared" ca="1" si="129"/>
        <v/>
      </c>
      <c r="BT164" t="str">
        <f ca="1">IF($BH164="","",IF(OR(BO164='Datos fijos'!$AB$3,BO164='Datos fijos'!$AB$4),0,SUM(BP164:BS164)))</f>
        <v/>
      </c>
      <c r="BU164" t="str">
        <f t="shared" ca="1" si="150"/>
        <v/>
      </c>
      <c r="BX164">
        <f ca="1">IF(OR(COUNTIF('Datos fijos'!$AJ:$AJ,$B164)=0,$B164=0,D164=0,F164=0,G164=0,$H$4&lt;&gt;'Datos fijos'!$H$3),0,VLOOKUP($B164,'Datos fijos'!$AJ:$AO,COLUMN('Datos fijos'!$AL$1)-COLUMN('Datos fijos'!$AJ$2)+1,0))</f>
        <v>0</v>
      </c>
      <c r="BY164">
        <f t="shared" ca="1" si="151"/>
        <v>0</v>
      </c>
      <c r="BZ164" t="str">
        <f t="shared" ca="1" si="130"/>
        <v/>
      </c>
      <c r="CA164" t="str">
        <f t="shared" ca="1" si="131"/>
        <v/>
      </c>
      <c r="CC164" t="str">
        <f t="shared" ca="1" si="132"/>
        <v/>
      </c>
      <c r="CD164" t="str">
        <f t="shared" ca="1" si="133"/>
        <v/>
      </c>
      <c r="CE164" t="str">
        <f t="shared" ca="1" si="134"/>
        <v/>
      </c>
      <c r="CF164" t="str">
        <f t="shared" ca="1" si="135"/>
        <v/>
      </c>
      <c r="CG164" t="str">
        <f t="shared" ca="1" si="136"/>
        <v/>
      </c>
      <c r="CH164" t="str">
        <f t="shared" ca="1" si="137"/>
        <v/>
      </c>
      <c r="CI164" t="str">
        <f t="shared" ca="1" si="138"/>
        <v/>
      </c>
      <c r="CJ164" t="str">
        <f t="shared" ca="1" si="139"/>
        <v/>
      </c>
      <c r="CK164" t="str">
        <f t="shared" ca="1" si="140"/>
        <v/>
      </c>
      <c r="CL164" t="str">
        <f t="shared" ca="1" si="141"/>
        <v/>
      </c>
      <c r="CM164" t="str">
        <f ca="1">IF($CA164="","",IF(OR(CH164='Datos fijos'!$AB$3,CH164='Datos fijos'!$AB$4),0,SUM(CI164:CL164)))</f>
        <v/>
      </c>
      <c r="CN164" t="str">
        <f t="shared" ca="1" si="152"/>
        <v/>
      </c>
      <c r="DZ164">
        <f ca="1">IF(OR(COUNTIF('Datos fijos'!$AJ:$AJ,$B164)=0,C164=0,D164=0,E164=0,G164=0),0,VLOOKUP($B164,'Datos fijos'!$AJ:$AO,COLUMN('Datos fijos'!$AO$1)-COLUMN('Datos fijos'!$AJ$2)+1,0))</f>
        <v>0</v>
      </c>
      <c r="EA164">
        <f t="shared" ca="1" si="153"/>
        <v>0</v>
      </c>
      <c r="EB164" t="str">
        <f t="shared" ca="1" si="166"/>
        <v/>
      </c>
      <c r="EC164" t="str">
        <f t="shared" ca="1" si="154"/>
        <v/>
      </c>
      <c r="EE164" t="str">
        <f t="shared" ca="1" si="155"/>
        <v/>
      </c>
      <c r="EF164" t="str">
        <f t="shared" ca="1" si="156"/>
        <v/>
      </c>
      <c r="EG164" t="str">
        <f t="shared" ca="1" si="157"/>
        <v/>
      </c>
      <c r="EH164" t="str">
        <f t="shared" ca="1" si="158"/>
        <v/>
      </c>
      <c r="EI164" t="str">
        <f t="shared" ca="1" si="159"/>
        <v/>
      </c>
      <c r="EJ164" t="str">
        <f t="shared" ca="1" si="160"/>
        <v/>
      </c>
      <c r="EM164" t="str">
        <f t="shared" ca="1" si="161"/>
        <v/>
      </c>
      <c r="EN164" t="str">
        <f t="shared" ca="1" si="162"/>
        <v/>
      </c>
      <c r="EO164" t="str">
        <f t="shared" ca="1" si="163"/>
        <v/>
      </c>
      <c r="EP164" t="str">
        <f t="shared" ca="1" si="164"/>
        <v/>
      </c>
      <c r="EQ164" t="str">
        <f ca="1">IF(EC164="","",IF(OR(EJ164='Datos fijos'!$AB$4),0,SUM(EM164:EP164)))</f>
        <v/>
      </c>
      <c r="ER164" t="str">
        <f t="shared" ca="1" si="165"/>
        <v/>
      </c>
      <c r="EV164" s="53" t="str">
        <f ca="1">IF(OR(COUNTIF('Datos fijos'!$AJ:$AJ,Cálculos!$B164)=0,F164=0,D164=0,B164=0),"",VLOOKUP($B164,'Datos fijos'!$AJ:$AP,COLUMN('Datos fijos'!$AP$1)-COLUMN('Datos fijos'!$AJ$2)+1,0))</f>
        <v/>
      </c>
      <c r="EW164" t="str">
        <f t="shared" ca="1" si="142"/>
        <v/>
      </c>
    </row>
    <row r="165" spans="2:153" x14ac:dyDescent="0.25">
      <c r="B165">
        <f ca="1">OFFSET('Equipos, Mater, Serv'!C$5,ROW($A165)-ROW($A$3),0)</f>
        <v>0</v>
      </c>
      <c r="C165">
        <f ca="1">OFFSET('Equipos, Mater, Serv'!D$5,ROW($A165)-ROW($A$3),0)</f>
        <v>0</v>
      </c>
      <c r="D165">
        <f ca="1">OFFSET('Equipos, Mater, Serv'!F$5,ROW($A165)-ROW($A$3),0)</f>
        <v>0</v>
      </c>
      <c r="E165">
        <f ca="1">OFFSET('Equipos, Mater, Serv'!G$5,ROW($A165)-ROW($A$3),0)</f>
        <v>0</v>
      </c>
      <c r="F165">
        <f ca="1">OFFSET('Equipos, Mater, Serv'!H$5,ROW($A165)-ROW($A$3),0)</f>
        <v>0</v>
      </c>
      <c r="G165">
        <f ca="1">OFFSET('Equipos, Mater, Serv'!L$5,ROW($A165)-ROW($A$3),0)</f>
        <v>0</v>
      </c>
      <c r="I165">
        <f ca="1">OFFSET('Equipos, Mater, Serv'!O$5,ROW($A165)-ROW($A$3),0)</f>
        <v>0</v>
      </c>
      <c r="J165">
        <f ca="1">OFFSET('Equipos, Mater, Serv'!P$5,ROW($A165)-ROW($A$3),0)</f>
        <v>0</v>
      </c>
      <c r="K165">
        <f ca="1">OFFSET('Equipos, Mater, Serv'!T$5,ROW($A165)-ROW($A$3),0)</f>
        <v>0</v>
      </c>
      <c r="L165">
        <f ca="1">OFFSET('Equipos, Mater, Serv'!U$5,ROW($A165)-ROW($A$3),0)</f>
        <v>0</v>
      </c>
      <c r="N165">
        <f ca="1">OFFSET('Equipos, Mater, Serv'!Z$5,ROW($A165)-ROW($A$3),0)</f>
        <v>0</v>
      </c>
      <c r="O165">
        <f ca="1">OFFSET('Equipos, Mater, Serv'!AA$5,ROW($A165)-ROW($A$3),0)</f>
        <v>0</v>
      </c>
      <c r="P165">
        <f ca="1">OFFSET('Equipos, Mater, Serv'!AB$5,ROW($A165)-ROW($A$3),0)</f>
        <v>0</v>
      </c>
      <c r="Q165">
        <f ca="1">OFFSET('Equipos, Mater, Serv'!AC$5,ROW($A165)-ROW($A$3),0)</f>
        <v>0</v>
      </c>
      <c r="R165">
        <f ca="1">OFFSET('Equipos, Mater, Serv'!AD$5,ROW($A165)-ROW($A$3),0)</f>
        <v>0</v>
      </c>
      <c r="S165">
        <f ca="1">OFFSET('Equipos, Mater, Serv'!AE$5,ROW($A165)-ROW($A$3),0)</f>
        <v>0</v>
      </c>
      <c r="T165">
        <f ca="1">OFFSET('Equipos, Mater, Serv'!AF$5,ROW($A165)-ROW($A$3),0)</f>
        <v>0</v>
      </c>
      <c r="V165" s="241">
        <f ca="1">IF(OR($B165=0,D165=0,F165=0,J165&lt;&gt;'Datos fijos'!$H$3),0,1)</f>
        <v>0</v>
      </c>
      <c r="W165">
        <f t="shared" ca="1" si="143"/>
        <v>0</v>
      </c>
      <c r="X165" t="str">
        <f t="shared" ca="1" si="144"/>
        <v/>
      </c>
      <c r="Y165" t="str">
        <f t="shared" ca="1" si="145"/>
        <v/>
      </c>
      <c r="AA165" t="str">
        <f t="shared" ca="1" si="112"/>
        <v/>
      </c>
      <c r="AB165" t="str">
        <f t="shared" ca="1" si="113"/>
        <v/>
      </c>
      <c r="AC165" t="str">
        <f t="shared" ca="1" si="114"/>
        <v/>
      </c>
      <c r="AD165" t="str">
        <f t="shared" ca="1" si="115"/>
        <v/>
      </c>
      <c r="AE165" t="str">
        <f t="shared" ca="1" si="116"/>
        <v/>
      </c>
      <c r="AF165" t="str">
        <f t="shared" ca="1" si="117"/>
        <v/>
      </c>
      <c r="AG165" t="str">
        <f t="shared" ca="1" si="146"/>
        <v/>
      </c>
      <c r="AH165" t="str">
        <f t="shared" ca="1" si="147"/>
        <v/>
      </c>
      <c r="AI165" t="str">
        <f t="shared" ca="1" si="148"/>
        <v/>
      </c>
      <c r="AL165" t="str">
        <f ca="1">IF(Y165="","",IF(OR(AG165='Datos fijos'!$AB$3,AG165='Datos fijos'!$AB$4),0,SUM(AH165:AK165)))</f>
        <v/>
      </c>
      <c r="BE165" s="4">
        <f ca="1">IF(OR(COUNTIF('Datos fijos'!$AJ:$AJ,$B165)=0,$B165=0,D165=0,F165=0,$H$4&lt;&gt;'Datos fijos'!$H$3),0,VLOOKUP($B165,'Datos fijos'!$AJ:$AO,COLUMN('Datos fijos'!$AK$2)-COLUMN('Datos fijos'!$AJ$2)+1,0))</f>
        <v>0</v>
      </c>
      <c r="BF165">
        <f t="shared" ca="1" si="149"/>
        <v>0</v>
      </c>
      <c r="BG165" t="str">
        <f t="shared" ca="1" si="118"/>
        <v/>
      </c>
      <c r="BH165" t="str">
        <f t="shared" ca="1" si="119"/>
        <v/>
      </c>
      <c r="BJ165" t="str">
        <f t="shared" ca="1" si="120"/>
        <v/>
      </c>
      <c r="BK165" t="str">
        <f t="shared" ca="1" si="121"/>
        <v/>
      </c>
      <c r="BL165" t="str">
        <f t="shared" ca="1" si="122"/>
        <v/>
      </c>
      <c r="BM165" t="str">
        <f t="shared" ca="1" si="123"/>
        <v/>
      </c>
      <c r="BN165" s="4" t="str">
        <f t="shared" ca="1" si="124"/>
        <v/>
      </c>
      <c r="BO165" t="str">
        <f t="shared" ca="1" si="125"/>
        <v/>
      </c>
      <c r="BP165" t="str">
        <f t="shared" ca="1" si="126"/>
        <v/>
      </c>
      <c r="BQ165" t="str">
        <f t="shared" ca="1" si="127"/>
        <v/>
      </c>
      <c r="BR165" t="str">
        <f t="shared" ca="1" si="128"/>
        <v/>
      </c>
      <c r="BS165" t="str">
        <f t="shared" ca="1" si="129"/>
        <v/>
      </c>
      <c r="BT165" t="str">
        <f ca="1">IF($BH165="","",IF(OR(BO165='Datos fijos'!$AB$3,BO165='Datos fijos'!$AB$4),0,SUM(BP165:BS165)))</f>
        <v/>
      </c>
      <c r="BU165" t="str">
        <f t="shared" ca="1" si="150"/>
        <v/>
      </c>
      <c r="BX165">
        <f ca="1">IF(OR(COUNTIF('Datos fijos'!$AJ:$AJ,$B165)=0,$B165=0,D165=0,F165=0,G165=0,$H$4&lt;&gt;'Datos fijos'!$H$3),0,VLOOKUP($B165,'Datos fijos'!$AJ:$AO,COLUMN('Datos fijos'!$AL$1)-COLUMN('Datos fijos'!$AJ$2)+1,0))</f>
        <v>0</v>
      </c>
      <c r="BY165">
        <f t="shared" ca="1" si="151"/>
        <v>0</v>
      </c>
      <c r="BZ165" t="str">
        <f t="shared" ca="1" si="130"/>
        <v/>
      </c>
      <c r="CA165" t="str">
        <f t="shared" ca="1" si="131"/>
        <v/>
      </c>
      <c r="CC165" t="str">
        <f t="shared" ca="1" si="132"/>
        <v/>
      </c>
      <c r="CD165" t="str">
        <f t="shared" ca="1" si="133"/>
        <v/>
      </c>
      <c r="CE165" t="str">
        <f t="shared" ca="1" si="134"/>
        <v/>
      </c>
      <c r="CF165" t="str">
        <f t="shared" ca="1" si="135"/>
        <v/>
      </c>
      <c r="CG165" t="str">
        <f t="shared" ca="1" si="136"/>
        <v/>
      </c>
      <c r="CH165" t="str">
        <f t="shared" ca="1" si="137"/>
        <v/>
      </c>
      <c r="CI165" t="str">
        <f t="shared" ca="1" si="138"/>
        <v/>
      </c>
      <c r="CJ165" t="str">
        <f t="shared" ca="1" si="139"/>
        <v/>
      </c>
      <c r="CK165" t="str">
        <f t="shared" ca="1" si="140"/>
        <v/>
      </c>
      <c r="CL165" t="str">
        <f t="shared" ca="1" si="141"/>
        <v/>
      </c>
      <c r="CM165" t="str">
        <f ca="1">IF($CA165="","",IF(OR(CH165='Datos fijos'!$AB$3,CH165='Datos fijos'!$AB$4),0,SUM(CI165:CL165)))</f>
        <v/>
      </c>
      <c r="CN165" t="str">
        <f t="shared" ca="1" si="152"/>
        <v/>
      </c>
      <c r="DZ165">
        <f ca="1">IF(OR(COUNTIF('Datos fijos'!$AJ:$AJ,$B165)=0,C165=0,D165=0,E165=0,G165=0),0,VLOOKUP($B165,'Datos fijos'!$AJ:$AO,COLUMN('Datos fijos'!$AO$1)-COLUMN('Datos fijos'!$AJ$2)+1,0))</f>
        <v>0</v>
      </c>
      <c r="EA165">
        <f t="shared" ca="1" si="153"/>
        <v>0</v>
      </c>
      <c r="EB165" t="str">
        <f t="shared" ca="1" si="166"/>
        <v/>
      </c>
      <c r="EC165" t="str">
        <f t="shared" ca="1" si="154"/>
        <v/>
      </c>
      <c r="EE165" t="str">
        <f t="shared" ca="1" si="155"/>
        <v/>
      </c>
      <c r="EF165" t="str">
        <f t="shared" ca="1" si="156"/>
        <v/>
      </c>
      <c r="EG165" t="str">
        <f t="shared" ca="1" si="157"/>
        <v/>
      </c>
      <c r="EH165" t="str">
        <f t="shared" ca="1" si="158"/>
        <v/>
      </c>
      <c r="EI165" t="str">
        <f t="shared" ca="1" si="159"/>
        <v/>
      </c>
      <c r="EJ165" t="str">
        <f t="shared" ca="1" si="160"/>
        <v/>
      </c>
      <c r="EM165" t="str">
        <f t="shared" ca="1" si="161"/>
        <v/>
      </c>
      <c r="EN165" t="str">
        <f t="shared" ca="1" si="162"/>
        <v/>
      </c>
      <c r="EO165" t="str">
        <f t="shared" ca="1" si="163"/>
        <v/>
      </c>
      <c r="EP165" t="str">
        <f t="shared" ca="1" si="164"/>
        <v/>
      </c>
      <c r="EQ165" t="str">
        <f ca="1">IF(EC165="","",IF(OR(EJ165='Datos fijos'!$AB$4),0,SUM(EM165:EP165)))</f>
        <v/>
      </c>
      <c r="ER165" t="str">
        <f t="shared" ca="1" si="165"/>
        <v/>
      </c>
      <c r="EV165" s="53" t="str">
        <f ca="1">IF(OR(COUNTIF('Datos fijos'!$AJ:$AJ,Cálculos!$B165)=0,F165=0,D165=0,B165=0),"",VLOOKUP($B165,'Datos fijos'!$AJ:$AP,COLUMN('Datos fijos'!$AP$1)-COLUMN('Datos fijos'!$AJ$2)+1,0))</f>
        <v/>
      </c>
      <c r="EW165" t="str">
        <f t="shared" ca="1" si="142"/>
        <v/>
      </c>
    </row>
    <row r="166" spans="2:153" x14ac:dyDescent="0.25">
      <c r="B166">
        <f ca="1">OFFSET('Equipos, Mater, Serv'!C$5,ROW($A166)-ROW($A$3),0)</f>
        <v>0</v>
      </c>
      <c r="C166">
        <f ca="1">OFFSET('Equipos, Mater, Serv'!D$5,ROW($A166)-ROW($A$3),0)</f>
        <v>0</v>
      </c>
      <c r="D166">
        <f ca="1">OFFSET('Equipos, Mater, Serv'!F$5,ROW($A166)-ROW($A$3),0)</f>
        <v>0</v>
      </c>
      <c r="E166">
        <f ca="1">OFFSET('Equipos, Mater, Serv'!G$5,ROW($A166)-ROW($A$3),0)</f>
        <v>0</v>
      </c>
      <c r="F166">
        <f ca="1">OFFSET('Equipos, Mater, Serv'!H$5,ROW($A166)-ROW($A$3),0)</f>
        <v>0</v>
      </c>
      <c r="G166">
        <f ca="1">OFFSET('Equipos, Mater, Serv'!L$5,ROW($A166)-ROW($A$3),0)</f>
        <v>0</v>
      </c>
      <c r="I166">
        <f ca="1">OFFSET('Equipos, Mater, Serv'!O$5,ROW($A166)-ROW($A$3),0)</f>
        <v>0</v>
      </c>
      <c r="J166">
        <f ca="1">OFFSET('Equipos, Mater, Serv'!P$5,ROW($A166)-ROW($A$3),0)</f>
        <v>0</v>
      </c>
      <c r="K166">
        <f ca="1">OFFSET('Equipos, Mater, Serv'!T$5,ROW($A166)-ROW($A$3),0)</f>
        <v>0</v>
      </c>
      <c r="L166">
        <f ca="1">OFFSET('Equipos, Mater, Serv'!U$5,ROW($A166)-ROW($A$3),0)</f>
        <v>0</v>
      </c>
      <c r="N166">
        <f ca="1">OFFSET('Equipos, Mater, Serv'!Z$5,ROW($A166)-ROW($A$3),0)</f>
        <v>0</v>
      </c>
      <c r="O166">
        <f ca="1">OFFSET('Equipos, Mater, Serv'!AA$5,ROW($A166)-ROW($A$3),0)</f>
        <v>0</v>
      </c>
      <c r="P166">
        <f ca="1">OFFSET('Equipos, Mater, Serv'!AB$5,ROW($A166)-ROW($A$3),0)</f>
        <v>0</v>
      </c>
      <c r="Q166">
        <f ca="1">OFFSET('Equipos, Mater, Serv'!AC$5,ROW($A166)-ROW($A$3),0)</f>
        <v>0</v>
      </c>
      <c r="R166">
        <f ca="1">OFFSET('Equipos, Mater, Serv'!AD$5,ROW($A166)-ROW($A$3),0)</f>
        <v>0</v>
      </c>
      <c r="S166">
        <f ca="1">OFFSET('Equipos, Mater, Serv'!AE$5,ROW($A166)-ROW($A$3),0)</f>
        <v>0</v>
      </c>
      <c r="T166">
        <f ca="1">OFFSET('Equipos, Mater, Serv'!AF$5,ROW($A166)-ROW($A$3),0)</f>
        <v>0</v>
      </c>
      <c r="V166" s="241">
        <f ca="1">IF(OR($B166=0,D166=0,F166=0,J166&lt;&gt;'Datos fijos'!$H$3),0,1)</f>
        <v>0</v>
      </c>
      <c r="W166">
        <f t="shared" ca="1" si="143"/>
        <v>0</v>
      </c>
      <c r="X166" t="str">
        <f t="shared" ca="1" si="144"/>
        <v/>
      </c>
      <c r="Y166" t="str">
        <f t="shared" ca="1" si="145"/>
        <v/>
      </c>
      <c r="AA166" t="str">
        <f t="shared" ca="1" si="112"/>
        <v/>
      </c>
      <c r="AB166" t="str">
        <f t="shared" ca="1" si="113"/>
        <v/>
      </c>
      <c r="AC166" t="str">
        <f t="shared" ca="1" si="114"/>
        <v/>
      </c>
      <c r="AD166" t="str">
        <f t="shared" ca="1" si="115"/>
        <v/>
      </c>
      <c r="AE166" t="str">
        <f t="shared" ca="1" si="116"/>
        <v/>
      </c>
      <c r="AF166" t="str">
        <f t="shared" ca="1" si="117"/>
        <v/>
      </c>
      <c r="AG166" t="str">
        <f t="shared" ca="1" si="146"/>
        <v/>
      </c>
      <c r="AH166" t="str">
        <f t="shared" ca="1" si="147"/>
        <v/>
      </c>
      <c r="AI166" t="str">
        <f t="shared" ca="1" si="148"/>
        <v/>
      </c>
      <c r="AL166" t="str">
        <f ca="1">IF(Y166="","",IF(OR(AG166='Datos fijos'!$AB$3,AG166='Datos fijos'!$AB$4),0,SUM(AH166:AK166)))</f>
        <v/>
      </c>
      <c r="BE166" s="4">
        <f ca="1">IF(OR(COUNTIF('Datos fijos'!$AJ:$AJ,$B166)=0,$B166=0,D166=0,F166=0,$H$4&lt;&gt;'Datos fijos'!$H$3),0,VLOOKUP($B166,'Datos fijos'!$AJ:$AO,COLUMN('Datos fijos'!$AK$2)-COLUMN('Datos fijos'!$AJ$2)+1,0))</f>
        <v>0</v>
      </c>
      <c r="BF166">
        <f t="shared" ca="1" si="149"/>
        <v>0</v>
      </c>
      <c r="BG166" t="str">
        <f t="shared" ca="1" si="118"/>
        <v/>
      </c>
      <c r="BH166" t="str">
        <f t="shared" ca="1" si="119"/>
        <v/>
      </c>
      <c r="BJ166" t="str">
        <f t="shared" ca="1" si="120"/>
        <v/>
      </c>
      <c r="BK166" t="str">
        <f t="shared" ca="1" si="121"/>
        <v/>
      </c>
      <c r="BL166" t="str">
        <f t="shared" ca="1" si="122"/>
        <v/>
      </c>
      <c r="BM166" t="str">
        <f t="shared" ca="1" si="123"/>
        <v/>
      </c>
      <c r="BN166" s="4" t="str">
        <f t="shared" ca="1" si="124"/>
        <v/>
      </c>
      <c r="BO166" t="str">
        <f t="shared" ca="1" si="125"/>
        <v/>
      </c>
      <c r="BP166" t="str">
        <f t="shared" ca="1" si="126"/>
        <v/>
      </c>
      <c r="BQ166" t="str">
        <f t="shared" ca="1" si="127"/>
        <v/>
      </c>
      <c r="BR166" t="str">
        <f t="shared" ca="1" si="128"/>
        <v/>
      </c>
      <c r="BS166" t="str">
        <f t="shared" ca="1" si="129"/>
        <v/>
      </c>
      <c r="BT166" t="str">
        <f ca="1">IF($BH166="","",IF(OR(BO166='Datos fijos'!$AB$3,BO166='Datos fijos'!$AB$4),0,SUM(BP166:BS166)))</f>
        <v/>
      </c>
      <c r="BU166" t="str">
        <f t="shared" ca="1" si="150"/>
        <v/>
      </c>
      <c r="BX166">
        <f ca="1">IF(OR(COUNTIF('Datos fijos'!$AJ:$AJ,$B166)=0,$B166=0,D166=0,F166=0,G166=0,$H$4&lt;&gt;'Datos fijos'!$H$3),0,VLOOKUP($B166,'Datos fijos'!$AJ:$AO,COLUMN('Datos fijos'!$AL$1)-COLUMN('Datos fijos'!$AJ$2)+1,0))</f>
        <v>0</v>
      </c>
      <c r="BY166">
        <f t="shared" ca="1" si="151"/>
        <v>0</v>
      </c>
      <c r="BZ166" t="str">
        <f t="shared" ca="1" si="130"/>
        <v/>
      </c>
      <c r="CA166" t="str">
        <f t="shared" ca="1" si="131"/>
        <v/>
      </c>
      <c r="CC166" t="str">
        <f t="shared" ca="1" si="132"/>
        <v/>
      </c>
      <c r="CD166" t="str">
        <f t="shared" ca="1" si="133"/>
        <v/>
      </c>
      <c r="CE166" t="str">
        <f t="shared" ca="1" si="134"/>
        <v/>
      </c>
      <c r="CF166" t="str">
        <f t="shared" ca="1" si="135"/>
        <v/>
      </c>
      <c r="CG166" t="str">
        <f t="shared" ca="1" si="136"/>
        <v/>
      </c>
      <c r="CH166" t="str">
        <f t="shared" ca="1" si="137"/>
        <v/>
      </c>
      <c r="CI166" t="str">
        <f t="shared" ca="1" si="138"/>
        <v/>
      </c>
      <c r="CJ166" t="str">
        <f t="shared" ca="1" si="139"/>
        <v/>
      </c>
      <c r="CK166" t="str">
        <f t="shared" ca="1" si="140"/>
        <v/>
      </c>
      <c r="CL166" t="str">
        <f t="shared" ca="1" si="141"/>
        <v/>
      </c>
      <c r="CM166" t="str">
        <f ca="1">IF($CA166="","",IF(OR(CH166='Datos fijos'!$AB$3,CH166='Datos fijos'!$AB$4),0,SUM(CI166:CL166)))</f>
        <v/>
      </c>
      <c r="CN166" t="str">
        <f t="shared" ca="1" si="152"/>
        <v/>
      </c>
      <c r="DZ166">
        <f ca="1">IF(OR(COUNTIF('Datos fijos'!$AJ:$AJ,$B166)=0,C166=0,D166=0,E166=0,G166=0),0,VLOOKUP($B166,'Datos fijos'!$AJ:$AO,COLUMN('Datos fijos'!$AO$1)-COLUMN('Datos fijos'!$AJ$2)+1,0))</f>
        <v>0</v>
      </c>
      <c r="EA166">
        <f t="shared" ca="1" si="153"/>
        <v>0</v>
      </c>
      <c r="EB166" t="str">
        <f t="shared" ca="1" si="166"/>
        <v/>
      </c>
      <c r="EC166" t="str">
        <f t="shared" ca="1" si="154"/>
        <v/>
      </c>
      <c r="EE166" t="str">
        <f t="shared" ca="1" si="155"/>
        <v/>
      </c>
      <c r="EF166" t="str">
        <f t="shared" ca="1" si="156"/>
        <v/>
      </c>
      <c r="EG166" t="str">
        <f t="shared" ca="1" si="157"/>
        <v/>
      </c>
      <c r="EH166" t="str">
        <f t="shared" ca="1" si="158"/>
        <v/>
      </c>
      <c r="EI166" t="str">
        <f t="shared" ca="1" si="159"/>
        <v/>
      </c>
      <c r="EJ166" t="str">
        <f t="shared" ca="1" si="160"/>
        <v/>
      </c>
      <c r="EM166" t="str">
        <f t="shared" ca="1" si="161"/>
        <v/>
      </c>
      <c r="EN166" t="str">
        <f t="shared" ca="1" si="162"/>
        <v/>
      </c>
      <c r="EO166" t="str">
        <f t="shared" ca="1" si="163"/>
        <v/>
      </c>
      <c r="EP166" t="str">
        <f t="shared" ca="1" si="164"/>
        <v/>
      </c>
      <c r="EQ166" t="str">
        <f ca="1">IF(EC166="","",IF(OR(EJ166='Datos fijos'!$AB$4),0,SUM(EM166:EP166)))</f>
        <v/>
      </c>
      <c r="ER166" t="str">
        <f t="shared" ca="1" si="165"/>
        <v/>
      </c>
      <c r="EV166" s="53" t="str">
        <f ca="1">IF(OR(COUNTIF('Datos fijos'!$AJ:$AJ,Cálculos!$B166)=0,F166=0,D166=0,B166=0),"",VLOOKUP($B166,'Datos fijos'!$AJ:$AP,COLUMN('Datos fijos'!$AP$1)-COLUMN('Datos fijos'!$AJ$2)+1,0))</f>
        <v/>
      </c>
      <c r="EW166" t="str">
        <f t="shared" ca="1" si="142"/>
        <v/>
      </c>
    </row>
    <row r="167" spans="2:153" x14ac:dyDescent="0.25">
      <c r="B167">
        <f ca="1">OFFSET('Equipos, Mater, Serv'!C$5,ROW($A167)-ROW($A$3),0)</f>
        <v>0</v>
      </c>
      <c r="C167">
        <f ca="1">OFFSET('Equipos, Mater, Serv'!D$5,ROW($A167)-ROW($A$3),0)</f>
        <v>0</v>
      </c>
      <c r="D167">
        <f ca="1">OFFSET('Equipos, Mater, Serv'!F$5,ROW($A167)-ROW($A$3),0)</f>
        <v>0</v>
      </c>
      <c r="E167">
        <f ca="1">OFFSET('Equipos, Mater, Serv'!G$5,ROW($A167)-ROW($A$3),0)</f>
        <v>0</v>
      </c>
      <c r="F167">
        <f ca="1">OFFSET('Equipos, Mater, Serv'!H$5,ROW($A167)-ROW($A$3),0)</f>
        <v>0</v>
      </c>
      <c r="G167">
        <f ca="1">OFFSET('Equipos, Mater, Serv'!L$5,ROW($A167)-ROW($A$3),0)</f>
        <v>0</v>
      </c>
      <c r="I167">
        <f ca="1">OFFSET('Equipos, Mater, Serv'!O$5,ROW($A167)-ROW($A$3),0)</f>
        <v>0</v>
      </c>
      <c r="J167">
        <f ca="1">OFFSET('Equipos, Mater, Serv'!P$5,ROW($A167)-ROW($A$3),0)</f>
        <v>0</v>
      </c>
      <c r="K167">
        <f ca="1">OFFSET('Equipos, Mater, Serv'!T$5,ROW($A167)-ROW($A$3),0)</f>
        <v>0</v>
      </c>
      <c r="L167">
        <f ca="1">OFFSET('Equipos, Mater, Serv'!U$5,ROW($A167)-ROW($A$3),0)</f>
        <v>0</v>
      </c>
      <c r="N167">
        <f ca="1">OFFSET('Equipos, Mater, Serv'!Z$5,ROW($A167)-ROW($A$3),0)</f>
        <v>0</v>
      </c>
      <c r="O167">
        <f ca="1">OFFSET('Equipos, Mater, Serv'!AA$5,ROW($A167)-ROW($A$3),0)</f>
        <v>0</v>
      </c>
      <c r="P167">
        <f ca="1">OFFSET('Equipos, Mater, Serv'!AB$5,ROW($A167)-ROW($A$3),0)</f>
        <v>0</v>
      </c>
      <c r="Q167">
        <f ca="1">OFFSET('Equipos, Mater, Serv'!AC$5,ROW($A167)-ROW($A$3),0)</f>
        <v>0</v>
      </c>
      <c r="R167">
        <f ca="1">OFFSET('Equipos, Mater, Serv'!AD$5,ROW($A167)-ROW($A$3),0)</f>
        <v>0</v>
      </c>
      <c r="S167">
        <f ca="1">OFFSET('Equipos, Mater, Serv'!AE$5,ROW($A167)-ROW($A$3),0)</f>
        <v>0</v>
      </c>
      <c r="T167">
        <f ca="1">OFFSET('Equipos, Mater, Serv'!AF$5,ROW($A167)-ROW($A$3),0)</f>
        <v>0</v>
      </c>
      <c r="V167" s="241">
        <f ca="1">IF(OR($B167=0,D167=0,F167=0,J167&lt;&gt;'Datos fijos'!$H$3),0,1)</f>
        <v>0</v>
      </c>
      <c r="W167">
        <f t="shared" ca="1" si="143"/>
        <v>0</v>
      </c>
      <c r="X167" t="str">
        <f t="shared" ca="1" si="144"/>
        <v/>
      </c>
      <c r="Y167" t="str">
        <f t="shared" ca="1" si="145"/>
        <v/>
      </c>
      <c r="AA167" t="str">
        <f t="shared" ca="1" si="112"/>
        <v/>
      </c>
      <c r="AB167" t="str">
        <f t="shared" ca="1" si="113"/>
        <v/>
      </c>
      <c r="AC167" t="str">
        <f t="shared" ca="1" si="114"/>
        <v/>
      </c>
      <c r="AD167" t="str">
        <f t="shared" ca="1" si="115"/>
        <v/>
      </c>
      <c r="AE167" t="str">
        <f t="shared" ca="1" si="116"/>
        <v/>
      </c>
      <c r="AF167" t="str">
        <f t="shared" ca="1" si="117"/>
        <v/>
      </c>
      <c r="AG167" t="str">
        <f t="shared" ca="1" si="146"/>
        <v/>
      </c>
      <c r="AH167" t="str">
        <f t="shared" ca="1" si="147"/>
        <v/>
      </c>
      <c r="AI167" t="str">
        <f t="shared" ca="1" si="148"/>
        <v/>
      </c>
      <c r="AL167" t="str">
        <f ca="1">IF(Y167="","",IF(OR(AG167='Datos fijos'!$AB$3,AG167='Datos fijos'!$AB$4),0,SUM(AH167:AK167)))</f>
        <v/>
      </c>
      <c r="BE167" s="4">
        <f ca="1">IF(OR(COUNTIF('Datos fijos'!$AJ:$AJ,$B167)=0,$B167=0,D167=0,F167=0,$H$4&lt;&gt;'Datos fijos'!$H$3),0,VLOOKUP($B167,'Datos fijos'!$AJ:$AO,COLUMN('Datos fijos'!$AK$2)-COLUMN('Datos fijos'!$AJ$2)+1,0))</f>
        <v>0</v>
      </c>
      <c r="BF167">
        <f t="shared" ca="1" si="149"/>
        <v>0</v>
      </c>
      <c r="BG167" t="str">
        <f t="shared" ca="1" si="118"/>
        <v/>
      </c>
      <c r="BH167" t="str">
        <f t="shared" ca="1" si="119"/>
        <v/>
      </c>
      <c r="BJ167" t="str">
        <f t="shared" ca="1" si="120"/>
        <v/>
      </c>
      <c r="BK167" t="str">
        <f t="shared" ca="1" si="121"/>
        <v/>
      </c>
      <c r="BL167" t="str">
        <f t="shared" ca="1" si="122"/>
        <v/>
      </c>
      <c r="BM167" t="str">
        <f t="shared" ca="1" si="123"/>
        <v/>
      </c>
      <c r="BN167" s="4" t="str">
        <f t="shared" ca="1" si="124"/>
        <v/>
      </c>
      <c r="BO167" t="str">
        <f t="shared" ca="1" si="125"/>
        <v/>
      </c>
      <c r="BP167" t="str">
        <f t="shared" ca="1" si="126"/>
        <v/>
      </c>
      <c r="BQ167" t="str">
        <f t="shared" ca="1" si="127"/>
        <v/>
      </c>
      <c r="BR167" t="str">
        <f t="shared" ca="1" si="128"/>
        <v/>
      </c>
      <c r="BS167" t="str">
        <f t="shared" ca="1" si="129"/>
        <v/>
      </c>
      <c r="BT167" t="str">
        <f ca="1">IF($BH167="","",IF(OR(BO167='Datos fijos'!$AB$3,BO167='Datos fijos'!$AB$4),0,SUM(BP167:BS167)))</f>
        <v/>
      </c>
      <c r="BU167" t="str">
        <f t="shared" ca="1" si="150"/>
        <v/>
      </c>
      <c r="BX167">
        <f ca="1">IF(OR(COUNTIF('Datos fijos'!$AJ:$AJ,$B167)=0,$B167=0,D167=0,F167=0,G167=0,$H$4&lt;&gt;'Datos fijos'!$H$3),0,VLOOKUP($B167,'Datos fijos'!$AJ:$AO,COLUMN('Datos fijos'!$AL$1)-COLUMN('Datos fijos'!$AJ$2)+1,0))</f>
        <v>0</v>
      </c>
      <c r="BY167">
        <f t="shared" ca="1" si="151"/>
        <v>0</v>
      </c>
      <c r="BZ167" t="str">
        <f t="shared" ca="1" si="130"/>
        <v/>
      </c>
      <c r="CA167" t="str">
        <f t="shared" ca="1" si="131"/>
        <v/>
      </c>
      <c r="CC167" t="str">
        <f t="shared" ca="1" si="132"/>
        <v/>
      </c>
      <c r="CD167" t="str">
        <f t="shared" ca="1" si="133"/>
        <v/>
      </c>
      <c r="CE167" t="str">
        <f t="shared" ca="1" si="134"/>
        <v/>
      </c>
      <c r="CF167" t="str">
        <f t="shared" ca="1" si="135"/>
        <v/>
      </c>
      <c r="CG167" t="str">
        <f t="shared" ca="1" si="136"/>
        <v/>
      </c>
      <c r="CH167" t="str">
        <f t="shared" ca="1" si="137"/>
        <v/>
      </c>
      <c r="CI167" t="str">
        <f t="shared" ca="1" si="138"/>
        <v/>
      </c>
      <c r="CJ167" t="str">
        <f t="shared" ca="1" si="139"/>
        <v/>
      </c>
      <c r="CK167" t="str">
        <f t="shared" ca="1" si="140"/>
        <v/>
      </c>
      <c r="CL167" t="str">
        <f t="shared" ca="1" si="141"/>
        <v/>
      </c>
      <c r="CM167" t="str">
        <f ca="1">IF($CA167="","",IF(OR(CH167='Datos fijos'!$AB$3,CH167='Datos fijos'!$AB$4),0,SUM(CI167:CL167)))</f>
        <v/>
      </c>
      <c r="CN167" t="str">
        <f t="shared" ca="1" si="152"/>
        <v/>
      </c>
      <c r="DZ167">
        <f ca="1">IF(OR(COUNTIF('Datos fijos'!$AJ:$AJ,$B167)=0,C167=0,D167=0,E167=0,G167=0),0,VLOOKUP($B167,'Datos fijos'!$AJ:$AO,COLUMN('Datos fijos'!$AO$1)-COLUMN('Datos fijos'!$AJ$2)+1,0))</f>
        <v>0</v>
      </c>
      <c r="EA167">
        <f t="shared" ca="1" si="153"/>
        <v>0</v>
      </c>
      <c r="EB167" t="str">
        <f t="shared" ca="1" si="166"/>
        <v/>
      </c>
      <c r="EC167" t="str">
        <f t="shared" ca="1" si="154"/>
        <v/>
      </c>
      <c r="EE167" t="str">
        <f t="shared" ca="1" si="155"/>
        <v/>
      </c>
      <c r="EF167" t="str">
        <f t="shared" ca="1" si="156"/>
        <v/>
      </c>
      <c r="EG167" t="str">
        <f t="shared" ca="1" si="157"/>
        <v/>
      </c>
      <c r="EH167" t="str">
        <f t="shared" ca="1" si="158"/>
        <v/>
      </c>
      <c r="EI167" t="str">
        <f t="shared" ca="1" si="159"/>
        <v/>
      </c>
      <c r="EJ167" t="str">
        <f t="shared" ca="1" si="160"/>
        <v/>
      </c>
      <c r="EM167" t="str">
        <f t="shared" ca="1" si="161"/>
        <v/>
      </c>
      <c r="EN167" t="str">
        <f t="shared" ca="1" si="162"/>
        <v/>
      </c>
      <c r="EO167" t="str">
        <f t="shared" ca="1" si="163"/>
        <v/>
      </c>
      <c r="EP167" t="str">
        <f t="shared" ca="1" si="164"/>
        <v/>
      </c>
      <c r="EQ167" t="str">
        <f ca="1">IF(EC167="","",IF(OR(EJ167='Datos fijos'!$AB$4),0,SUM(EM167:EP167)))</f>
        <v/>
      </c>
      <c r="ER167" t="str">
        <f t="shared" ca="1" si="165"/>
        <v/>
      </c>
      <c r="EV167" s="53" t="str">
        <f ca="1">IF(OR(COUNTIF('Datos fijos'!$AJ:$AJ,Cálculos!$B167)=0,F167=0,D167=0,B167=0),"",VLOOKUP($B167,'Datos fijos'!$AJ:$AP,COLUMN('Datos fijos'!$AP$1)-COLUMN('Datos fijos'!$AJ$2)+1,0))</f>
        <v/>
      </c>
      <c r="EW167" t="str">
        <f t="shared" ca="1" si="142"/>
        <v/>
      </c>
    </row>
    <row r="168" spans="2:153" x14ac:dyDescent="0.25">
      <c r="B168">
        <f ca="1">OFFSET('Equipos, Mater, Serv'!C$5,ROW($A168)-ROW($A$3),0)</f>
        <v>0</v>
      </c>
      <c r="C168">
        <f ca="1">OFFSET('Equipos, Mater, Serv'!D$5,ROW($A168)-ROW($A$3),0)</f>
        <v>0</v>
      </c>
      <c r="D168">
        <f ca="1">OFFSET('Equipos, Mater, Serv'!F$5,ROW($A168)-ROW($A$3),0)</f>
        <v>0</v>
      </c>
      <c r="E168">
        <f ca="1">OFFSET('Equipos, Mater, Serv'!G$5,ROW($A168)-ROW($A$3),0)</f>
        <v>0</v>
      </c>
      <c r="F168">
        <f ca="1">OFFSET('Equipos, Mater, Serv'!H$5,ROW($A168)-ROW($A$3),0)</f>
        <v>0</v>
      </c>
      <c r="G168">
        <f ca="1">OFFSET('Equipos, Mater, Serv'!L$5,ROW($A168)-ROW($A$3),0)</f>
        <v>0</v>
      </c>
      <c r="I168">
        <f ca="1">OFFSET('Equipos, Mater, Serv'!O$5,ROW($A168)-ROW($A$3),0)</f>
        <v>0</v>
      </c>
      <c r="J168">
        <f ca="1">OFFSET('Equipos, Mater, Serv'!P$5,ROW($A168)-ROW($A$3),0)</f>
        <v>0</v>
      </c>
      <c r="K168">
        <f ca="1">OFFSET('Equipos, Mater, Serv'!T$5,ROW($A168)-ROW($A$3),0)</f>
        <v>0</v>
      </c>
      <c r="L168">
        <f ca="1">OFFSET('Equipos, Mater, Serv'!U$5,ROW($A168)-ROW($A$3),0)</f>
        <v>0</v>
      </c>
      <c r="N168">
        <f ca="1">OFFSET('Equipos, Mater, Serv'!Z$5,ROW($A168)-ROW($A$3),0)</f>
        <v>0</v>
      </c>
      <c r="O168">
        <f ca="1">OFFSET('Equipos, Mater, Serv'!AA$5,ROW($A168)-ROW($A$3),0)</f>
        <v>0</v>
      </c>
      <c r="P168">
        <f ca="1">OFFSET('Equipos, Mater, Serv'!AB$5,ROW($A168)-ROW($A$3),0)</f>
        <v>0</v>
      </c>
      <c r="Q168">
        <f ca="1">OFFSET('Equipos, Mater, Serv'!AC$5,ROW($A168)-ROW($A$3),0)</f>
        <v>0</v>
      </c>
      <c r="R168">
        <f ca="1">OFFSET('Equipos, Mater, Serv'!AD$5,ROW($A168)-ROW($A$3),0)</f>
        <v>0</v>
      </c>
      <c r="S168">
        <f ca="1">OFFSET('Equipos, Mater, Serv'!AE$5,ROW($A168)-ROW($A$3),0)</f>
        <v>0</v>
      </c>
      <c r="T168">
        <f ca="1">OFFSET('Equipos, Mater, Serv'!AF$5,ROW($A168)-ROW($A$3),0)</f>
        <v>0</v>
      </c>
      <c r="V168" s="241">
        <f ca="1">IF(OR($B168=0,D168=0,F168=0,J168&lt;&gt;'Datos fijos'!$H$3),0,1)</f>
        <v>0</v>
      </c>
      <c r="W168">
        <f t="shared" ca="1" si="143"/>
        <v>0</v>
      </c>
      <c r="X168" t="str">
        <f t="shared" ca="1" si="144"/>
        <v/>
      </c>
      <c r="Y168" t="str">
        <f t="shared" ca="1" si="145"/>
        <v/>
      </c>
      <c r="AA168" t="str">
        <f t="shared" ca="1" si="112"/>
        <v/>
      </c>
      <c r="AB168" t="str">
        <f t="shared" ca="1" si="113"/>
        <v/>
      </c>
      <c r="AC168" t="str">
        <f t="shared" ca="1" si="114"/>
        <v/>
      </c>
      <c r="AD168" t="str">
        <f t="shared" ca="1" si="115"/>
        <v/>
      </c>
      <c r="AE168" t="str">
        <f t="shared" ca="1" si="116"/>
        <v/>
      </c>
      <c r="AF168" t="str">
        <f t="shared" ca="1" si="117"/>
        <v/>
      </c>
      <c r="AG168" t="str">
        <f t="shared" ca="1" si="146"/>
        <v/>
      </c>
      <c r="AH168" t="str">
        <f t="shared" ca="1" si="147"/>
        <v/>
      </c>
      <c r="AI168" t="str">
        <f t="shared" ca="1" si="148"/>
        <v/>
      </c>
      <c r="AL168" t="str">
        <f ca="1">IF(Y168="","",IF(OR(AG168='Datos fijos'!$AB$3,AG168='Datos fijos'!$AB$4),0,SUM(AH168:AK168)))</f>
        <v/>
      </c>
      <c r="BE168" s="4">
        <f ca="1">IF(OR(COUNTIF('Datos fijos'!$AJ:$AJ,$B168)=0,$B168=0,D168=0,F168=0,$H$4&lt;&gt;'Datos fijos'!$H$3),0,VLOOKUP($B168,'Datos fijos'!$AJ:$AO,COLUMN('Datos fijos'!$AK$2)-COLUMN('Datos fijos'!$AJ$2)+1,0))</f>
        <v>0</v>
      </c>
      <c r="BF168">
        <f t="shared" ca="1" si="149"/>
        <v>0</v>
      </c>
      <c r="BG168" t="str">
        <f t="shared" ca="1" si="118"/>
        <v/>
      </c>
      <c r="BH168" t="str">
        <f t="shared" ca="1" si="119"/>
        <v/>
      </c>
      <c r="BJ168" t="str">
        <f t="shared" ca="1" si="120"/>
        <v/>
      </c>
      <c r="BK168" t="str">
        <f t="shared" ca="1" si="121"/>
        <v/>
      </c>
      <c r="BL168" t="str">
        <f t="shared" ca="1" si="122"/>
        <v/>
      </c>
      <c r="BM168" t="str">
        <f t="shared" ca="1" si="123"/>
        <v/>
      </c>
      <c r="BN168" s="4" t="str">
        <f t="shared" ca="1" si="124"/>
        <v/>
      </c>
      <c r="BO168" t="str">
        <f t="shared" ca="1" si="125"/>
        <v/>
      </c>
      <c r="BP168" t="str">
        <f t="shared" ca="1" si="126"/>
        <v/>
      </c>
      <c r="BQ168" t="str">
        <f t="shared" ca="1" si="127"/>
        <v/>
      </c>
      <c r="BR168" t="str">
        <f t="shared" ca="1" si="128"/>
        <v/>
      </c>
      <c r="BS168" t="str">
        <f t="shared" ca="1" si="129"/>
        <v/>
      </c>
      <c r="BT168" t="str">
        <f ca="1">IF($BH168="","",IF(OR(BO168='Datos fijos'!$AB$3,BO168='Datos fijos'!$AB$4),0,SUM(BP168:BS168)))</f>
        <v/>
      </c>
      <c r="BU168" t="str">
        <f t="shared" ca="1" si="150"/>
        <v/>
      </c>
      <c r="BX168">
        <f ca="1">IF(OR(COUNTIF('Datos fijos'!$AJ:$AJ,$B168)=0,$B168=0,D168=0,F168=0,G168=0,$H$4&lt;&gt;'Datos fijos'!$H$3),0,VLOOKUP($B168,'Datos fijos'!$AJ:$AO,COLUMN('Datos fijos'!$AL$1)-COLUMN('Datos fijos'!$AJ$2)+1,0))</f>
        <v>0</v>
      </c>
      <c r="BY168">
        <f t="shared" ca="1" si="151"/>
        <v>0</v>
      </c>
      <c r="BZ168" t="str">
        <f t="shared" ca="1" si="130"/>
        <v/>
      </c>
      <c r="CA168" t="str">
        <f t="shared" ca="1" si="131"/>
        <v/>
      </c>
      <c r="CC168" t="str">
        <f t="shared" ca="1" si="132"/>
        <v/>
      </c>
      <c r="CD168" t="str">
        <f t="shared" ca="1" si="133"/>
        <v/>
      </c>
      <c r="CE168" t="str">
        <f t="shared" ca="1" si="134"/>
        <v/>
      </c>
      <c r="CF168" t="str">
        <f t="shared" ca="1" si="135"/>
        <v/>
      </c>
      <c r="CG168" t="str">
        <f t="shared" ca="1" si="136"/>
        <v/>
      </c>
      <c r="CH168" t="str">
        <f t="shared" ca="1" si="137"/>
        <v/>
      </c>
      <c r="CI168" t="str">
        <f t="shared" ca="1" si="138"/>
        <v/>
      </c>
      <c r="CJ168" t="str">
        <f t="shared" ca="1" si="139"/>
        <v/>
      </c>
      <c r="CK168" t="str">
        <f t="shared" ca="1" si="140"/>
        <v/>
      </c>
      <c r="CL168" t="str">
        <f t="shared" ca="1" si="141"/>
        <v/>
      </c>
      <c r="CM168" t="str">
        <f ca="1">IF($CA168="","",IF(OR(CH168='Datos fijos'!$AB$3,CH168='Datos fijos'!$AB$4),0,SUM(CI168:CL168)))</f>
        <v/>
      </c>
      <c r="CN168" t="str">
        <f t="shared" ca="1" si="152"/>
        <v/>
      </c>
      <c r="DZ168">
        <f ca="1">IF(OR(COUNTIF('Datos fijos'!$AJ:$AJ,$B168)=0,C168=0,D168=0,E168=0,G168=0),0,VLOOKUP($B168,'Datos fijos'!$AJ:$AO,COLUMN('Datos fijos'!$AO$1)-COLUMN('Datos fijos'!$AJ$2)+1,0))</f>
        <v>0</v>
      </c>
      <c r="EA168">
        <f t="shared" ca="1" si="153"/>
        <v>0</v>
      </c>
      <c r="EB168" t="str">
        <f t="shared" ca="1" si="166"/>
        <v/>
      </c>
      <c r="EC168" t="str">
        <f t="shared" ca="1" si="154"/>
        <v/>
      </c>
      <c r="EE168" t="str">
        <f t="shared" ca="1" si="155"/>
        <v/>
      </c>
      <c r="EF168" t="str">
        <f t="shared" ca="1" si="156"/>
        <v/>
      </c>
      <c r="EG168" t="str">
        <f t="shared" ca="1" si="157"/>
        <v/>
      </c>
      <c r="EH168" t="str">
        <f t="shared" ca="1" si="158"/>
        <v/>
      </c>
      <c r="EI168" t="str">
        <f t="shared" ca="1" si="159"/>
        <v/>
      </c>
      <c r="EJ168" t="str">
        <f t="shared" ca="1" si="160"/>
        <v/>
      </c>
      <c r="EM168" t="str">
        <f t="shared" ca="1" si="161"/>
        <v/>
      </c>
      <c r="EN168" t="str">
        <f t="shared" ca="1" si="162"/>
        <v/>
      </c>
      <c r="EO168" t="str">
        <f t="shared" ca="1" si="163"/>
        <v/>
      </c>
      <c r="EP168" t="str">
        <f t="shared" ca="1" si="164"/>
        <v/>
      </c>
      <c r="EQ168" t="str">
        <f ca="1">IF(EC168="","",IF(OR(EJ168='Datos fijos'!$AB$4),0,SUM(EM168:EP168)))</f>
        <v/>
      </c>
      <c r="ER168" t="str">
        <f t="shared" ca="1" si="165"/>
        <v/>
      </c>
      <c r="EV168" s="53" t="str">
        <f ca="1">IF(OR(COUNTIF('Datos fijos'!$AJ:$AJ,Cálculos!$B168)=0,F168=0,D168=0,B168=0),"",VLOOKUP($B168,'Datos fijos'!$AJ:$AP,COLUMN('Datos fijos'!$AP$1)-COLUMN('Datos fijos'!$AJ$2)+1,0))</f>
        <v/>
      </c>
      <c r="EW168" t="str">
        <f t="shared" ca="1" si="142"/>
        <v/>
      </c>
    </row>
    <row r="169" spans="2:153" x14ac:dyDescent="0.25">
      <c r="B169">
        <f ca="1">OFFSET('Equipos, Mater, Serv'!C$5,ROW($A169)-ROW($A$3),0)</f>
        <v>0</v>
      </c>
      <c r="C169">
        <f ca="1">OFFSET('Equipos, Mater, Serv'!D$5,ROW($A169)-ROW($A$3),0)</f>
        <v>0</v>
      </c>
      <c r="D169">
        <f ca="1">OFFSET('Equipos, Mater, Serv'!F$5,ROW($A169)-ROW($A$3),0)</f>
        <v>0</v>
      </c>
      <c r="E169">
        <f ca="1">OFFSET('Equipos, Mater, Serv'!G$5,ROW($A169)-ROW($A$3),0)</f>
        <v>0</v>
      </c>
      <c r="F169">
        <f ca="1">OFFSET('Equipos, Mater, Serv'!H$5,ROW($A169)-ROW($A$3),0)</f>
        <v>0</v>
      </c>
      <c r="G169">
        <f ca="1">OFFSET('Equipos, Mater, Serv'!L$5,ROW($A169)-ROW($A$3),0)</f>
        <v>0</v>
      </c>
      <c r="I169">
        <f ca="1">OFFSET('Equipos, Mater, Serv'!O$5,ROW($A169)-ROW($A$3),0)</f>
        <v>0</v>
      </c>
      <c r="J169">
        <f ca="1">OFFSET('Equipos, Mater, Serv'!P$5,ROW($A169)-ROW($A$3),0)</f>
        <v>0</v>
      </c>
      <c r="K169">
        <f ca="1">OFFSET('Equipos, Mater, Serv'!T$5,ROW($A169)-ROW($A$3),0)</f>
        <v>0</v>
      </c>
      <c r="L169">
        <f ca="1">OFFSET('Equipos, Mater, Serv'!U$5,ROW($A169)-ROW($A$3),0)</f>
        <v>0</v>
      </c>
      <c r="N169">
        <f ca="1">OFFSET('Equipos, Mater, Serv'!Z$5,ROW($A169)-ROW($A$3),0)</f>
        <v>0</v>
      </c>
      <c r="O169">
        <f ca="1">OFFSET('Equipos, Mater, Serv'!AA$5,ROW($A169)-ROW($A$3),0)</f>
        <v>0</v>
      </c>
      <c r="P169">
        <f ca="1">OFFSET('Equipos, Mater, Serv'!AB$5,ROW($A169)-ROW($A$3),0)</f>
        <v>0</v>
      </c>
      <c r="Q169">
        <f ca="1">OFFSET('Equipos, Mater, Serv'!AC$5,ROW($A169)-ROW($A$3),0)</f>
        <v>0</v>
      </c>
      <c r="R169">
        <f ca="1">OFFSET('Equipos, Mater, Serv'!AD$5,ROW($A169)-ROW($A$3),0)</f>
        <v>0</v>
      </c>
      <c r="S169">
        <f ca="1">OFFSET('Equipos, Mater, Serv'!AE$5,ROW($A169)-ROW($A$3),0)</f>
        <v>0</v>
      </c>
      <c r="T169">
        <f ca="1">OFFSET('Equipos, Mater, Serv'!AF$5,ROW($A169)-ROW($A$3),0)</f>
        <v>0</v>
      </c>
      <c r="V169" s="241">
        <f ca="1">IF(OR($B169=0,D169=0,F169=0,J169&lt;&gt;'Datos fijos'!$H$3),0,1)</f>
        <v>0</v>
      </c>
      <c r="W169">
        <f t="shared" ca="1" si="143"/>
        <v>0</v>
      </c>
      <c r="X169" t="str">
        <f t="shared" ca="1" si="144"/>
        <v/>
      </c>
      <c r="Y169" t="str">
        <f t="shared" ca="1" si="145"/>
        <v/>
      </c>
      <c r="AA169" t="str">
        <f t="shared" ca="1" si="112"/>
        <v/>
      </c>
      <c r="AB169" t="str">
        <f t="shared" ca="1" si="113"/>
        <v/>
      </c>
      <c r="AC169" t="str">
        <f t="shared" ca="1" si="114"/>
        <v/>
      </c>
      <c r="AD169" t="str">
        <f t="shared" ca="1" si="115"/>
        <v/>
      </c>
      <c r="AE169" t="str">
        <f t="shared" ca="1" si="116"/>
        <v/>
      </c>
      <c r="AF169" t="str">
        <f t="shared" ca="1" si="117"/>
        <v/>
      </c>
      <c r="AG169" t="str">
        <f t="shared" ca="1" si="146"/>
        <v/>
      </c>
      <c r="AH169" t="str">
        <f t="shared" ca="1" si="147"/>
        <v/>
      </c>
      <c r="AI169" t="str">
        <f t="shared" ca="1" si="148"/>
        <v/>
      </c>
      <c r="AL169" t="str">
        <f ca="1">IF(Y169="","",IF(OR(AG169='Datos fijos'!$AB$3,AG169='Datos fijos'!$AB$4),0,SUM(AH169:AK169)))</f>
        <v/>
      </c>
      <c r="BE169" s="4">
        <f ca="1">IF(OR(COUNTIF('Datos fijos'!$AJ:$AJ,$B169)=0,$B169=0,D169=0,F169=0,$H$4&lt;&gt;'Datos fijos'!$H$3),0,VLOOKUP($B169,'Datos fijos'!$AJ:$AO,COLUMN('Datos fijos'!$AK$2)-COLUMN('Datos fijos'!$AJ$2)+1,0))</f>
        <v>0</v>
      </c>
      <c r="BF169">
        <f t="shared" ca="1" si="149"/>
        <v>0</v>
      </c>
      <c r="BG169" t="str">
        <f t="shared" ca="1" si="118"/>
        <v/>
      </c>
      <c r="BH169" t="str">
        <f t="shared" ca="1" si="119"/>
        <v/>
      </c>
      <c r="BJ169" t="str">
        <f t="shared" ca="1" si="120"/>
        <v/>
      </c>
      <c r="BK169" t="str">
        <f t="shared" ca="1" si="121"/>
        <v/>
      </c>
      <c r="BL169" t="str">
        <f t="shared" ca="1" si="122"/>
        <v/>
      </c>
      <c r="BM169" t="str">
        <f t="shared" ca="1" si="123"/>
        <v/>
      </c>
      <c r="BN169" s="4" t="str">
        <f t="shared" ca="1" si="124"/>
        <v/>
      </c>
      <c r="BO169" t="str">
        <f t="shared" ca="1" si="125"/>
        <v/>
      </c>
      <c r="BP169" t="str">
        <f t="shared" ca="1" si="126"/>
        <v/>
      </c>
      <c r="BQ169" t="str">
        <f t="shared" ca="1" si="127"/>
        <v/>
      </c>
      <c r="BR169" t="str">
        <f t="shared" ca="1" si="128"/>
        <v/>
      </c>
      <c r="BS169" t="str">
        <f t="shared" ca="1" si="129"/>
        <v/>
      </c>
      <c r="BT169" t="str">
        <f ca="1">IF($BH169="","",IF(OR(BO169='Datos fijos'!$AB$3,BO169='Datos fijos'!$AB$4),0,SUM(BP169:BS169)))</f>
        <v/>
      </c>
      <c r="BU169" t="str">
        <f t="shared" ca="1" si="150"/>
        <v/>
      </c>
      <c r="BX169">
        <f ca="1">IF(OR(COUNTIF('Datos fijos'!$AJ:$AJ,$B169)=0,$B169=0,D169=0,F169=0,G169=0,$H$4&lt;&gt;'Datos fijos'!$H$3),0,VLOOKUP($B169,'Datos fijos'!$AJ:$AO,COLUMN('Datos fijos'!$AL$1)-COLUMN('Datos fijos'!$AJ$2)+1,0))</f>
        <v>0</v>
      </c>
      <c r="BY169">
        <f t="shared" ca="1" si="151"/>
        <v>0</v>
      </c>
      <c r="BZ169" t="str">
        <f t="shared" ca="1" si="130"/>
        <v/>
      </c>
      <c r="CA169" t="str">
        <f t="shared" ca="1" si="131"/>
        <v/>
      </c>
      <c r="CC169" t="str">
        <f t="shared" ca="1" si="132"/>
        <v/>
      </c>
      <c r="CD169" t="str">
        <f t="shared" ca="1" si="133"/>
        <v/>
      </c>
      <c r="CE169" t="str">
        <f t="shared" ca="1" si="134"/>
        <v/>
      </c>
      <c r="CF169" t="str">
        <f t="shared" ca="1" si="135"/>
        <v/>
      </c>
      <c r="CG169" t="str">
        <f t="shared" ca="1" si="136"/>
        <v/>
      </c>
      <c r="CH169" t="str">
        <f t="shared" ca="1" si="137"/>
        <v/>
      </c>
      <c r="CI169" t="str">
        <f t="shared" ca="1" si="138"/>
        <v/>
      </c>
      <c r="CJ169" t="str">
        <f t="shared" ca="1" si="139"/>
        <v/>
      </c>
      <c r="CK169" t="str">
        <f t="shared" ca="1" si="140"/>
        <v/>
      </c>
      <c r="CL169" t="str">
        <f t="shared" ca="1" si="141"/>
        <v/>
      </c>
      <c r="CM169" t="str">
        <f ca="1">IF($CA169="","",IF(OR(CH169='Datos fijos'!$AB$3,CH169='Datos fijos'!$AB$4),0,SUM(CI169:CL169)))</f>
        <v/>
      </c>
      <c r="CN169" t="str">
        <f t="shared" ca="1" si="152"/>
        <v/>
      </c>
      <c r="DZ169">
        <f ca="1">IF(OR(COUNTIF('Datos fijos'!$AJ:$AJ,$B169)=0,C169=0,D169=0,E169=0,G169=0),0,VLOOKUP($B169,'Datos fijos'!$AJ:$AO,COLUMN('Datos fijos'!$AO$1)-COLUMN('Datos fijos'!$AJ$2)+1,0))</f>
        <v>0</v>
      </c>
      <c r="EA169">
        <f t="shared" ca="1" si="153"/>
        <v>0</v>
      </c>
      <c r="EB169" t="str">
        <f t="shared" ca="1" si="166"/>
        <v/>
      </c>
      <c r="EC169" t="str">
        <f t="shared" ca="1" si="154"/>
        <v/>
      </c>
      <c r="EE169" t="str">
        <f t="shared" ca="1" si="155"/>
        <v/>
      </c>
      <c r="EF169" t="str">
        <f t="shared" ca="1" si="156"/>
        <v/>
      </c>
      <c r="EG169" t="str">
        <f t="shared" ca="1" si="157"/>
        <v/>
      </c>
      <c r="EH169" t="str">
        <f t="shared" ca="1" si="158"/>
        <v/>
      </c>
      <c r="EI169" t="str">
        <f t="shared" ca="1" si="159"/>
        <v/>
      </c>
      <c r="EJ169" t="str">
        <f t="shared" ca="1" si="160"/>
        <v/>
      </c>
      <c r="EM169" t="str">
        <f t="shared" ca="1" si="161"/>
        <v/>
      </c>
      <c r="EN169" t="str">
        <f t="shared" ca="1" si="162"/>
        <v/>
      </c>
      <c r="EO169" t="str">
        <f t="shared" ca="1" si="163"/>
        <v/>
      </c>
      <c r="EP169" t="str">
        <f t="shared" ca="1" si="164"/>
        <v/>
      </c>
      <c r="EQ169" t="str">
        <f ca="1">IF(EC169="","",IF(OR(EJ169='Datos fijos'!$AB$4),0,SUM(EM169:EP169)))</f>
        <v/>
      </c>
      <c r="ER169" t="str">
        <f t="shared" ca="1" si="165"/>
        <v/>
      </c>
      <c r="EV169" s="53" t="str">
        <f ca="1">IF(OR(COUNTIF('Datos fijos'!$AJ:$AJ,Cálculos!$B169)=0,F169=0,D169=0,B169=0),"",VLOOKUP($B169,'Datos fijos'!$AJ:$AP,COLUMN('Datos fijos'!$AP$1)-COLUMN('Datos fijos'!$AJ$2)+1,0))</f>
        <v/>
      </c>
      <c r="EW169" t="str">
        <f t="shared" ca="1" si="142"/>
        <v/>
      </c>
    </row>
    <row r="170" spans="2:153" x14ac:dyDescent="0.25">
      <c r="B170">
        <f ca="1">OFFSET('Equipos, Mater, Serv'!C$5,ROW($A170)-ROW($A$3),0)</f>
        <v>0</v>
      </c>
      <c r="C170">
        <f ca="1">OFFSET('Equipos, Mater, Serv'!D$5,ROW($A170)-ROW($A$3),0)</f>
        <v>0</v>
      </c>
      <c r="D170">
        <f ca="1">OFFSET('Equipos, Mater, Serv'!F$5,ROW($A170)-ROW($A$3),0)</f>
        <v>0</v>
      </c>
      <c r="E170">
        <f ca="1">OFFSET('Equipos, Mater, Serv'!G$5,ROW($A170)-ROW($A$3),0)</f>
        <v>0</v>
      </c>
      <c r="F170">
        <f ca="1">OFFSET('Equipos, Mater, Serv'!H$5,ROW($A170)-ROW($A$3),0)</f>
        <v>0</v>
      </c>
      <c r="G170">
        <f ca="1">OFFSET('Equipos, Mater, Serv'!L$5,ROW($A170)-ROW($A$3),0)</f>
        <v>0</v>
      </c>
      <c r="I170">
        <f ca="1">OFFSET('Equipos, Mater, Serv'!O$5,ROW($A170)-ROW($A$3),0)</f>
        <v>0</v>
      </c>
      <c r="J170">
        <f ca="1">OFFSET('Equipos, Mater, Serv'!P$5,ROW($A170)-ROW($A$3),0)</f>
        <v>0</v>
      </c>
      <c r="K170">
        <f ca="1">OFFSET('Equipos, Mater, Serv'!T$5,ROW($A170)-ROW($A$3),0)</f>
        <v>0</v>
      </c>
      <c r="L170">
        <f ca="1">OFFSET('Equipos, Mater, Serv'!U$5,ROW($A170)-ROW($A$3),0)</f>
        <v>0</v>
      </c>
      <c r="N170">
        <f ca="1">OFFSET('Equipos, Mater, Serv'!Z$5,ROW($A170)-ROW($A$3),0)</f>
        <v>0</v>
      </c>
      <c r="O170">
        <f ca="1">OFFSET('Equipos, Mater, Serv'!AA$5,ROW($A170)-ROW($A$3),0)</f>
        <v>0</v>
      </c>
      <c r="P170">
        <f ca="1">OFFSET('Equipos, Mater, Serv'!AB$5,ROW($A170)-ROW($A$3),0)</f>
        <v>0</v>
      </c>
      <c r="Q170">
        <f ca="1">OFFSET('Equipos, Mater, Serv'!AC$5,ROW($A170)-ROW($A$3),0)</f>
        <v>0</v>
      </c>
      <c r="R170">
        <f ca="1">OFFSET('Equipos, Mater, Serv'!AD$5,ROW($A170)-ROW($A$3),0)</f>
        <v>0</v>
      </c>
      <c r="S170">
        <f ca="1">OFFSET('Equipos, Mater, Serv'!AE$5,ROW($A170)-ROW($A$3),0)</f>
        <v>0</v>
      </c>
      <c r="T170">
        <f ca="1">OFFSET('Equipos, Mater, Serv'!AF$5,ROW($A170)-ROW($A$3),0)</f>
        <v>0</v>
      </c>
      <c r="V170" s="241">
        <f ca="1">IF(OR($B170=0,D170=0,F170=0,J170&lt;&gt;'Datos fijos'!$H$3),0,1)</f>
        <v>0</v>
      </c>
      <c r="W170">
        <f t="shared" ca="1" si="143"/>
        <v>0</v>
      </c>
      <c r="X170" t="str">
        <f t="shared" ca="1" si="144"/>
        <v/>
      </c>
      <c r="Y170" t="str">
        <f t="shared" ca="1" si="145"/>
        <v/>
      </c>
      <c r="AA170" t="str">
        <f t="shared" ca="1" si="112"/>
        <v/>
      </c>
      <c r="AB170" t="str">
        <f t="shared" ca="1" si="113"/>
        <v/>
      </c>
      <c r="AC170" t="str">
        <f t="shared" ca="1" si="114"/>
        <v/>
      </c>
      <c r="AD170" t="str">
        <f t="shared" ca="1" si="115"/>
        <v/>
      </c>
      <c r="AE170" t="str">
        <f t="shared" ca="1" si="116"/>
        <v/>
      </c>
      <c r="AF170" t="str">
        <f t="shared" ca="1" si="117"/>
        <v/>
      </c>
      <c r="AG170" t="str">
        <f t="shared" ca="1" si="146"/>
        <v/>
      </c>
      <c r="AH170" t="str">
        <f t="shared" ca="1" si="147"/>
        <v/>
      </c>
      <c r="AI170" t="str">
        <f t="shared" ca="1" si="148"/>
        <v/>
      </c>
      <c r="AL170" t="str">
        <f ca="1">IF(Y170="","",IF(OR(AG170='Datos fijos'!$AB$3,AG170='Datos fijos'!$AB$4),0,SUM(AH170:AK170)))</f>
        <v/>
      </c>
      <c r="BE170" s="4">
        <f ca="1">IF(OR(COUNTIF('Datos fijos'!$AJ:$AJ,$B170)=0,$B170=0,D170=0,F170=0,$H$4&lt;&gt;'Datos fijos'!$H$3),0,VLOOKUP($B170,'Datos fijos'!$AJ:$AO,COLUMN('Datos fijos'!$AK$2)-COLUMN('Datos fijos'!$AJ$2)+1,0))</f>
        <v>0</v>
      </c>
      <c r="BF170">
        <f t="shared" ca="1" si="149"/>
        <v>0</v>
      </c>
      <c r="BG170" t="str">
        <f t="shared" ca="1" si="118"/>
        <v/>
      </c>
      <c r="BH170" t="str">
        <f t="shared" ca="1" si="119"/>
        <v/>
      </c>
      <c r="BJ170" t="str">
        <f t="shared" ca="1" si="120"/>
        <v/>
      </c>
      <c r="BK170" t="str">
        <f t="shared" ca="1" si="121"/>
        <v/>
      </c>
      <c r="BL170" t="str">
        <f t="shared" ca="1" si="122"/>
        <v/>
      </c>
      <c r="BM170" t="str">
        <f t="shared" ca="1" si="123"/>
        <v/>
      </c>
      <c r="BN170" s="4" t="str">
        <f t="shared" ca="1" si="124"/>
        <v/>
      </c>
      <c r="BO170" t="str">
        <f t="shared" ca="1" si="125"/>
        <v/>
      </c>
      <c r="BP170" t="str">
        <f t="shared" ca="1" si="126"/>
        <v/>
      </c>
      <c r="BQ170" t="str">
        <f t="shared" ca="1" si="127"/>
        <v/>
      </c>
      <c r="BR170" t="str">
        <f t="shared" ca="1" si="128"/>
        <v/>
      </c>
      <c r="BS170" t="str">
        <f t="shared" ca="1" si="129"/>
        <v/>
      </c>
      <c r="BT170" t="str">
        <f ca="1">IF($BH170="","",IF(OR(BO170='Datos fijos'!$AB$3,BO170='Datos fijos'!$AB$4),0,SUM(BP170:BS170)))</f>
        <v/>
      </c>
      <c r="BU170" t="str">
        <f t="shared" ca="1" si="150"/>
        <v/>
      </c>
      <c r="BX170">
        <f ca="1">IF(OR(COUNTIF('Datos fijos'!$AJ:$AJ,$B170)=0,$B170=0,D170=0,F170=0,G170=0,$H$4&lt;&gt;'Datos fijos'!$H$3),0,VLOOKUP($B170,'Datos fijos'!$AJ:$AO,COLUMN('Datos fijos'!$AL$1)-COLUMN('Datos fijos'!$AJ$2)+1,0))</f>
        <v>0</v>
      </c>
      <c r="BY170">
        <f t="shared" ca="1" si="151"/>
        <v>0</v>
      </c>
      <c r="BZ170" t="str">
        <f t="shared" ca="1" si="130"/>
        <v/>
      </c>
      <c r="CA170" t="str">
        <f t="shared" ca="1" si="131"/>
        <v/>
      </c>
      <c r="CC170" t="str">
        <f t="shared" ca="1" si="132"/>
        <v/>
      </c>
      <c r="CD170" t="str">
        <f t="shared" ca="1" si="133"/>
        <v/>
      </c>
      <c r="CE170" t="str">
        <f t="shared" ca="1" si="134"/>
        <v/>
      </c>
      <c r="CF170" t="str">
        <f t="shared" ca="1" si="135"/>
        <v/>
      </c>
      <c r="CG170" t="str">
        <f t="shared" ca="1" si="136"/>
        <v/>
      </c>
      <c r="CH170" t="str">
        <f t="shared" ca="1" si="137"/>
        <v/>
      </c>
      <c r="CI170" t="str">
        <f t="shared" ca="1" si="138"/>
        <v/>
      </c>
      <c r="CJ170" t="str">
        <f t="shared" ca="1" si="139"/>
        <v/>
      </c>
      <c r="CK170" t="str">
        <f t="shared" ca="1" si="140"/>
        <v/>
      </c>
      <c r="CL170" t="str">
        <f t="shared" ca="1" si="141"/>
        <v/>
      </c>
      <c r="CM170" t="str">
        <f ca="1">IF($CA170="","",IF(OR(CH170='Datos fijos'!$AB$3,CH170='Datos fijos'!$AB$4),0,SUM(CI170:CL170)))</f>
        <v/>
      </c>
      <c r="CN170" t="str">
        <f t="shared" ca="1" si="152"/>
        <v/>
      </c>
      <c r="DZ170">
        <f ca="1">IF(OR(COUNTIF('Datos fijos'!$AJ:$AJ,$B170)=0,C170=0,D170=0,E170=0,G170=0),0,VLOOKUP($B170,'Datos fijos'!$AJ:$AO,COLUMN('Datos fijos'!$AO$1)-COLUMN('Datos fijos'!$AJ$2)+1,0))</f>
        <v>0</v>
      </c>
      <c r="EA170">
        <f t="shared" ca="1" si="153"/>
        <v>0</v>
      </c>
      <c r="EB170" t="str">
        <f t="shared" ca="1" si="166"/>
        <v/>
      </c>
      <c r="EC170" t="str">
        <f t="shared" ca="1" si="154"/>
        <v/>
      </c>
      <c r="EE170" t="str">
        <f t="shared" ca="1" si="155"/>
        <v/>
      </c>
      <c r="EF170" t="str">
        <f t="shared" ca="1" si="156"/>
        <v/>
      </c>
      <c r="EG170" t="str">
        <f t="shared" ca="1" si="157"/>
        <v/>
      </c>
      <c r="EH170" t="str">
        <f t="shared" ca="1" si="158"/>
        <v/>
      </c>
      <c r="EI170" t="str">
        <f t="shared" ca="1" si="159"/>
        <v/>
      </c>
      <c r="EJ170" t="str">
        <f t="shared" ca="1" si="160"/>
        <v/>
      </c>
      <c r="EM170" t="str">
        <f t="shared" ca="1" si="161"/>
        <v/>
      </c>
      <c r="EN170" t="str">
        <f t="shared" ca="1" si="162"/>
        <v/>
      </c>
      <c r="EO170" t="str">
        <f t="shared" ca="1" si="163"/>
        <v/>
      </c>
      <c r="EP170" t="str">
        <f t="shared" ca="1" si="164"/>
        <v/>
      </c>
      <c r="EQ170" t="str">
        <f ca="1">IF(EC170="","",IF(OR(EJ170='Datos fijos'!$AB$4),0,SUM(EM170:EP170)))</f>
        <v/>
      </c>
      <c r="ER170" t="str">
        <f t="shared" ca="1" si="165"/>
        <v/>
      </c>
      <c r="EV170" s="53" t="str">
        <f ca="1">IF(OR(COUNTIF('Datos fijos'!$AJ:$AJ,Cálculos!$B170)=0,F170=0,D170=0,B170=0),"",VLOOKUP($B170,'Datos fijos'!$AJ:$AP,COLUMN('Datos fijos'!$AP$1)-COLUMN('Datos fijos'!$AJ$2)+1,0))</f>
        <v/>
      </c>
      <c r="EW170" t="str">
        <f t="shared" ca="1" si="142"/>
        <v/>
      </c>
    </row>
    <row r="171" spans="2:153" x14ac:dyDescent="0.25">
      <c r="B171">
        <f ca="1">OFFSET('Equipos, Mater, Serv'!C$5,ROW($A171)-ROW($A$3),0)</f>
        <v>0</v>
      </c>
      <c r="C171">
        <f ca="1">OFFSET('Equipos, Mater, Serv'!D$5,ROW($A171)-ROW($A$3),0)</f>
        <v>0</v>
      </c>
      <c r="D171">
        <f ca="1">OFFSET('Equipos, Mater, Serv'!F$5,ROW($A171)-ROW($A$3),0)</f>
        <v>0</v>
      </c>
      <c r="E171">
        <f ca="1">OFFSET('Equipos, Mater, Serv'!G$5,ROW($A171)-ROW($A$3),0)</f>
        <v>0</v>
      </c>
      <c r="F171">
        <f ca="1">OFFSET('Equipos, Mater, Serv'!H$5,ROW($A171)-ROW($A$3),0)</f>
        <v>0</v>
      </c>
      <c r="G171">
        <f ca="1">OFFSET('Equipos, Mater, Serv'!L$5,ROW($A171)-ROW($A$3),0)</f>
        <v>0</v>
      </c>
      <c r="I171">
        <f ca="1">OFFSET('Equipos, Mater, Serv'!O$5,ROW($A171)-ROW($A$3),0)</f>
        <v>0</v>
      </c>
      <c r="J171">
        <f ca="1">OFFSET('Equipos, Mater, Serv'!P$5,ROW($A171)-ROW($A$3),0)</f>
        <v>0</v>
      </c>
      <c r="K171">
        <f ca="1">OFFSET('Equipos, Mater, Serv'!T$5,ROW($A171)-ROW($A$3),0)</f>
        <v>0</v>
      </c>
      <c r="L171">
        <f ca="1">OFFSET('Equipos, Mater, Serv'!U$5,ROW($A171)-ROW($A$3),0)</f>
        <v>0</v>
      </c>
      <c r="N171">
        <f ca="1">OFFSET('Equipos, Mater, Serv'!Z$5,ROW($A171)-ROW($A$3),0)</f>
        <v>0</v>
      </c>
      <c r="O171">
        <f ca="1">OFFSET('Equipos, Mater, Serv'!AA$5,ROW($A171)-ROW($A$3),0)</f>
        <v>0</v>
      </c>
      <c r="P171">
        <f ca="1">OFFSET('Equipos, Mater, Serv'!AB$5,ROW($A171)-ROW($A$3),0)</f>
        <v>0</v>
      </c>
      <c r="Q171">
        <f ca="1">OFFSET('Equipos, Mater, Serv'!AC$5,ROW($A171)-ROW($A$3),0)</f>
        <v>0</v>
      </c>
      <c r="R171">
        <f ca="1">OFFSET('Equipos, Mater, Serv'!AD$5,ROW($A171)-ROW($A$3),0)</f>
        <v>0</v>
      </c>
      <c r="S171">
        <f ca="1">OFFSET('Equipos, Mater, Serv'!AE$5,ROW($A171)-ROW($A$3),0)</f>
        <v>0</v>
      </c>
      <c r="T171">
        <f ca="1">OFFSET('Equipos, Mater, Serv'!AF$5,ROW($A171)-ROW($A$3),0)</f>
        <v>0</v>
      </c>
      <c r="V171" s="241">
        <f ca="1">IF(OR($B171=0,D171=0,F171=0,J171&lt;&gt;'Datos fijos'!$H$3),0,1)</f>
        <v>0</v>
      </c>
      <c r="W171">
        <f t="shared" ca="1" si="143"/>
        <v>0</v>
      </c>
      <c r="X171" t="str">
        <f t="shared" ca="1" si="144"/>
        <v/>
      </c>
      <c r="Y171" t="str">
        <f t="shared" ca="1" si="145"/>
        <v/>
      </c>
      <c r="AA171" t="str">
        <f t="shared" ca="1" si="112"/>
        <v/>
      </c>
      <c r="AB171" t="str">
        <f t="shared" ca="1" si="113"/>
        <v/>
      </c>
      <c r="AC171" t="str">
        <f t="shared" ca="1" si="114"/>
        <v/>
      </c>
      <c r="AD171" t="str">
        <f t="shared" ca="1" si="115"/>
        <v/>
      </c>
      <c r="AE171" t="str">
        <f t="shared" ca="1" si="116"/>
        <v/>
      </c>
      <c r="AF171" t="str">
        <f t="shared" ca="1" si="117"/>
        <v/>
      </c>
      <c r="AG171" t="str">
        <f t="shared" ca="1" si="146"/>
        <v/>
      </c>
      <c r="AH171" t="str">
        <f t="shared" ca="1" si="147"/>
        <v/>
      </c>
      <c r="AI171" t="str">
        <f t="shared" ca="1" si="148"/>
        <v/>
      </c>
      <c r="AL171" t="str">
        <f ca="1">IF(Y171="","",IF(OR(AG171='Datos fijos'!$AB$3,AG171='Datos fijos'!$AB$4),0,SUM(AH171:AK171)))</f>
        <v/>
      </c>
      <c r="BE171" s="4">
        <f ca="1">IF(OR(COUNTIF('Datos fijos'!$AJ:$AJ,$B171)=0,$B171=0,D171=0,F171=0,$H$4&lt;&gt;'Datos fijos'!$H$3),0,VLOOKUP($B171,'Datos fijos'!$AJ:$AO,COLUMN('Datos fijos'!$AK$2)-COLUMN('Datos fijos'!$AJ$2)+1,0))</f>
        <v>0</v>
      </c>
      <c r="BF171">
        <f t="shared" ca="1" si="149"/>
        <v>0</v>
      </c>
      <c r="BG171" t="str">
        <f t="shared" ca="1" si="118"/>
        <v/>
      </c>
      <c r="BH171" t="str">
        <f t="shared" ca="1" si="119"/>
        <v/>
      </c>
      <c r="BJ171" t="str">
        <f t="shared" ca="1" si="120"/>
        <v/>
      </c>
      <c r="BK171" t="str">
        <f t="shared" ca="1" si="121"/>
        <v/>
      </c>
      <c r="BL171" t="str">
        <f t="shared" ca="1" si="122"/>
        <v/>
      </c>
      <c r="BM171" t="str">
        <f t="shared" ca="1" si="123"/>
        <v/>
      </c>
      <c r="BN171" s="4" t="str">
        <f t="shared" ca="1" si="124"/>
        <v/>
      </c>
      <c r="BO171" t="str">
        <f t="shared" ca="1" si="125"/>
        <v/>
      </c>
      <c r="BP171" t="str">
        <f t="shared" ca="1" si="126"/>
        <v/>
      </c>
      <c r="BQ171" t="str">
        <f t="shared" ca="1" si="127"/>
        <v/>
      </c>
      <c r="BR171" t="str">
        <f t="shared" ca="1" si="128"/>
        <v/>
      </c>
      <c r="BS171" t="str">
        <f t="shared" ca="1" si="129"/>
        <v/>
      </c>
      <c r="BT171" t="str">
        <f ca="1">IF($BH171="","",IF(OR(BO171='Datos fijos'!$AB$3,BO171='Datos fijos'!$AB$4),0,SUM(BP171:BS171)))</f>
        <v/>
      </c>
      <c r="BU171" t="str">
        <f t="shared" ca="1" si="150"/>
        <v/>
      </c>
      <c r="BX171">
        <f ca="1">IF(OR(COUNTIF('Datos fijos'!$AJ:$AJ,$B171)=0,$B171=0,D171=0,F171=0,G171=0,$H$4&lt;&gt;'Datos fijos'!$H$3),0,VLOOKUP($B171,'Datos fijos'!$AJ:$AO,COLUMN('Datos fijos'!$AL$1)-COLUMN('Datos fijos'!$AJ$2)+1,0))</f>
        <v>0</v>
      </c>
      <c r="BY171">
        <f t="shared" ca="1" si="151"/>
        <v>0</v>
      </c>
      <c r="BZ171" t="str">
        <f t="shared" ca="1" si="130"/>
        <v/>
      </c>
      <c r="CA171" t="str">
        <f t="shared" ca="1" si="131"/>
        <v/>
      </c>
      <c r="CC171" t="str">
        <f t="shared" ca="1" si="132"/>
        <v/>
      </c>
      <c r="CD171" t="str">
        <f t="shared" ca="1" si="133"/>
        <v/>
      </c>
      <c r="CE171" t="str">
        <f t="shared" ca="1" si="134"/>
        <v/>
      </c>
      <c r="CF171" t="str">
        <f t="shared" ca="1" si="135"/>
        <v/>
      </c>
      <c r="CG171" t="str">
        <f t="shared" ca="1" si="136"/>
        <v/>
      </c>
      <c r="CH171" t="str">
        <f t="shared" ca="1" si="137"/>
        <v/>
      </c>
      <c r="CI171" t="str">
        <f t="shared" ca="1" si="138"/>
        <v/>
      </c>
      <c r="CJ171" t="str">
        <f t="shared" ca="1" si="139"/>
        <v/>
      </c>
      <c r="CK171" t="str">
        <f t="shared" ca="1" si="140"/>
        <v/>
      </c>
      <c r="CL171" t="str">
        <f t="shared" ca="1" si="141"/>
        <v/>
      </c>
      <c r="CM171" t="str">
        <f ca="1">IF($CA171="","",IF(OR(CH171='Datos fijos'!$AB$3,CH171='Datos fijos'!$AB$4),0,SUM(CI171:CL171)))</f>
        <v/>
      </c>
      <c r="CN171" t="str">
        <f t="shared" ca="1" si="152"/>
        <v/>
      </c>
      <c r="DZ171">
        <f ca="1">IF(OR(COUNTIF('Datos fijos'!$AJ:$AJ,$B171)=0,C171=0,D171=0,E171=0,G171=0),0,VLOOKUP($B171,'Datos fijos'!$AJ:$AO,COLUMN('Datos fijos'!$AO$1)-COLUMN('Datos fijos'!$AJ$2)+1,0))</f>
        <v>0</v>
      </c>
      <c r="EA171">
        <f t="shared" ca="1" si="153"/>
        <v>0</v>
      </c>
      <c r="EB171" t="str">
        <f t="shared" ca="1" si="166"/>
        <v/>
      </c>
      <c r="EC171" t="str">
        <f t="shared" ca="1" si="154"/>
        <v/>
      </c>
      <c r="EE171" t="str">
        <f t="shared" ca="1" si="155"/>
        <v/>
      </c>
      <c r="EF171" t="str">
        <f t="shared" ca="1" si="156"/>
        <v/>
      </c>
      <c r="EG171" t="str">
        <f t="shared" ca="1" si="157"/>
        <v/>
      </c>
      <c r="EH171" t="str">
        <f t="shared" ca="1" si="158"/>
        <v/>
      </c>
      <c r="EI171" t="str">
        <f t="shared" ca="1" si="159"/>
        <v/>
      </c>
      <c r="EJ171" t="str">
        <f t="shared" ca="1" si="160"/>
        <v/>
      </c>
      <c r="EM171" t="str">
        <f t="shared" ca="1" si="161"/>
        <v/>
      </c>
      <c r="EN171" t="str">
        <f t="shared" ca="1" si="162"/>
        <v/>
      </c>
      <c r="EO171" t="str">
        <f t="shared" ca="1" si="163"/>
        <v/>
      </c>
      <c r="EP171" t="str">
        <f t="shared" ca="1" si="164"/>
        <v/>
      </c>
      <c r="EQ171" t="str">
        <f ca="1">IF(EC171="","",IF(OR(EJ171='Datos fijos'!$AB$4),0,SUM(EM171:EP171)))</f>
        <v/>
      </c>
      <c r="ER171" t="str">
        <f t="shared" ca="1" si="165"/>
        <v/>
      </c>
      <c r="EV171" s="53" t="str">
        <f ca="1">IF(OR(COUNTIF('Datos fijos'!$AJ:$AJ,Cálculos!$B171)=0,F171=0,D171=0,B171=0),"",VLOOKUP($B171,'Datos fijos'!$AJ:$AP,COLUMN('Datos fijos'!$AP$1)-COLUMN('Datos fijos'!$AJ$2)+1,0))</f>
        <v/>
      </c>
      <c r="EW171" t="str">
        <f t="shared" ca="1" si="142"/>
        <v/>
      </c>
    </row>
    <row r="172" spans="2:153" x14ac:dyDescent="0.25">
      <c r="B172">
        <f ca="1">OFFSET('Equipos, Mater, Serv'!C$5,ROW($A172)-ROW($A$3),0)</f>
        <v>0</v>
      </c>
      <c r="C172">
        <f ca="1">OFFSET('Equipos, Mater, Serv'!D$5,ROW($A172)-ROW($A$3),0)</f>
        <v>0</v>
      </c>
      <c r="D172">
        <f ca="1">OFFSET('Equipos, Mater, Serv'!F$5,ROW($A172)-ROW($A$3),0)</f>
        <v>0</v>
      </c>
      <c r="E172">
        <f ca="1">OFFSET('Equipos, Mater, Serv'!G$5,ROW($A172)-ROW($A$3),0)</f>
        <v>0</v>
      </c>
      <c r="F172">
        <f ca="1">OFFSET('Equipos, Mater, Serv'!H$5,ROW($A172)-ROW($A$3),0)</f>
        <v>0</v>
      </c>
      <c r="G172">
        <f ca="1">OFFSET('Equipos, Mater, Serv'!L$5,ROW($A172)-ROW($A$3),0)</f>
        <v>0</v>
      </c>
      <c r="I172">
        <f ca="1">OFFSET('Equipos, Mater, Serv'!O$5,ROW($A172)-ROW($A$3),0)</f>
        <v>0</v>
      </c>
      <c r="J172">
        <f ca="1">OFFSET('Equipos, Mater, Serv'!P$5,ROW($A172)-ROW($A$3),0)</f>
        <v>0</v>
      </c>
      <c r="K172">
        <f ca="1">OFFSET('Equipos, Mater, Serv'!T$5,ROW($A172)-ROW($A$3),0)</f>
        <v>0</v>
      </c>
      <c r="L172">
        <f ca="1">OFFSET('Equipos, Mater, Serv'!U$5,ROW($A172)-ROW($A$3),0)</f>
        <v>0</v>
      </c>
      <c r="N172">
        <f ca="1">OFFSET('Equipos, Mater, Serv'!Z$5,ROW($A172)-ROW($A$3),0)</f>
        <v>0</v>
      </c>
      <c r="O172">
        <f ca="1">OFFSET('Equipos, Mater, Serv'!AA$5,ROW($A172)-ROW($A$3),0)</f>
        <v>0</v>
      </c>
      <c r="P172">
        <f ca="1">OFFSET('Equipos, Mater, Serv'!AB$5,ROW($A172)-ROW($A$3),0)</f>
        <v>0</v>
      </c>
      <c r="Q172">
        <f ca="1">OFFSET('Equipos, Mater, Serv'!AC$5,ROW($A172)-ROW($A$3),0)</f>
        <v>0</v>
      </c>
      <c r="R172">
        <f ca="1">OFFSET('Equipos, Mater, Serv'!AD$5,ROW($A172)-ROW($A$3),0)</f>
        <v>0</v>
      </c>
      <c r="S172">
        <f ca="1">OFFSET('Equipos, Mater, Serv'!AE$5,ROW($A172)-ROW($A$3),0)</f>
        <v>0</v>
      </c>
      <c r="T172">
        <f ca="1">OFFSET('Equipos, Mater, Serv'!AF$5,ROW($A172)-ROW($A$3),0)</f>
        <v>0</v>
      </c>
      <c r="V172" s="241">
        <f ca="1">IF(OR($B172=0,D172=0,F172=0,J172&lt;&gt;'Datos fijos'!$H$3),0,1)</f>
        <v>0</v>
      </c>
      <c r="W172">
        <f t="shared" ca="1" si="143"/>
        <v>0</v>
      </c>
      <c r="X172" t="str">
        <f t="shared" ca="1" si="144"/>
        <v/>
      </c>
      <c r="Y172" t="str">
        <f t="shared" ca="1" si="145"/>
        <v/>
      </c>
      <c r="AA172" t="str">
        <f t="shared" ca="1" si="112"/>
        <v/>
      </c>
      <c r="AB172" t="str">
        <f t="shared" ca="1" si="113"/>
        <v/>
      </c>
      <c r="AC172" t="str">
        <f t="shared" ca="1" si="114"/>
        <v/>
      </c>
      <c r="AD172" t="str">
        <f t="shared" ca="1" si="115"/>
        <v/>
      </c>
      <c r="AE172" t="str">
        <f t="shared" ca="1" si="116"/>
        <v/>
      </c>
      <c r="AF172" t="str">
        <f t="shared" ca="1" si="117"/>
        <v/>
      </c>
      <c r="AG172" t="str">
        <f t="shared" ca="1" si="146"/>
        <v/>
      </c>
      <c r="AH172" t="str">
        <f t="shared" ca="1" si="147"/>
        <v/>
      </c>
      <c r="AI172" t="str">
        <f t="shared" ca="1" si="148"/>
        <v/>
      </c>
      <c r="AL172" t="str">
        <f ca="1">IF(Y172="","",IF(OR(AG172='Datos fijos'!$AB$3,AG172='Datos fijos'!$AB$4),0,SUM(AH172:AK172)))</f>
        <v/>
      </c>
      <c r="BE172" s="4">
        <f ca="1">IF(OR(COUNTIF('Datos fijos'!$AJ:$AJ,$B172)=0,$B172=0,D172=0,F172=0,$H$4&lt;&gt;'Datos fijos'!$H$3),0,VLOOKUP($B172,'Datos fijos'!$AJ:$AO,COLUMN('Datos fijos'!$AK$2)-COLUMN('Datos fijos'!$AJ$2)+1,0))</f>
        <v>0</v>
      </c>
      <c r="BF172">
        <f t="shared" ca="1" si="149"/>
        <v>0</v>
      </c>
      <c r="BG172" t="str">
        <f t="shared" ca="1" si="118"/>
        <v/>
      </c>
      <c r="BH172" t="str">
        <f t="shared" ca="1" si="119"/>
        <v/>
      </c>
      <c r="BJ172" t="str">
        <f t="shared" ca="1" si="120"/>
        <v/>
      </c>
      <c r="BK172" t="str">
        <f t="shared" ca="1" si="121"/>
        <v/>
      </c>
      <c r="BL172" t="str">
        <f t="shared" ca="1" si="122"/>
        <v/>
      </c>
      <c r="BM172" t="str">
        <f t="shared" ca="1" si="123"/>
        <v/>
      </c>
      <c r="BN172" s="4" t="str">
        <f t="shared" ca="1" si="124"/>
        <v/>
      </c>
      <c r="BO172" t="str">
        <f t="shared" ca="1" si="125"/>
        <v/>
      </c>
      <c r="BP172" t="str">
        <f t="shared" ca="1" si="126"/>
        <v/>
      </c>
      <c r="BQ172" t="str">
        <f t="shared" ca="1" si="127"/>
        <v/>
      </c>
      <c r="BR172" t="str">
        <f t="shared" ca="1" si="128"/>
        <v/>
      </c>
      <c r="BS172" t="str">
        <f t="shared" ca="1" si="129"/>
        <v/>
      </c>
      <c r="BT172" t="str">
        <f ca="1">IF($BH172="","",IF(OR(BO172='Datos fijos'!$AB$3,BO172='Datos fijos'!$AB$4),0,SUM(BP172:BS172)))</f>
        <v/>
      </c>
      <c r="BU172" t="str">
        <f t="shared" ca="1" si="150"/>
        <v/>
      </c>
      <c r="BX172">
        <f ca="1">IF(OR(COUNTIF('Datos fijos'!$AJ:$AJ,$B172)=0,$B172=0,D172=0,F172=0,G172=0,$H$4&lt;&gt;'Datos fijos'!$H$3),0,VLOOKUP($B172,'Datos fijos'!$AJ:$AO,COLUMN('Datos fijos'!$AL$1)-COLUMN('Datos fijos'!$AJ$2)+1,0))</f>
        <v>0</v>
      </c>
      <c r="BY172">
        <f t="shared" ca="1" si="151"/>
        <v>0</v>
      </c>
      <c r="BZ172" t="str">
        <f t="shared" ca="1" si="130"/>
        <v/>
      </c>
      <c r="CA172" t="str">
        <f t="shared" ca="1" si="131"/>
        <v/>
      </c>
      <c r="CC172" t="str">
        <f t="shared" ca="1" si="132"/>
        <v/>
      </c>
      <c r="CD172" t="str">
        <f t="shared" ca="1" si="133"/>
        <v/>
      </c>
      <c r="CE172" t="str">
        <f t="shared" ca="1" si="134"/>
        <v/>
      </c>
      <c r="CF172" t="str">
        <f t="shared" ca="1" si="135"/>
        <v/>
      </c>
      <c r="CG172" t="str">
        <f t="shared" ca="1" si="136"/>
        <v/>
      </c>
      <c r="CH172" t="str">
        <f t="shared" ca="1" si="137"/>
        <v/>
      </c>
      <c r="CI172" t="str">
        <f t="shared" ca="1" si="138"/>
        <v/>
      </c>
      <c r="CJ172" t="str">
        <f t="shared" ca="1" si="139"/>
        <v/>
      </c>
      <c r="CK172" t="str">
        <f t="shared" ca="1" si="140"/>
        <v/>
      </c>
      <c r="CL172" t="str">
        <f t="shared" ca="1" si="141"/>
        <v/>
      </c>
      <c r="CM172" t="str">
        <f ca="1">IF($CA172="","",IF(OR(CH172='Datos fijos'!$AB$3,CH172='Datos fijos'!$AB$4),0,SUM(CI172:CL172)))</f>
        <v/>
      </c>
      <c r="CN172" t="str">
        <f t="shared" ca="1" si="152"/>
        <v/>
      </c>
      <c r="DZ172">
        <f ca="1">IF(OR(COUNTIF('Datos fijos'!$AJ:$AJ,$B172)=0,C172=0,D172=0,E172=0,G172=0),0,VLOOKUP($B172,'Datos fijos'!$AJ:$AO,COLUMN('Datos fijos'!$AO$1)-COLUMN('Datos fijos'!$AJ$2)+1,0))</f>
        <v>0</v>
      </c>
      <c r="EA172">
        <f t="shared" ca="1" si="153"/>
        <v>0</v>
      </c>
      <c r="EB172" t="str">
        <f t="shared" ca="1" si="166"/>
        <v/>
      </c>
      <c r="EC172" t="str">
        <f t="shared" ca="1" si="154"/>
        <v/>
      </c>
      <c r="EE172" t="str">
        <f t="shared" ca="1" si="155"/>
        <v/>
      </c>
      <c r="EF172" t="str">
        <f t="shared" ca="1" si="156"/>
        <v/>
      </c>
      <c r="EG172" t="str">
        <f t="shared" ca="1" si="157"/>
        <v/>
      </c>
      <c r="EH172" t="str">
        <f t="shared" ca="1" si="158"/>
        <v/>
      </c>
      <c r="EI172" t="str">
        <f t="shared" ca="1" si="159"/>
        <v/>
      </c>
      <c r="EJ172" t="str">
        <f t="shared" ca="1" si="160"/>
        <v/>
      </c>
      <c r="EM172" t="str">
        <f t="shared" ca="1" si="161"/>
        <v/>
      </c>
      <c r="EN172" t="str">
        <f t="shared" ca="1" si="162"/>
        <v/>
      </c>
      <c r="EO172" t="str">
        <f t="shared" ca="1" si="163"/>
        <v/>
      </c>
      <c r="EP172" t="str">
        <f t="shared" ca="1" si="164"/>
        <v/>
      </c>
      <c r="EQ172" t="str">
        <f ca="1">IF(EC172="","",IF(OR(EJ172='Datos fijos'!$AB$4),0,SUM(EM172:EP172)))</f>
        <v/>
      </c>
      <c r="ER172" t="str">
        <f t="shared" ca="1" si="165"/>
        <v/>
      </c>
      <c r="EV172" s="53" t="str">
        <f ca="1">IF(OR(COUNTIF('Datos fijos'!$AJ:$AJ,Cálculos!$B172)=0,F172=0,D172=0,B172=0),"",VLOOKUP($B172,'Datos fijos'!$AJ:$AP,COLUMN('Datos fijos'!$AP$1)-COLUMN('Datos fijos'!$AJ$2)+1,0))</f>
        <v/>
      </c>
      <c r="EW172" t="str">
        <f t="shared" ca="1" si="142"/>
        <v/>
      </c>
    </row>
    <row r="173" spans="2:153" x14ac:dyDescent="0.25">
      <c r="B173">
        <f ca="1">OFFSET('Equipos, Mater, Serv'!C$5,ROW($A173)-ROW($A$3),0)</f>
        <v>0</v>
      </c>
      <c r="C173">
        <f ca="1">OFFSET('Equipos, Mater, Serv'!D$5,ROW($A173)-ROW($A$3),0)</f>
        <v>0</v>
      </c>
      <c r="D173">
        <f ca="1">OFFSET('Equipos, Mater, Serv'!F$5,ROW($A173)-ROW($A$3),0)</f>
        <v>0</v>
      </c>
      <c r="E173">
        <f ca="1">OFFSET('Equipos, Mater, Serv'!G$5,ROW($A173)-ROW($A$3),0)</f>
        <v>0</v>
      </c>
      <c r="F173">
        <f ca="1">OFFSET('Equipos, Mater, Serv'!H$5,ROW($A173)-ROW($A$3),0)</f>
        <v>0</v>
      </c>
      <c r="G173">
        <f ca="1">OFFSET('Equipos, Mater, Serv'!L$5,ROW($A173)-ROW($A$3),0)</f>
        <v>0</v>
      </c>
      <c r="I173">
        <f ca="1">OFFSET('Equipos, Mater, Serv'!O$5,ROW($A173)-ROW($A$3),0)</f>
        <v>0</v>
      </c>
      <c r="J173">
        <f ca="1">OFFSET('Equipos, Mater, Serv'!P$5,ROW($A173)-ROW($A$3),0)</f>
        <v>0</v>
      </c>
      <c r="K173">
        <f ca="1">OFFSET('Equipos, Mater, Serv'!T$5,ROW($A173)-ROW($A$3),0)</f>
        <v>0</v>
      </c>
      <c r="L173">
        <f ca="1">OFFSET('Equipos, Mater, Serv'!U$5,ROW($A173)-ROW($A$3),0)</f>
        <v>0</v>
      </c>
      <c r="N173">
        <f ca="1">OFFSET('Equipos, Mater, Serv'!Z$5,ROW($A173)-ROW($A$3),0)</f>
        <v>0</v>
      </c>
      <c r="O173">
        <f ca="1">OFFSET('Equipos, Mater, Serv'!AA$5,ROW($A173)-ROW($A$3),0)</f>
        <v>0</v>
      </c>
      <c r="P173">
        <f ca="1">OFFSET('Equipos, Mater, Serv'!AB$5,ROW($A173)-ROW($A$3),0)</f>
        <v>0</v>
      </c>
      <c r="Q173">
        <f ca="1">OFFSET('Equipos, Mater, Serv'!AC$5,ROW($A173)-ROW($A$3),0)</f>
        <v>0</v>
      </c>
      <c r="R173">
        <f ca="1">OFFSET('Equipos, Mater, Serv'!AD$5,ROW($A173)-ROW($A$3),0)</f>
        <v>0</v>
      </c>
      <c r="S173">
        <f ca="1">OFFSET('Equipos, Mater, Serv'!AE$5,ROW($A173)-ROW($A$3),0)</f>
        <v>0</v>
      </c>
      <c r="T173">
        <f ca="1">OFFSET('Equipos, Mater, Serv'!AF$5,ROW($A173)-ROW($A$3),0)</f>
        <v>0</v>
      </c>
      <c r="V173" s="241">
        <f ca="1">IF(OR($B173=0,D173=0,F173=0,J173&lt;&gt;'Datos fijos'!$H$3),0,1)</f>
        <v>0</v>
      </c>
      <c r="W173">
        <f t="shared" ca="1" si="143"/>
        <v>0</v>
      </c>
      <c r="X173" t="str">
        <f t="shared" ca="1" si="144"/>
        <v/>
      </c>
      <c r="Y173" t="str">
        <f t="shared" ca="1" si="145"/>
        <v/>
      </c>
      <c r="AA173" t="str">
        <f t="shared" ca="1" si="112"/>
        <v/>
      </c>
      <c r="AB173" t="str">
        <f t="shared" ca="1" si="113"/>
        <v/>
      </c>
      <c r="AC173" t="str">
        <f t="shared" ca="1" si="114"/>
        <v/>
      </c>
      <c r="AD173" t="str">
        <f t="shared" ca="1" si="115"/>
        <v/>
      </c>
      <c r="AE173" t="str">
        <f t="shared" ca="1" si="116"/>
        <v/>
      </c>
      <c r="AF173" t="str">
        <f t="shared" ca="1" si="117"/>
        <v/>
      </c>
      <c r="AG173" t="str">
        <f t="shared" ca="1" si="146"/>
        <v/>
      </c>
      <c r="AH173" t="str">
        <f t="shared" ca="1" si="147"/>
        <v/>
      </c>
      <c r="AI173" t="str">
        <f t="shared" ca="1" si="148"/>
        <v/>
      </c>
      <c r="AL173" t="str">
        <f ca="1">IF(Y173="","",IF(OR(AG173='Datos fijos'!$AB$3,AG173='Datos fijos'!$AB$4),0,SUM(AH173:AK173)))</f>
        <v/>
      </c>
      <c r="BE173" s="4">
        <f ca="1">IF(OR(COUNTIF('Datos fijos'!$AJ:$AJ,$B173)=0,$B173=0,D173=0,F173=0,$H$4&lt;&gt;'Datos fijos'!$H$3),0,VLOOKUP($B173,'Datos fijos'!$AJ:$AO,COLUMN('Datos fijos'!$AK$2)-COLUMN('Datos fijos'!$AJ$2)+1,0))</f>
        <v>0</v>
      </c>
      <c r="BF173">
        <f t="shared" ca="1" si="149"/>
        <v>0</v>
      </c>
      <c r="BG173" t="str">
        <f t="shared" ca="1" si="118"/>
        <v/>
      </c>
      <c r="BH173" t="str">
        <f t="shared" ca="1" si="119"/>
        <v/>
      </c>
      <c r="BJ173" t="str">
        <f t="shared" ca="1" si="120"/>
        <v/>
      </c>
      <c r="BK173" t="str">
        <f t="shared" ca="1" si="121"/>
        <v/>
      </c>
      <c r="BL173" t="str">
        <f t="shared" ca="1" si="122"/>
        <v/>
      </c>
      <c r="BM173" t="str">
        <f t="shared" ca="1" si="123"/>
        <v/>
      </c>
      <c r="BN173" s="4" t="str">
        <f t="shared" ca="1" si="124"/>
        <v/>
      </c>
      <c r="BO173" t="str">
        <f t="shared" ca="1" si="125"/>
        <v/>
      </c>
      <c r="BP173" t="str">
        <f t="shared" ca="1" si="126"/>
        <v/>
      </c>
      <c r="BQ173" t="str">
        <f t="shared" ca="1" si="127"/>
        <v/>
      </c>
      <c r="BR173" t="str">
        <f t="shared" ca="1" si="128"/>
        <v/>
      </c>
      <c r="BS173" t="str">
        <f t="shared" ca="1" si="129"/>
        <v/>
      </c>
      <c r="BT173" t="str">
        <f ca="1">IF($BH173="","",IF(OR(BO173='Datos fijos'!$AB$3,BO173='Datos fijos'!$AB$4),0,SUM(BP173:BS173)))</f>
        <v/>
      </c>
      <c r="BU173" t="str">
        <f t="shared" ca="1" si="150"/>
        <v/>
      </c>
      <c r="BX173">
        <f ca="1">IF(OR(COUNTIF('Datos fijos'!$AJ:$AJ,$B173)=0,$B173=0,D173=0,F173=0,G173=0,$H$4&lt;&gt;'Datos fijos'!$H$3),0,VLOOKUP($B173,'Datos fijos'!$AJ:$AO,COLUMN('Datos fijos'!$AL$1)-COLUMN('Datos fijos'!$AJ$2)+1,0))</f>
        <v>0</v>
      </c>
      <c r="BY173">
        <f t="shared" ca="1" si="151"/>
        <v>0</v>
      </c>
      <c r="BZ173" t="str">
        <f t="shared" ca="1" si="130"/>
        <v/>
      </c>
      <c r="CA173" t="str">
        <f t="shared" ca="1" si="131"/>
        <v/>
      </c>
      <c r="CC173" t="str">
        <f t="shared" ca="1" si="132"/>
        <v/>
      </c>
      <c r="CD173" t="str">
        <f t="shared" ca="1" si="133"/>
        <v/>
      </c>
      <c r="CE173" t="str">
        <f t="shared" ca="1" si="134"/>
        <v/>
      </c>
      <c r="CF173" t="str">
        <f t="shared" ca="1" si="135"/>
        <v/>
      </c>
      <c r="CG173" t="str">
        <f t="shared" ca="1" si="136"/>
        <v/>
      </c>
      <c r="CH173" t="str">
        <f t="shared" ca="1" si="137"/>
        <v/>
      </c>
      <c r="CI173" t="str">
        <f t="shared" ca="1" si="138"/>
        <v/>
      </c>
      <c r="CJ173" t="str">
        <f t="shared" ca="1" si="139"/>
        <v/>
      </c>
      <c r="CK173" t="str">
        <f t="shared" ca="1" si="140"/>
        <v/>
      </c>
      <c r="CL173" t="str">
        <f t="shared" ca="1" si="141"/>
        <v/>
      </c>
      <c r="CM173" t="str">
        <f ca="1">IF($CA173="","",IF(OR(CH173='Datos fijos'!$AB$3,CH173='Datos fijos'!$AB$4),0,SUM(CI173:CL173)))</f>
        <v/>
      </c>
      <c r="CN173" t="str">
        <f t="shared" ca="1" si="152"/>
        <v/>
      </c>
      <c r="DZ173">
        <f ca="1">IF(OR(COUNTIF('Datos fijos'!$AJ:$AJ,$B173)=0,C173=0,D173=0,E173=0,G173=0),0,VLOOKUP($B173,'Datos fijos'!$AJ:$AO,COLUMN('Datos fijos'!$AO$1)-COLUMN('Datos fijos'!$AJ$2)+1,0))</f>
        <v>0</v>
      </c>
      <c r="EA173">
        <f t="shared" ca="1" si="153"/>
        <v>0</v>
      </c>
      <c r="EB173" t="str">
        <f t="shared" ca="1" si="166"/>
        <v/>
      </c>
      <c r="EC173" t="str">
        <f t="shared" ca="1" si="154"/>
        <v/>
      </c>
      <c r="EE173" t="str">
        <f t="shared" ca="1" si="155"/>
        <v/>
      </c>
      <c r="EF173" t="str">
        <f t="shared" ca="1" si="156"/>
        <v/>
      </c>
      <c r="EG173" t="str">
        <f t="shared" ca="1" si="157"/>
        <v/>
      </c>
      <c r="EH173" t="str">
        <f t="shared" ca="1" si="158"/>
        <v/>
      </c>
      <c r="EI173" t="str">
        <f t="shared" ca="1" si="159"/>
        <v/>
      </c>
      <c r="EJ173" t="str">
        <f t="shared" ca="1" si="160"/>
        <v/>
      </c>
      <c r="EM173" t="str">
        <f t="shared" ca="1" si="161"/>
        <v/>
      </c>
      <c r="EN173" t="str">
        <f t="shared" ca="1" si="162"/>
        <v/>
      </c>
      <c r="EO173" t="str">
        <f t="shared" ca="1" si="163"/>
        <v/>
      </c>
      <c r="EP173" t="str">
        <f t="shared" ca="1" si="164"/>
        <v/>
      </c>
      <c r="EQ173" t="str">
        <f ca="1">IF(EC173="","",IF(OR(EJ173='Datos fijos'!$AB$4),0,SUM(EM173:EP173)))</f>
        <v/>
      </c>
      <c r="ER173" t="str">
        <f t="shared" ca="1" si="165"/>
        <v/>
      </c>
      <c r="EV173" s="53" t="str">
        <f ca="1">IF(OR(COUNTIF('Datos fijos'!$AJ:$AJ,Cálculos!$B173)=0,F173=0,D173=0,B173=0),"",VLOOKUP($B173,'Datos fijos'!$AJ:$AP,COLUMN('Datos fijos'!$AP$1)-COLUMN('Datos fijos'!$AJ$2)+1,0))</f>
        <v/>
      </c>
      <c r="EW173" t="str">
        <f t="shared" ca="1" si="142"/>
        <v/>
      </c>
    </row>
    <row r="174" spans="2:153" x14ac:dyDescent="0.25">
      <c r="B174">
        <f ca="1">OFFSET('Equipos, Mater, Serv'!C$5,ROW($A174)-ROW($A$3),0)</f>
        <v>0</v>
      </c>
      <c r="C174">
        <f ca="1">OFFSET('Equipos, Mater, Serv'!D$5,ROW($A174)-ROW($A$3),0)</f>
        <v>0</v>
      </c>
      <c r="D174">
        <f ca="1">OFFSET('Equipos, Mater, Serv'!F$5,ROW($A174)-ROW($A$3),0)</f>
        <v>0</v>
      </c>
      <c r="E174">
        <f ca="1">OFFSET('Equipos, Mater, Serv'!G$5,ROW($A174)-ROW($A$3),0)</f>
        <v>0</v>
      </c>
      <c r="F174">
        <f ca="1">OFFSET('Equipos, Mater, Serv'!H$5,ROW($A174)-ROW($A$3),0)</f>
        <v>0</v>
      </c>
      <c r="G174">
        <f ca="1">OFFSET('Equipos, Mater, Serv'!L$5,ROW($A174)-ROW($A$3),0)</f>
        <v>0</v>
      </c>
      <c r="I174">
        <f ca="1">OFFSET('Equipos, Mater, Serv'!O$5,ROW($A174)-ROW($A$3),0)</f>
        <v>0</v>
      </c>
      <c r="J174">
        <f ca="1">OFFSET('Equipos, Mater, Serv'!P$5,ROW($A174)-ROW($A$3),0)</f>
        <v>0</v>
      </c>
      <c r="K174">
        <f ca="1">OFFSET('Equipos, Mater, Serv'!T$5,ROW($A174)-ROW($A$3),0)</f>
        <v>0</v>
      </c>
      <c r="L174">
        <f ca="1">OFFSET('Equipos, Mater, Serv'!U$5,ROW($A174)-ROW($A$3),0)</f>
        <v>0</v>
      </c>
      <c r="N174">
        <f ca="1">OFFSET('Equipos, Mater, Serv'!Z$5,ROW($A174)-ROW($A$3),0)</f>
        <v>0</v>
      </c>
      <c r="O174">
        <f ca="1">OFFSET('Equipos, Mater, Serv'!AA$5,ROW($A174)-ROW($A$3),0)</f>
        <v>0</v>
      </c>
      <c r="P174">
        <f ca="1">OFFSET('Equipos, Mater, Serv'!AB$5,ROW($A174)-ROW($A$3),0)</f>
        <v>0</v>
      </c>
      <c r="Q174">
        <f ca="1">OFFSET('Equipos, Mater, Serv'!AC$5,ROW($A174)-ROW($A$3),0)</f>
        <v>0</v>
      </c>
      <c r="R174">
        <f ca="1">OFFSET('Equipos, Mater, Serv'!AD$5,ROW($A174)-ROW($A$3),0)</f>
        <v>0</v>
      </c>
      <c r="S174">
        <f ca="1">OFFSET('Equipos, Mater, Serv'!AE$5,ROW($A174)-ROW($A$3),0)</f>
        <v>0</v>
      </c>
      <c r="T174">
        <f ca="1">OFFSET('Equipos, Mater, Serv'!AF$5,ROW($A174)-ROW($A$3),0)</f>
        <v>0</v>
      </c>
      <c r="V174" s="241">
        <f ca="1">IF(OR($B174=0,D174=0,F174=0,J174&lt;&gt;'Datos fijos'!$H$3),0,1)</f>
        <v>0</v>
      </c>
      <c r="W174">
        <f t="shared" ca="1" si="143"/>
        <v>0</v>
      </c>
      <c r="X174" t="str">
        <f t="shared" ca="1" si="144"/>
        <v/>
      </c>
      <c r="Y174" t="str">
        <f t="shared" ca="1" si="145"/>
        <v/>
      </c>
      <c r="AA174" t="str">
        <f t="shared" ca="1" si="112"/>
        <v/>
      </c>
      <c r="AB174" t="str">
        <f t="shared" ca="1" si="113"/>
        <v/>
      </c>
      <c r="AC174" t="str">
        <f t="shared" ca="1" si="114"/>
        <v/>
      </c>
      <c r="AD174" t="str">
        <f t="shared" ca="1" si="115"/>
        <v/>
      </c>
      <c r="AE174" t="str">
        <f t="shared" ca="1" si="116"/>
        <v/>
      </c>
      <c r="AF174" t="str">
        <f t="shared" ca="1" si="117"/>
        <v/>
      </c>
      <c r="AG174" t="str">
        <f t="shared" ca="1" si="146"/>
        <v/>
      </c>
      <c r="AH174" t="str">
        <f t="shared" ca="1" si="147"/>
        <v/>
      </c>
      <c r="AI174" t="str">
        <f t="shared" ca="1" si="148"/>
        <v/>
      </c>
      <c r="AL174" t="str">
        <f ca="1">IF(Y174="","",IF(OR(AG174='Datos fijos'!$AB$3,AG174='Datos fijos'!$AB$4),0,SUM(AH174:AK174)))</f>
        <v/>
      </c>
      <c r="BE174" s="4">
        <f ca="1">IF(OR(COUNTIF('Datos fijos'!$AJ:$AJ,$B174)=0,$B174=0,D174=0,F174=0,$H$4&lt;&gt;'Datos fijos'!$H$3),0,VLOOKUP($B174,'Datos fijos'!$AJ:$AO,COLUMN('Datos fijos'!$AK$2)-COLUMN('Datos fijos'!$AJ$2)+1,0))</f>
        <v>0</v>
      </c>
      <c r="BF174">
        <f t="shared" ca="1" si="149"/>
        <v>0</v>
      </c>
      <c r="BG174" t="str">
        <f t="shared" ca="1" si="118"/>
        <v/>
      </c>
      <c r="BH174" t="str">
        <f t="shared" ca="1" si="119"/>
        <v/>
      </c>
      <c r="BJ174" t="str">
        <f t="shared" ca="1" si="120"/>
        <v/>
      </c>
      <c r="BK174" t="str">
        <f t="shared" ca="1" si="121"/>
        <v/>
      </c>
      <c r="BL174" t="str">
        <f t="shared" ca="1" si="122"/>
        <v/>
      </c>
      <c r="BM174" t="str">
        <f t="shared" ca="1" si="123"/>
        <v/>
      </c>
      <c r="BN174" s="4" t="str">
        <f t="shared" ca="1" si="124"/>
        <v/>
      </c>
      <c r="BO174" t="str">
        <f t="shared" ca="1" si="125"/>
        <v/>
      </c>
      <c r="BP174" t="str">
        <f t="shared" ca="1" si="126"/>
        <v/>
      </c>
      <c r="BQ174" t="str">
        <f t="shared" ca="1" si="127"/>
        <v/>
      </c>
      <c r="BR174" t="str">
        <f t="shared" ca="1" si="128"/>
        <v/>
      </c>
      <c r="BS174" t="str">
        <f t="shared" ca="1" si="129"/>
        <v/>
      </c>
      <c r="BT174" t="str">
        <f ca="1">IF($BH174="","",IF(OR(BO174='Datos fijos'!$AB$3,BO174='Datos fijos'!$AB$4),0,SUM(BP174:BS174)))</f>
        <v/>
      </c>
      <c r="BU174" t="str">
        <f t="shared" ca="1" si="150"/>
        <v/>
      </c>
      <c r="BX174">
        <f ca="1">IF(OR(COUNTIF('Datos fijos'!$AJ:$AJ,$B174)=0,$B174=0,D174=0,F174=0,G174=0,$H$4&lt;&gt;'Datos fijos'!$H$3),0,VLOOKUP($B174,'Datos fijos'!$AJ:$AO,COLUMN('Datos fijos'!$AL$1)-COLUMN('Datos fijos'!$AJ$2)+1,0))</f>
        <v>0</v>
      </c>
      <c r="BY174">
        <f t="shared" ca="1" si="151"/>
        <v>0</v>
      </c>
      <c r="BZ174" t="str">
        <f t="shared" ca="1" si="130"/>
        <v/>
      </c>
      <c r="CA174" t="str">
        <f t="shared" ca="1" si="131"/>
        <v/>
      </c>
      <c r="CC174" t="str">
        <f t="shared" ca="1" si="132"/>
        <v/>
      </c>
      <c r="CD174" t="str">
        <f t="shared" ca="1" si="133"/>
        <v/>
      </c>
      <c r="CE174" t="str">
        <f t="shared" ca="1" si="134"/>
        <v/>
      </c>
      <c r="CF174" t="str">
        <f t="shared" ca="1" si="135"/>
        <v/>
      </c>
      <c r="CG174" t="str">
        <f t="shared" ca="1" si="136"/>
        <v/>
      </c>
      <c r="CH174" t="str">
        <f t="shared" ca="1" si="137"/>
        <v/>
      </c>
      <c r="CI174" t="str">
        <f t="shared" ca="1" si="138"/>
        <v/>
      </c>
      <c r="CJ174" t="str">
        <f t="shared" ca="1" si="139"/>
        <v/>
      </c>
      <c r="CK174" t="str">
        <f t="shared" ca="1" si="140"/>
        <v/>
      </c>
      <c r="CL174" t="str">
        <f t="shared" ca="1" si="141"/>
        <v/>
      </c>
      <c r="CM174" t="str">
        <f ca="1">IF($CA174="","",IF(OR(CH174='Datos fijos'!$AB$3,CH174='Datos fijos'!$AB$4),0,SUM(CI174:CL174)))</f>
        <v/>
      </c>
      <c r="CN174" t="str">
        <f t="shared" ca="1" si="152"/>
        <v/>
      </c>
      <c r="DZ174">
        <f ca="1">IF(OR(COUNTIF('Datos fijos'!$AJ:$AJ,$B174)=0,C174=0,D174=0,E174=0,G174=0),0,VLOOKUP($B174,'Datos fijos'!$AJ:$AO,COLUMN('Datos fijos'!$AO$1)-COLUMN('Datos fijos'!$AJ$2)+1,0))</f>
        <v>0</v>
      </c>
      <c r="EA174">
        <f t="shared" ca="1" si="153"/>
        <v>0</v>
      </c>
      <c r="EB174" t="str">
        <f t="shared" ca="1" si="166"/>
        <v/>
      </c>
      <c r="EC174" t="str">
        <f t="shared" ca="1" si="154"/>
        <v/>
      </c>
      <c r="EE174" t="str">
        <f t="shared" ca="1" si="155"/>
        <v/>
      </c>
      <c r="EF174" t="str">
        <f t="shared" ca="1" si="156"/>
        <v/>
      </c>
      <c r="EG174" t="str">
        <f t="shared" ca="1" si="157"/>
        <v/>
      </c>
      <c r="EH174" t="str">
        <f t="shared" ca="1" si="158"/>
        <v/>
      </c>
      <c r="EI174" t="str">
        <f t="shared" ca="1" si="159"/>
        <v/>
      </c>
      <c r="EJ174" t="str">
        <f t="shared" ca="1" si="160"/>
        <v/>
      </c>
      <c r="EM174" t="str">
        <f t="shared" ca="1" si="161"/>
        <v/>
      </c>
      <c r="EN174" t="str">
        <f t="shared" ca="1" si="162"/>
        <v/>
      </c>
      <c r="EO174" t="str">
        <f t="shared" ca="1" si="163"/>
        <v/>
      </c>
      <c r="EP174" t="str">
        <f t="shared" ca="1" si="164"/>
        <v/>
      </c>
      <c r="EQ174" t="str">
        <f ca="1">IF(EC174="","",IF(OR(EJ174='Datos fijos'!$AB$4),0,SUM(EM174:EP174)))</f>
        <v/>
      </c>
      <c r="ER174" t="str">
        <f t="shared" ca="1" si="165"/>
        <v/>
      </c>
      <c r="EV174" s="53" t="str">
        <f ca="1">IF(OR(COUNTIF('Datos fijos'!$AJ:$AJ,Cálculos!$B174)=0,F174=0,D174=0,B174=0),"",VLOOKUP($B174,'Datos fijos'!$AJ:$AP,COLUMN('Datos fijos'!$AP$1)-COLUMN('Datos fijos'!$AJ$2)+1,0))</f>
        <v/>
      </c>
      <c r="EW174" t="str">
        <f t="shared" ca="1" si="142"/>
        <v/>
      </c>
    </row>
    <row r="175" spans="2:153" x14ac:dyDescent="0.25">
      <c r="B175">
        <f ca="1">OFFSET('Equipos, Mater, Serv'!C$5,ROW($A175)-ROW($A$3),0)</f>
        <v>0</v>
      </c>
      <c r="C175">
        <f ca="1">OFFSET('Equipos, Mater, Serv'!D$5,ROW($A175)-ROW($A$3),0)</f>
        <v>0</v>
      </c>
      <c r="D175">
        <f ca="1">OFFSET('Equipos, Mater, Serv'!F$5,ROW($A175)-ROW($A$3),0)</f>
        <v>0</v>
      </c>
      <c r="E175">
        <f ca="1">OFFSET('Equipos, Mater, Serv'!G$5,ROW($A175)-ROW($A$3),0)</f>
        <v>0</v>
      </c>
      <c r="F175">
        <f ca="1">OFFSET('Equipos, Mater, Serv'!H$5,ROW($A175)-ROW($A$3),0)</f>
        <v>0</v>
      </c>
      <c r="G175">
        <f ca="1">OFFSET('Equipos, Mater, Serv'!L$5,ROW($A175)-ROW($A$3),0)</f>
        <v>0</v>
      </c>
      <c r="I175">
        <f ca="1">OFFSET('Equipos, Mater, Serv'!O$5,ROW($A175)-ROW($A$3),0)</f>
        <v>0</v>
      </c>
      <c r="J175">
        <f ca="1">OFFSET('Equipos, Mater, Serv'!P$5,ROW($A175)-ROW($A$3),0)</f>
        <v>0</v>
      </c>
      <c r="K175">
        <f ca="1">OFFSET('Equipos, Mater, Serv'!T$5,ROW($A175)-ROW($A$3),0)</f>
        <v>0</v>
      </c>
      <c r="L175">
        <f ca="1">OFFSET('Equipos, Mater, Serv'!U$5,ROW($A175)-ROW($A$3),0)</f>
        <v>0</v>
      </c>
      <c r="N175">
        <f ca="1">OFFSET('Equipos, Mater, Serv'!Z$5,ROW($A175)-ROW($A$3),0)</f>
        <v>0</v>
      </c>
      <c r="O175">
        <f ca="1">OFFSET('Equipos, Mater, Serv'!AA$5,ROW($A175)-ROW($A$3),0)</f>
        <v>0</v>
      </c>
      <c r="P175">
        <f ca="1">OFFSET('Equipos, Mater, Serv'!AB$5,ROW($A175)-ROW($A$3),0)</f>
        <v>0</v>
      </c>
      <c r="Q175">
        <f ca="1">OFFSET('Equipos, Mater, Serv'!AC$5,ROW($A175)-ROW($A$3),0)</f>
        <v>0</v>
      </c>
      <c r="R175">
        <f ca="1">OFFSET('Equipos, Mater, Serv'!AD$5,ROW($A175)-ROW($A$3),0)</f>
        <v>0</v>
      </c>
      <c r="S175">
        <f ca="1">OFFSET('Equipos, Mater, Serv'!AE$5,ROW($A175)-ROW($A$3),0)</f>
        <v>0</v>
      </c>
      <c r="T175">
        <f ca="1">OFFSET('Equipos, Mater, Serv'!AF$5,ROW($A175)-ROW($A$3),0)</f>
        <v>0</v>
      </c>
      <c r="V175" s="241">
        <f ca="1">IF(OR($B175=0,D175=0,F175=0,J175&lt;&gt;'Datos fijos'!$H$3),0,1)</f>
        <v>0</v>
      </c>
      <c r="W175">
        <f t="shared" ca="1" si="143"/>
        <v>0</v>
      </c>
      <c r="X175" t="str">
        <f t="shared" ca="1" si="144"/>
        <v/>
      </c>
      <c r="Y175" t="str">
        <f t="shared" ca="1" si="145"/>
        <v/>
      </c>
      <c r="AA175" t="str">
        <f t="shared" ca="1" si="112"/>
        <v/>
      </c>
      <c r="AB175" t="str">
        <f t="shared" ca="1" si="113"/>
        <v/>
      </c>
      <c r="AC175" t="str">
        <f t="shared" ca="1" si="114"/>
        <v/>
      </c>
      <c r="AD175" t="str">
        <f t="shared" ca="1" si="115"/>
        <v/>
      </c>
      <c r="AE175" t="str">
        <f t="shared" ca="1" si="116"/>
        <v/>
      </c>
      <c r="AF175" t="str">
        <f t="shared" ca="1" si="117"/>
        <v/>
      </c>
      <c r="AG175" t="str">
        <f t="shared" ca="1" si="146"/>
        <v/>
      </c>
      <c r="AH175" t="str">
        <f t="shared" ca="1" si="147"/>
        <v/>
      </c>
      <c r="AI175" t="str">
        <f t="shared" ca="1" si="148"/>
        <v/>
      </c>
      <c r="AL175" t="str">
        <f ca="1">IF(Y175="","",IF(OR(AG175='Datos fijos'!$AB$3,AG175='Datos fijos'!$AB$4),0,SUM(AH175:AK175)))</f>
        <v/>
      </c>
      <c r="BE175" s="4">
        <f ca="1">IF(OR(COUNTIF('Datos fijos'!$AJ:$AJ,$B175)=0,$B175=0,D175=0,F175=0,$H$4&lt;&gt;'Datos fijos'!$H$3),0,VLOOKUP($B175,'Datos fijos'!$AJ:$AO,COLUMN('Datos fijos'!$AK$2)-COLUMN('Datos fijos'!$AJ$2)+1,0))</f>
        <v>0</v>
      </c>
      <c r="BF175">
        <f t="shared" ca="1" si="149"/>
        <v>0</v>
      </c>
      <c r="BG175" t="str">
        <f t="shared" ca="1" si="118"/>
        <v/>
      </c>
      <c r="BH175" t="str">
        <f t="shared" ca="1" si="119"/>
        <v/>
      </c>
      <c r="BJ175" t="str">
        <f t="shared" ca="1" si="120"/>
        <v/>
      </c>
      <c r="BK175" t="str">
        <f t="shared" ca="1" si="121"/>
        <v/>
      </c>
      <c r="BL175" t="str">
        <f t="shared" ca="1" si="122"/>
        <v/>
      </c>
      <c r="BM175" t="str">
        <f t="shared" ca="1" si="123"/>
        <v/>
      </c>
      <c r="BN175" s="4" t="str">
        <f t="shared" ca="1" si="124"/>
        <v/>
      </c>
      <c r="BO175" t="str">
        <f t="shared" ca="1" si="125"/>
        <v/>
      </c>
      <c r="BP175" t="str">
        <f t="shared" ca="1" si="126"/>
        <v/>
      </c>
      <c r="BQ175" t="str">
        <f t="shared" ca="1" si="127"/>
        <v/>
      </c>
      <c r="BR175" t="str">
        <f t="shared" ca="1" si="128"/>
        <v/>
      </c>
      <c r="BS175" t="str">
        <f t="shared" ca="1" si="129"/>
        <v/>
      </c>
      <c r="BT175" t="str">
        <f ca="1">IF($BH175="","",IF(OR(BO175='Datos fijos'!$AB$3,BO175='Datos fijos'!$AB$4),0,SUM(BP175:BS175)))</f>
        <v/>
      </c>
      <c r="BU175" t="str">
        <f t="shared" ca="1" si="150"/>
        <v/>
      </c>
      <c r="BX175">
        <f ca="1">IF(OR(COUNTIF('Datos fijos'!$AJ:$AJ,$B175)=0,$B175=0,D175=0,F175=0,G175=0,$H$4&lt;&gt;'Datos fijos'!$H$3),0,VLOOKUP($B175,'Datos fijos'!$AJ:$AO,COLUMN('Datos fijos'!$AL$1)-COLUMN('Datos fijos'!$AJ$2)+1,0))</f>
        <v>0</v>
      </c>
      <c r="BY175">
        <f t="shared" ca="1" si="151"/>
        <v>0</v>
      </c>
      <c r="BZ175" t="str">
        <f t="shared" ca="1" si="130"/>
        <v/>
      </c>
      <c r="CA175" t="str">
        <f t="shared" ca="1" si="131"/>
        <v/>
      </c>
      <c r="CC175" t="str">
        <f t="shared" ca="1" si="132"/>
        <v/>
      </c>
      <c r="CD175" t="str">
        <f t="shared" ca="1" si="133"/>
        <v/>
      </c>
      <c r="CE175" t="str">
        <f t="shared" ca="1" si="134"/>
        <v/>
      </c>
      <c r="CF175" t="str">
        <f t="shared" ca="1" si="135"/>
        <v/>
      </c>
      <c r="CG175" t="str">
        <f t="shared" ca="1" si="136"/>
        <v/>
      </c>
      <c r="CH175" t="str">
        <f t="shared" ca="1" si="137"/>
        <v/>
      </c>
      <c r="CI175" t="str">
        <f t="shared" ca="1" si="138"/>
        <v/>
      </c>
      <c r="CJ175" t="str">
        <f t="shared" ca="1" si="139"/>
        <v/>
      </c>
      <c r="CK175" t="str">
        <f t="shared" ca="1" si="140"/>
        <v/>
      </c>
      <c r="CL175" t="str">
        <f t="shared" ca="1" si="141"/>
        <v/>
      </c>
      <c r="CM175" t="str">
        <f ca="1">IF($CA175="","",IF(OR(CH175='Datos fijos'!$AB$3,CH175='Datos fijos'!$AB$4),0,SUM(CI175:CL175)))</f>
        <v/>
      </c>
      <c r="CN175" t="str">
        <f t="shared" ca="1" si="152"/>
        <v/>
      </c>
      <c r="DZ175">
        <f ca="1">IF(OR(COUNTIF('Datos fijos'!$AJ:$AJ,$B175)=0,C175=0,D175=0,E175=0,G175=0),0,VLOOKUP($B175,'Datos fijos'!$AJ:$AO,COLUMN('Datos fijos'!$AO$1)-COLUMN('Datos fijos'!$AJ$2)+1,0))</f>
        <v>0</v>
      </c>
      <c r="EA175">
        <f t="shared" ca="1" si="153"/>
        <v>0</v>
      </c>
      <c r="EB175" t="str">
        <f t="shared" ca="1" si="166"/>
        <v/>
      </c>
      <c r="EC175" t="str">
        <f t="shared" ca="1" si="154"/>
        <v/>
      </c>
      <c r="EE175" t="str">
        <f t="shared" ca="1" si="155"/>
        <v/>
      </c>
      <c r="EF175" t="str">
        <f t="shared" ca="1" si="156"/>
        <v/>
      </c>
      <c r="EG175" t="str">
        <f t="shared" ca="1" si="157"/>
        <v/>
      </c>
      <c r="EH175" t="str">
        <f t="shared" ca="1" si="158"/>
        <v/>
      </c>
      <c r="EI175" t="str">
        <f t="shared" ca="1" si="159"/>
        <v/>
      </c>
      <c r="EJ175" t="str">
        <f t="shared" ca="1" si="160"/>
        <v/>
      </c>
      <c r="EM175" t="str">
        <f t="shared" ca="1" si="161"/>
        <v/>
      </c>
      <c r="EN175" t="str">
        <f t="shared" ca="1" si="162"/>
        <v/>
      </c>
      <c r="EO175" t="str">
        <f t="shared" ca="1" si="163"/>
        <v/>
      </c>
      <c r="EP175" t="str">
        <f t="shared" ca="1" si="164"/>
        <v/>
      </c>
      <c r="EQ175" t="str">
        <f ca="1">IF(EC175="","",IF(OR(EJ175='Datos fijos'!$AB$4),0,SUM(EM175:EP175)))</f>
        <v/>
      </c>
      <c r="ER175" t="str">
        <f t="shared" ca="1" si="165"/>
        <v/>
      </c>
      <c r="EV175" s="53" t="str">
        <f ca="1">IF(OR(COUNTIF('Datos fijos'!$AJ:$AJ,Cálculos!$B175)=0,F175=0,D175=0,B175=0),"",VLOOKUP($B175,'Datos fijos'!$AJ:$AP,COLUMN('Datos fijos'!$AP$1)-COLUMN('Datos fijos'!$AJ$2)+1,0))</f>
        <v/>
      </c>
      <c r="EW175" t="str">
        <f t="shared" ca="1" si="142"/>
        <v/>
      </c>
    </row>
    <row r="176" spans="2:153" x14ac:dyDescent="0.25">
      <c r="B176">
        <f ca="1">OFFSET('Equipos, Mater, Serv'!C$5,ROW($A176)-ROW($A$3),0)</f>
        <v>0</v>
      </c>
      <c r="C176">
        <f ca="1">OFFSET('Equipos, Mater, Serv'!D$5,ROW($A176)-ROW($A$3),0)</f>
        <v>0</v>
      </c>
      <c r="D176">
        <f ca="1">OFFSET('Equipos, Mater, Serv'!F$5,ROW($A176)-ROW($A$3),0)</f>
        <v>0</v>
      </c>
      <c r="E176">
        <f ca="1">OFFSET('Equipos, Mater, Serv'!G$5,ROW($A176)-ROW($A$3),0)</f>
        <v>0</v>
      </c>
      <c r="F176">
        <f ca="1">OFFSET('Equipos, Mater, Serv'!H$5,ROW($A176)-ROW($A$3),0)</f>
        <v>0</v>
      </c>
      <c r="G176">
        <f ca="1">OFFSET('Equipos, Mater, Serv'!L$5,ROW($A176)-ROW($A$3),0)</f>
        <v>0</v>
      </c>
      <c r="I176">
        <f ca="1">OFFSET('Equipos, Mater, Serv'!O$5,ROW($A176)-ROW($A$3),0)</f>
        <v>0</v>
      </c>
      <c r="J176">
        <f ca="1">OFFSET('Equipos, Mater, Serv'!P$5,ROW($A176)-ROW($A$3),0)</f>
        <v>0</v>
      </c>
      <c r="K176">
        <f ca="1">OFFSET('Equipos, Mater, Serv'!T$5,ROW($A176)-ROW($A$3),0)</f>
        <v>0</v>
      </c>
      <c r="L176">
        <f ca="1">OFFSET('Equipos, Mater, Serv'!U$5,ROW($A176)-ROW($A$3),0)</f>
        <v>0</v>
      </c>
      <c r="N176">
        <f ca="1">OFFSET('Equipos, Mater, Serv'!Z$5,ROW($A176)-ROW($A$3),0)</f>
        <v>0</v>
      </c>
      <c r="O176">
        <f ca="1">OFFSET('Equipos, Mater, Serv'!AA$5,ROW($A176)-ROW($A$3),0)</f>
        <v>0</v>
      </c>
      <c r="P176">
        <f ca="1">OFFSET('Equipos, Mater, Serv'!AB$5,ROW($A176)-ROW($A$3),0)</f>
        <v>0</v>
      </c>
      <c r="Q176">
        <f ca="1">OFFSET('Equipos, Mater, Serv'!AC$5,ROW($A176)-ROW($A$3),0)</f>
        <v>0</v>
      </c>
      <c r="R176">
        <f ca="1">OFFSET('Equipos, Mater, Serv'!AD$5,ROW($A176)-ROW($A$3),0)</f>
        <v>0</v>
      </c>
      <c r="S176">
        <f ca="1">OFFSET('Equipos, Mater, Serv'!AE$5,ROW($A176)-ROW($A$3),0)</f>
        <v>0</v>
      </c>
      <c r="T176">
        <f ca="1">OFFSET('Equipos, Mater, Serv'!AF$5,ROW($A176)-ROW($A$3),0)</f>
        <v>0</v>
      </c>
      <c r="V176" s="241">
        <f ca="1">IF(OR($B176=0,D176=0,F176=0,J176&lt;&gt;'Datos fijos'!$H$3),0,1)</f>
        <v>0</v>
      </c>
      <c r="W176">
        <f t="shared" ca="1" si="143"/>
        <v>0</v>
      </c>
      <c r="X176" t="str">
        <f t="shared" ca="1" si="144"/>
        <v/>
      </c>
      <c r="Y176" t="str">
        <f t="shared" ca="1" si="145"/>
        <v/>
      </c>
      <c r="AA176" t="str">
        <f t="shared" ca="1" si="112"/>
        <v/>
      </c>
      <c r="AB176" t="str">
        <f t="shared" ca="1" si="113"/>
        <v/>
      </c>
      <c r="AC176" t="str">
        <f t="shared" ca="1" si="114"/>
        <v/>
      </c>
      <c r="AD176" t="str">
        <f t="shared" ca="1" si="115"/>
        <v/>
      </c>
      <c r="AE176" t="str">
        <f t="shared" ca="1" si="116"/>
        <v/>
      </c>
      <c r="AF176" t="str">
        <f t="shared" ca="1" si="117"/>
        <v/>
      </c>
      <c r="AG176" t="str">
        <f t="shared" ca="1" si="146"/>
        <v/>
      </c>
      <c r="AH176" t="str">
        <f t="shared" ca="1" si="147"/>
        <v/>
      </c>
      <c r="AI176" t="str">
        <f t="shared" ca="1" si="148"/>
        <v/>
      </c>
      <c r="AL176" t="str">
        <f ca="1">IF(Y176="","",IF(OR(AG176='Datos fijos'!$AB$3,AG176='Datos fijos'!$AB$4),0,SUM(AH176:AK176)))</f>
        <v/>
      </c>
      <c r="BE176" s="4">
        <f ca="1">IF(OR(COUNTIF('Datos fijos'!$AJ:$AJ,$B176)=0,$B176=0,D176=0,F176=0,$H$4&lt;&gt;'Datos fijos'!$H$3),0,VLOOKUP($B176,'Datos fijos'!$AJ:$AO,COLUMN('Datos fijos'!$AK$2)-COLUMN('Datos fijos'!$AJ$2)+1,0))</f>
        <v>0</v>
      </c>
      <c r="BF176">
        <f t="shared" ca="1" si="149"/>
        <v>0</v>
      </c>
      <c r="BG176" t="str">
        <f t="shared" ca="1" si="118"/>
        <v/>
      </c>
      <c r="BH176" t="str">
        <f t="shared" ca="1" si="119"/>
        <v/>
      </c>
      <c r="BJ176" t="str">
        <f t="shared" ca="1" si="120"/>
        <v/>
      </c>
      <c r="BK176" t="str">
        <f t="shared" ca="1" si="121"/>
        <v/>
      </c>
      <c r="BL176" t="str">
        <f t="shared" ca="1" si="122"/>
        <v/>
      </c>
      <c r="BM176" t="str">
        <f t="shared" ca="1" si="123"/>
        <v/>
      </c>
      <c r="BN176" s="4" t="str">
        <f t="shared" ca="1" si="124"/>
        <v/>
      </c>
      <c r="BO176" t="str">
        <f t="shared" ca="1" si="125"/>
        <v/>
      </c>
      <c r="BP176" t="str">
        <f t="shared" ca="1" si="126"/>
        <v/>
      </c>
      <c r="BQ176" t="str">
        <f t="shared" ca="1" si="127"/>
        <v/>
      </c>
      <c r="BR176" t="str">
        <f t="shared" ca="1" si="128"/>
        <v/>
      </c>
      <c r="BS176" t="str">
        <f t="shared" ca="1" si="129"/>
        <v/>
      </c>
      <c r="BT176" t="str">
        <f ca="1">IF($BH176="","",IF(OR(BO176='Datos fijos'!$AB$3,BO176='Datos fijos'!$AB$4),0,SUM(BP176:BS176)))</f>
        <v/>
      </c>
      <c r="BU176" t="str">
        <f t="shared" ca="1" si="150"/>
        <v/>
      </c>
      <c r="BX176">
        <f ca="1">IF(OR(COUNTIF('Datos fijos'!$AJ:$AJ,$B176)=0,$B176=0,D176=0,F176=0,G176=0,$H$4&lt;&gt;'Datos fijos'!$H$3),0,VLOOKUP($B176,'Datos fijos'!$AJ:$AO,COLUMN('Datos fijos'!$AL$1)-COLUMN('Datos fijos'!$AJ$2)+1,0))</f>
        <v>0</v>
      </c>
      <c r="BY176">
        <f t="shared" ca="1" si="151"/>
        <v>0</v>
      </c>
      <c r="BZ176" t="str">
        <f t="shared" ca="1" si="130"/>
        <v/>
      </c>
      <c r="CA176" t="str">
        <f t="shared" ca="1" si="131"/>
        <v/>
      </c>
      <c r="CC176" t="str">
        <f t="shared" ca="1" si="132"/>
        <v/>
      </c>
      <c r="CD176" t="str">
        <f t="shared" ca="1" si="133"/>
        <v/>
      </c>
      <c r="CE176" t="str">
        <f t="shared" ca="1" si="134"/>
        <v/>
      </c>
      <c r="CF176" t="str">
        <f t="shared" ca="1" si="135"/>
        <v/>
      </c>
      <c r="CG176" t="str">
        <f t="shared" ca="1" si="136"/>
        <v/>
      </c>
      <c r="CH176" t="str">
        <f t="shared" ca="1" si="137"/>
        <v/>
      </c>
      <c r="CI176" t="str">
        <f t="shared" ca="1" si="138"/>
        <v/>
      </c>
      <c r="CJ176" t="str">
        <f t="shared" ca="1" si="139"/>
        <v/>
      </c>
      <c r="CK176" t="str">
        <f t="shared" ca="1" si="140"/>
        <v/>
      </c>
      <c r="CL176" t="str">
        <f t="shared" ca="1" si="141"/>
        <v/>
      </c>
      <c r="CM176" t="str">
        <f ca="1">IF($CA176="","",IF(OR(CH176='Datos fijos'!$AB$3,CH176='Datos fijos'!$AB$4),0,SUM(CI176:CL176)))</f>
        <v/>
      </c>
      <c r="CN176" t="str">
        <f t="shared" ca="1" si="152"/>
        <v/>
      </c>
      <c r="DZ176">
        <f ca="1">IF(OR(COUNTIF('Datos fijos'!$AJ:$AJ,$B176)=0,C176=0,D176=0,E176=0,G176=0),0,VLOOKUP($B176,'Datos fijos'!$AJ:$AO,COLUMN('Datos fijos'!$AO$1)-COLUMN('Datos fijos'!$AJ$2)+1,0))</f>
        <v>0</v>
      </c>
      <c r="EA176">
        <f t="shared" ca="1" si="153"/>
        <v>0</v>
      </c>
      <c r="EB176" t="str">
        <f t="shared" ca="1" si="166"/>
        <v/>
      </c>
      <c r="EC176" t="str">
        <f t="shared" ca="1" si="154"/>
        <v/>
      </c>
      <c r="EE176" t="str">
        <f t="shared" ca="1" si="155"/>
        <v/>
      </c>
      <c r="EF176" t="str">
        <f t="shared" ca="1" si="156"/>
        <v/>
      </c>
      <c r="EG176" t="str">
        <f t="shared" ca="1" si="157"/>
        <v/>
      </c>
      <c r="EH176" t="str">
        <f t="shared" ca="1" si="158"/>
        <v/>
      </c>
      <c r="EI176" t="str">
        <f t="shared" ca="1" si="159"/>
        <v/>
      </c>
      <c r="EJ176" t="str">
        <f t="shared" ca="1" si="160"/>
        <v/>
      </c>
      <c r="EM176" t="str">
        <f t="shared" ca="1" si="161"/>
        <v/>
      </c>
      <c r="EN176" t="str">
        <f t="shared" ca="1" si="162"/>
        <v/>
      </c>
      <c r="EO176" t="str">
        <f t="shared" ca="1" si="163"/>
        <v/>
      </c>
      <c r="EP176" t="str">
        <f t="shared" ca="1" si="164"/>
        <v/>
      </c>
      <c r="EQ176" t="str">
        <f ca="1">IF(EC176="","",IF(OR(EJ176='Datos fijos'!$AB$4),0,SUM(EM176:EP176)))</f>
        <v/>
      </c>
      <c r="ER176" t="str">
        <f t="shared" ca="1" si="165"/>
        <v/>
      </c>
      <c r="EV176" s="53" t="str">
        <f ca="1">IF(OR(COUNTIF('Datos fijos'!$AJ:$AJ,Cálculos!$B176)=0,F176=0,D176=0,B176=0),"",VLOOKUP($B176,'Datos fijos'!$AJ:$AP,COLUMN('Datos fijos'!$AP$1)-COLUMN('Datos fijos'!$AJ$2)+1,0))</f>
        <v/>
      </c>
      <c r="EW176" t="str">
        <f t="shared" ca="1" si="142"/>
        <v/>
      </c>
    </row>
    <row r="177" spans="2:153" x14ac:dyDescent="0.25">
      <c r="B177">
        <f ca="1">OFFSET('Equipos, Mater, Serv'!C$5,ROW($A177)-ROW($A$3),0)</f>
        <v>0</v>
      </c>
      <c r="C177">
        <f ca="1">OFFSET('Equipos, Mater, Serv'!D$5,ROW($A177)-ROW($A$3),0)</f>
        <v>0</v>
      </c>
      <c r="D177">
        <f ca="1">OFFSET('Equipos, Mater, Serv'!F$5,ROW($A177)-ROW($A$3),0)</f>
        <v>0</v>
      </c>
      <c r="E177">
        <f ca="1">OFFSET('Equipos, Mater, Serv'!G$5,ROW($A177)-ROW($A$3),0)</f>
        <v>0</v>
      </c>
      <c r="F177">
        <f ca="1">OFFSET('Equipos, Mater, Serv'!H$5,ROW($A177)-ROW($A$3),0)</f>
        <v>0</v>
      </c>
      <c r="G177">
        <f ca="1">OFFSET('Equipos, Mater, Serv'!L$5,ROW($A177)-ROW($A$3),0)</f>
        <v>0</v>
      </c>
      <c r="I177">
        <f ca="1">OFFSET('Equipos, Mater, Serv'!O$5,ROW($A177)-ROW($A$3),0)</f>
        <v>0</v>
      </c>
      <c r="J177">
        <f ca="1">OFFSET('Equipos, Mater, Serv'!P$5,ROW($A177)-ROW($A$3),0)</f>
        <v>0</v>
      </c>
      <c r="K177">
        <f ca="1">OFFSET('Equipos, Mater, Serv'!T$5,ROW($A177)-ROW($A$3),0)</f>
        <v>0</v>
      </c>
      <c r="L177">
        <f ca="1">OFFSET('Equipos, Mater, Serv'!U$5,ROW($A177)-ROW($A$3),0)</f>
        <v>0</v>
      </c>
      <c r="N177">
        <f ca="1">OFFSET('Equipos, Mater, Serv'!Z$5,ROW($A177)-ROW($A$3),0)</f>
        <v>0</v>
      </c>
      <c r="O177">
        <f ca="1">OFFSET('Equipos, Mater, Serv'!AA$5,ROW($A177)-ROW($A$3),0)</f>
        <v>0</v>
      </c>
      <c r="P177">
        <f ca="1">OFFSET('Equipos, Mater, Serv'!AB$5,ROW($A177)-ROW($A$3),0)</f>
        <v>0</v>
      </c>
      <c r="Q177">
        <f ca="1">OFFSET('Equipos, Mater, Serv'!AC$5,ROW($A177)-ROW($A$3),0)</f>
        <v>0</v>
      </c>
      <c r="R177">
        <f ca="1">OFFSET('Equipos, Mater, Serv'!AD$5,ROW($A177)-ROW($A$3),0)</f>
        <v>0</v>
      </c>
      <c r="S177">
        <f ca="1">OFFSET('Equipos, Mater, Serv'!AE$5,ROW($A177)-ROW($A$3),0)</f>
        <v>0</v>
      </c>
      <c r="T177">
        <f ca="1">OFFSET('Equipos, Mater, Serv'!AF$5,ROW($A177)-ROW($A$3),0)</f>
        <v>0</v>
      </c>
      <c r="V177" s="241">
        <f ca="1">IF(OR($B177=0,D177=0,F177=0,J177&lt;&gt;'Datos fijos'!$H$3),0,1)</f>
        <v>0</v>
      </c>
      <c r="W177">
        <f t="shared" ca="1" si="143"/>
        <v>0</v>
      </c>
      <c r="X177" t="str">
        <f t="shared" ca="1" si="144"/>
        <v/>
      </c>
      <c r="Y177" t="str">
        <f t="shared" ca="1" si="145"/>
        <v/>
      </c>
      <c r="AA177" t="str">
        <f t="shared" ca="1" si="112"/>
        <v/>
      </c>
      <c r="AB177" t="str">
        <f t="shared" ca="1" si="113"/>
        <v/>
      </c>
      <c r="AC177" t="str">
        <f t="shared" ca="1" si="114"/>
        <v/>
      </c>
      <c r="AD177" t="str">
        <f t="shared" ca="1" si="115"/>
        <v/>
      </c>
      <c r="AE177" t="str">
        <f t="shared" ca="1" si="116"/>
        <v/>
      </c>
      <c r="AF177" t="str">
        <f t="shared" ca="1" si="117"/>
        <v/>
      </c>
      <c r="AG177" t="str">
        <f t="shared" ca="1" si="146"/>
        <v/>
      </c>
      <c r="AH177" t="str">
        <f t="shared" ca="1" si="147"/>
        <v/>
      </c>
      <c r="AI177" t="str">
        <f t="shared" ca="1" si="148"/>
        <v/>
      </c>
      <c r="AL177" t="str">
        <f ca="1">IF(Y177="","",IF(OR(AG177='Datos fijos'!$AB$3,AG177='Datos fijos'!$AB$4),0,SUM(AH177:AK177)))</f>
        <v/>
      </c>
      <c r="BE177" s="4">
        <f ca="1">IF(OR(COUNTIF('Datos fijos'!$AJ:$AJ,$B177)=0,$B177=0,D177=0,F177=0,$H$4&lt;&gt;'Datos fijos'!$H$3),0,VLOOKUP($B177,'Datos fijos'!$AJ:$AO,COLUMN('Datos fijos'!$AK$2)-COLUMN('Datos fijos'!$AJ$2)+1,0))</f>
        <v>0</v>
      </c>
      <c r="BF177">
        <f t="shared" ca="1" si="149"/>
        <v>0</v>
      </c>
      <c r="BG177" t="str">
        <f t="shared" ca="1" si="118"/>
        <v/>
      </c>
      <c r="BH177" t="str">
        <f t="shared" ca="1" si="119"/>
        <v/>
      </c>
      <c r="BJ177" t="str">
        <f t="shared" ca="1" si="120"/>
        <v/>
      </c>
      <c r="BK177" t="str">
        <f t="shared" ca="1" si="121"/>
        <v/>
      </c>
      <c r="BL177" t="str">
        <f t="shared" ca="1" si="122"/>
        <v/>
      </c>
      <c r="BM177" t="str">
        <f t="shared" ca="1" si="123"/>
        <v/>
      </c>
      <c r="BN177" s="4" t="str">
        <f t="shared" ca="1" si="124"/>
        <v/>
      </c>
      <c r="BO177" t="str">
        <f t="shared" ca="1" si="125"/>
        <v/>
      </c>
      <c r="BP177" t="str">
        <f t="shared" ca="1" si="126"/>
        <v/>
      </c>
      <c r="BQ177" t="str">
        <f t="shared" ca="1" si="127"/>
        <v/>
      </c>
      <c r="BR177" t="str">
        <f t="shared" ca="1" si="128"/>
        <v/>
      </c>
      <c r="BS177" t="str">
        <f t="shared" ca="1" si="129"/>
        <v/>
      </c>
      <c r="BT177" t="str">
        <f ca="1">IF($BH177="","",IF(OR(BO177='Datos fijos'!$AB$3,BO177='Datos fijos'!$AB$4),0,SUM(BP177:BS177)))</f>
        <v/>
      </c>
      <c r="BU177" t="str">
        <f t="shared" ca="1" si="150"/>
        <v/>
      </c>
      <c r="BX177">
        <f ca="1">IF(OR(COUNTIF('Datos fijos'!$AJ:$AJ,$B177)=0,$B177=0,D177=0,F177=0,G177=0,$H$4&lt;&gt;'Datos fijos'!$H$3),0,VLOOKUP($B177,'Datos fijos'!$AJ:$AO,COLUMN('Datos fijos'!$AL$1)-COLUMN('Datos fijos'!$AJ$2)+1,0))</f>
        <v>0</v>
      </c>
      <c r="BY177">
        <f t="shared" ca="1" si="151"/>
        <v>0</v>
      </c>
      <c r="BZ177" t="str">
        <f t="shared" ca="1" si="130"/>
        <v/>
      </c>
      <c r="CA177" t="str">
        <f t="shared" ca="1" si="131"/>
        <v/>
      </c>
      <c r="CC177" t="str">
        <f t="shared" ca="1" si="132"/>
        <v/>
      </c>
      <c r="CD177" t="str">
        <f t="shared" ca="1" si="133"/>
        <v/>
      </c>
      <c r="CE177" t="str">
        <f t="shared" ca="1" si="134"/>
        <v/>
      </c>
      <c r="CF177" t="str">
        <f t="shared" ca="1" si="135"/>
        <v/>
      </c>
      <c r="CG177" t="str">
        <f t="shared" ca="1" si="136"/>
        <v/>
      </c>
      <c r="CH177" t="str">
        <f t="shared" ca="1" si="137"/>
        <v/>
      </c>
      <c r="CI177" t="str">
        <f t="shared" ca="1" si="138"/>
        <v/>
      </c>
      <c r="CJ177" t="str">
        <f t="shared" ca="1" si="139"/>
        <v/>
      </c>
      <c r="CK177" t="str">
        <f t="shared" ca="1" si="140"/>
        <v/>
      </c>
      <c r="CL177" t="str">
        <f t="shared" ca="1" si="141"/>
        <v/>
      </c>
      <c r="CM177" t="str">
        <f ca="1">IF($CA177="","",IF(OR(CH177='Datos fijos'!$AB$3,CH177='Datos fijos'!$AB$4),0,SUM(CI177:CL177)))</f>
        <v/>
      </c>
      <c r="CN177" t="str">
        <f t="shared" ca="1" si="152"/>
        <v/>
      </c>
      <c r="DZ177">
        <f ca="1">IF(OR(COUNTIF('Datos fijos'!$AJ:$AJ,$B177)=0,C177=0,D177=0,E177=0,G177=0),0,VLOOKUP($B177,'Datos fijos'!$AJ:$AO,COLUMN('Datos fijos'!$AO$1)-COLUMN('Datos fijos'!$AJ$2)+1,0))</f>
        <v>0</v>
      </c>
      <c r="EA177">
        <f t="shared" ca="1" si="153"/>
        <v>0</v>
      </c>
      <c r="EB177" t="str">
        <f t="shared" ca="1" si="166"/>
        <v/>
      </c>
      <c r="EC177" t="str">
        <f t="shared" ca="1" si="154"/>
        <v/>
      </c>
      <c r="EE177" t="str">
        <f t="shared" ca="1" si="155"/>
        <v/>
      </c>
      <c r="EF177" t="str">
        <f t="shared" ca="1" si="156"/>
        <v/>
      </c>
      <c r="EG177" t="str">
        <f t="shared" ca="1" si="157"/>
        <v/>
      </c>
      <c r="EH177" t="str">
        <f t="shared" ca="1" si="158"/>
        <v/>
      </c>
      <c r="EI177" t="str">
        <f t="shared" ca="1" si="159"/>
        <v/>
      </c>
      <c r="EJ177" t="str">
        <f t="shared" ca="1" si="160"/>
        <v/>
      </c>
      <c r="EM177" t="str">
        <f t="shared" ca="1" si="161"/>
        <v/>
      </c>
      <c r="EN177" t="str">
        <f t="shared" ca="1" si="162"/>
        <v/>
      </c>
      <c r="EO177" t="str">
        <f t="shared" ca="1" si="163"/>
        <v/>
      </c>
      <c r="EP177" t="str">
        <f t="shared" ca="1" si="164"/>
        <v/>
      </c>
      <c r="EQ177" t="str">
        <f ca="1">IF(EC177="","",IF(OR(EJ177='Datos fijos'!$AB$4),0,SUM(EM177:EP177)))</f>
        <v/>
      </c>
      <c r="ER177" t="str">
        <f t="shared" ca="1" si="165"/>
        <v/>
      </c>
      <c r="EV177" s="53" t="str">
        <f ca="1">IF(OR(COUNTIF('Datos fijos'!$AJ:$AJ,Cálculos!$B177)=0,F177=0,D177=0,B177=0),"",VLOOKUP($B177,'Datos fijos'!$AJ:$AP,COLUMN('Datos fijos'!$AP$1)-COLUMN('Datos fijos'!$AJ$2)+1,0))</f>
        <v/>
      </c>
      <c r="EW177" t="str">
        <f t="shared" ca="1" si="142"/>
        <v/>
      </c>
    </row>
    <row r="178" spans="2:153" x14ac:dyDescent="0.25">
      <c r="B178">
        <f ca="1">OFFSET('Equipos, Mater, Serv'!C$5,ROW($A178)-ROW($A$3),0)</f>
        <v>0</v>
      </c>
      <c r="C178">
        <f ca="1">OFFSET('Equipos, Mater, Serv'!D$5,ROW($A178)-ROW($A$3),0)</f>
        <v>0</v>
      </c>
      <c r="D178">
        <f ca="1">OFFSET('Equipos, Mater, Serv'!F$5,ROW($A178)-ROW($A$3),0)</f>
        <v>0</v>
      </c>
      <c r="E178">
        <f ca="1">OFFSET('Equipos, Mater, Serv'!G$5,ROW($A178)-ROW($A$3),0)</f>
        <v>0</v>
      </c>
      <c r="F178">
        <f ca="1">OFFSET('Equipos, Mater, Serv'!H$5,ROW($A178)-ROW($A$3),0)</f>
        <v>0</v>
      </c>
      <c r="G178">
        <f ca="1">OFFSET('Equipos, Mater, Serv'!L$5,ROW($A178)-ROW($A$3),0)</f>
        <v>0</v>
      </c>
      <c r="I178">
        <f ca="1">OFFSET('Equipos, Mater, Serv'!O$5,ROW($A178)-ROW($A$3),0)</f>
        <v>0</v>
      </c>
      <c r="J178">
        <f ca="1">OFFSET('Equipos, Mater, Serv'!P$5,ROW($A178)-ROW($A$3),0)</f>
        <v>0</v>
      </c>
      <c r="K178">
        <f ca="1">OFFSET('Equipos, Mater, Serv'!T$5,ROW($A178)-ROW($A$3),0)</f>
        <v>0</v>
      </c>
      <c r="L178">
        <f ca="1">OFFSET('Equipos, Mater, Serv'!U$5,ROW($A178)-ROW($A$3),0)</f>
        <v>0</v>
      </c>
      <c r="N178">
        <f ca="1">OFFSET('Equipos, Mater, Serv'!Z$5,ROW($A178)-ROW($A$3),0)</f>
        <v>0</v>
      </c>
      <c r="O178">
        <f ca="1">OFFSET('Equipos, Mater, Serv'!AA$5,ROW($A178)-ROW($A$3),0)</f>
        <v>0</v>
      </c>
      <c r="P178">
        <f ca="1">OFFSET('Equipos, Mater, Serv'!AB$5,ROW($A178)-ROW($A$3),0)</f>
        <v>0</v>
      </c>
      <c r="Q178">
        <f ca="1">OFFSET('Equipos, Mater, Serv'!AC$5,ROW($A178)-ROW($A$3),0)</f>
        <v>0</v>
      </c>
      <c r="R178">
        <f ca="1">OFFSET('Equipos, Mater, Serv'!AD$5,ROW($A178)-ROW($A$3),0)</f>
        <v>0</v>
      </c>
      <c r="S178">
        <f ca="1">OFFSET('Equipos, Mater, Serv'!AE$5,ROW($A178)-ROW($A$3),0)</f>
        <v>0</v>
      </c>
      <c r="T178">
        <f ca="1">OFFSET('Equipos, Mater, Serv'!AF$5,ROW($A178)-ROW($A$3),0)</f>
        <v>0</v>
      </c>
      <c r="V178" s="241">
        <f ca="1">IF(OR($B178=0,D178=0,F178=0,J178&lt;&gt;'Datos fijos'!$H$3),0,1)</f>
        <v>0</v>
      </c>
      <c r="W178">
        <f t="shared" ca="1" si="143"/>
        <v>0</v>
      </c>
      <c r="X178" t="str">
        <f t="shared" ca="1" si="144"/>
        <v/>
      </c>
      <c r="Y178" t="str">
        <f t="shared" ca="1" si="145"/>
        <v/>
      </c>
      <c r="AA178" t="str">
        <f t="shared" ca="1" si="112"/>
        <v/>
      </c>
      <c r="AB178" t="str">
        <f t="shared" ca="1" si="113"/>
        <v/>
      </c>
      <c r="AC178" t="str">
        <f t="shared" ca="1" si="114"/>
        <v/>
      </c>
      <c r="AD178" t="str">
        <f t="shared" ca="1" si="115"/>
        <v/>
      </c>
      <c r="AE178" t="str">
        <f t="shared" ca="1" si="116"/>
        <v/>
      </c>
      <c r="AF178" t="str">
        <f t="shared" ca="1" si="117"/>
        <v/>
      </c>
      <c r="AG178" t="str">
        <f t="shared" ca="1" si="146"/>
        <v/>
      </c>
      <c r="AH178" t="str">
        <f t="shared" ca="1" si="147"/>
        <v/>
      </c>
      <c r="AI178" t="str">
        <f t="shared" ca="1" si="148"/>
        <v/>
      </c>
      <c r="AL178" t="str">
        <f ca="1">IF(Y178="","",IF(OR(AG178='Datos fijos'!$AB$3,AG178='Datos fijos'!$AB$4),0,SUM(AH178:AK178)))</f>
        <v/>
      </c>
      <c r="BE178" s="4">
        <f ca="1">IF(OR(COUNTIF('Datos fijos'!$AJ:$AJ,$B178)=0,$B178=0,D178=0,F178=0,$H$4&lt;&gt;'Datos fijos'!$H$3),0,VLOOKUP($B178,'Datos fijos'!$AJ:$AO,COLUMN('Datos fijos'!$AK$2)-COLUMN('Datos fijos'!$AJ$2)+1,0))</f>
        <v>0</v>
      </c>
      <c r="BF178">
        <f t="shared" ca="1" si="149"/>
        <v>0</v>
      </c>
      <c r="BG178" t="str">
        <f t="shared" ca="1" si="118"/>
        <v/>
      </c>
      <c r="BH178" t="str">
        <f t="shared" ca="1" si="119"/>
        <v/>
      </c>
      <c r="BJ178" t="str">
        <f t="shared" ca="1" si="120"/>
        <v/>
      </c>
      <c r="BK178" t="str">
        <f t="shared" ca="1" si="121"/>
        <v/>
      </c>
      <c r="BL178" t="str">
        <f t="shared" ca="1" si="122"/>
        <v/>
      </c>
      <c r="BM178" t="str">
        <f t="shared" ca="1" si="123"/>
        <v/>
      </c>
      <c r="BN178" s="4" t="str">
        <f t="shared" ca="1" si="124"/>
        <v/>
      </c>
      <c r="BO178" t="str">
        <f t="shared" ca="1" si="125"/>
        <v/>
      </c>
      <c r="BP178" t="str">
        <f t="shared" ca="1" si="126"/>
        <v/>
      </c>
      <c r="BQ178" t="str">
        <f t="shared" ca="1" si="127"/>
        <v/>
      </c>
      <c r="BR178" t="str">
        <f t="shared" ca="1" si="128"/>
        <v/>
      </c>
      <c r="BS178" t="str">
        <f t="shared" ca="1" si="129"/>
        <v/>
      </c>
      <c r="BT178" t="str">
        <f ca="1">IF($BH178="","",IF(OR(BO178='Datos fijos'!$AB$3,BO178='Datos fijos'!$AB$4),0,SUM(BP178:BS178)))</f>
        <v/>
      </c>
      <c r="BU178" t="str">
        <f t="shared" ca="1" si="150"/>
        <v/>
      </c>
      <c r="BX178">
        <f ca="1">IF(OR(COUNTIF('Datos fijos'!$AJ:$AJ,$B178)=0,$B178=0,D178=0,F178=0,G178=0,$H$4&lt;&gt;'Datos fijos'!$H$3),0,VLOOKUP($B178,'Datos fijos'!$AJ:$AO,COLUMN('Datos fijos'!$AL$1)-COLUMN('Datos fijos'!$AJ$2)+1,0))</f>
        <v>0</v>
      </c>
      <c r="BY178">
        <f t="shared" ca="1" si="151"/>
        <v>0</v>
      </c>
      <c r="BZ178" t="str">
        <f t="shared" ca="1" si="130"/>
        <v/>
      </c>
      <c r="CA178" t="str">
        <f t="shared" ca="1" si="131"/>
        <v/>
      </c>
      <c r="CC178" t="str">
        <f t="shared" ca="1" si="132"/>
        <v/>
      </c>
      <c r="CD178" t="str">
        <f t="shared" ca="1" si="133"/>
        <v/>
      </c>
      <c r="CE178" t="str">
        <f t="shared" ca="1" si="134"/>
        <v/>
      </c>
      <c r="CF178" t="str">
        <f t="shared" ca="1" si="135"/>
        <v/>
      </c>
      <c r="CG178" t="str">
        <f t="shared" ca="1" si="136"/>
        <v/>
      </c>
      <c r="CH178" t="str">
        <f t="shared" ca="1" si="137"/>
        <v/>
      </c>
      <c r="CI178" t="str">
        <f t="shared" ca="1" si="138"/>
        <v/>
      </c>
      <c r="CJ178" t="str">
        <f t="shared" ca="1" si="139"/>
        <v/>
      </c>
      <c r="CK178" t="str">
        <f t="shared" ca="1" si="140"/>
        <v/>
      </c>
      <c r="CL178" t="str">
        <f t="shared" ca="1" si="141"/>
        <v/>
      </c>
      <c r="CM178" t="str">
        <f ca="1">IF($CA178="","",IF(OR(CH178='Datos fijos'!$AB$3,CH178='Datos fijos'!$AB$4),0,SUM(CI178:CL178)))</f>
        <v/>
      </c>
      <c r="CN178" t="str">
        <f t="shared" ca="1" si="152"/>
        <v/>
      </c>
      <c r="DZ178">
        <f ca="1">IF(OR(COUNTIF('Datos fijos'!$AJ:$AJ,$B178)=0,C178=0,D178=0,E178=0,G178=0),0,VLOOKUP($B178,'Datos fijos'!$AJ:$AO,COLUMN('Datos fijos'!$AO$1)-COLUMN('Datos fijos'!$AJ$2)+1,0))</f>
        <v>0</v>
      </c>
      <c r="EA178">
        <f t="shared" ca="1" si="153"/>
        <v>0</v>
      </c>
      <c r="EB178" t="str">
        <f t="shared" ca="1" si="166"/>
        <v/>
      </c>
      <c r="EC178" t="str">
        <f t="shared" ca="1" si="154"/>
        <v/>
      </c>
      <c r="EE178" t="str">
        <f t="shared" ca="1" si="155"/>
        <v/>
      </c>
      <c r="EF178" t="str">
        <f t="shared" ca="1" si="156"/>
        <v/>
      </c>
      <c r="EG178" t="str">
        <f t="shared" ca="1" si="157"/>
        <v/>
      </c>
      <c r="EH178" t="str">
        <f t="shared" ca="1" si="158"/>
        <v/>
      </c>
      <c r="EI178" t="str">
        <f t="shared" ca="1" si="159"/>
        <v/>
      </c>
      <c r="EJ178" t="str">
        <f t="shared" ca="1" si="160"/>
        <v/>
      </c>
      <c r="EM178" t="str">
        <f t="shared" ca="1" si="161"/>
        <v/>
      </c>
      <c r="EN178" t="str">
        <f t="shared" ca="1" si="162"/>
        <v/>
      </c>
      <c r="EO178" t="str">
        <f t="shared" ca="1" si="163"/>
        <v/>
      </c>
      <c r="EP178" t="str">
        <f t="shared" ca="1" si="164"/>
        <v/>
      </c>
      <c r="EQ178" t="str">
        <f ca="1">IF(EC178="","",IF(OR(EJ178='Datos fijos'!$AB$4),0,SUM(EM178:EP178)))</f>
        <v/>
      </c>
      <c r="ER178" t="str">
        <f t="shared" ca="1" si="165"/>
        <v/>
      </c>
      <c r="EV178" s="53" t="str">
        <f ca="1">IF(OR(COUNTIF('Datos fijos'!$AJ:$AJ,Cálculos!$B178)=0,F178=0,D178=0,B178=0),"",VLOOKUP($B178,'Datos fijos'!$AJ:$AP,COLUMN('Datos fijos'!$AP$1)-COLUMN('Datos fijos'!$AJ$2)+1,0))</f>
        <v/>
      </c>
      <c r="EW178" t="str">
        <f t="shared" ca="1" si="142"/>
        <v/>
      </c>
    </row>
    <row r="179" spans="2:153" x14ac:dyDescent="0.25">
      <c r="B179">
        <f ca="1">OFFSET('Equipos, Mater, Serv'!C$5,ROW($A179)-ROW($A$3),0)</f>
        <v>0</v>
      </c>
      <c r="C179">
        <f ca="1">OFFSET('Equipos, Mater, Serv'!D$5,ROW($A179)-ROW($A$3),0)</f>
        <v>0</v>
      </c>
      <c r="D179">
        <f ca="1">OFFSET('Equipos, Mater, Serv'!F$5,ROW($A179)-ROW($A$3),0)</f>
        <v>0</v>
      </c>
      <c r="E179">
        <f ca="1">OFFSET('Equipos, Mater, Serv'!G$5,ROW($A179)-ROW($A$3),0)</f>
        <v>0</v>
      </c>
      <c r="F179">
        <f ca="1">OFFSET('Equipos, Mater, Serv'!H$5,ROW($A179)-ROW($A$3),0)</f>
        <v>0</v>
      </c>
      <c r="G179">
        <f ca="1">OFFSET('Equipos, Mater, Serv'!L$5,ROW($A179)-ROW($A$3),0)</f>
        <v>0</v>
      </c>
      <c r="I179">
        <f ca="1">OFFSET('Equipos, Mater, Serv'!O$5,ROW($A179)-ROW($A$3),0)</f>
        <v>0</v>
      </c>
      <c r="J179">
        <f ca="1">OFFSET('Equipos, Mater, Serv'!P$5,ROW($A179)-ROW($A$3),0)</f>
        <v>0</v>
      </c>
      <c r="K179">
        <f ca="1">OFFSET('Equipos, Mater, Serv'!T$5,ROW($A179)-ROW($A$3),0)</f>
        <v>0</v>
      </c>
      <c r="L179">
        <f ca="1">OFFSET('Equipos, Mater, Serv'!U$5,ROW($A179)-ROW($A$3),0)</f>
        <v>0</v>
      </c>
      <c r="N179">
        <f ca="1">OFFSET('Equipos, Mater, Serv'!Z$5,ROW($A179)-ROW($A$3),0)</f>
        <v>0</v>
      </c>
      <c r="O179">
        <f ca="1">OFFSET('Equipos, Mater, Serv'!AA$5,ROW($A179)-ROW($A$3),0)</f>
        <v>0</v>
      </c>
      <c r="P179">
        <f ca="1">OFFSET('Equipos, Mater, Serv'!AB$5,ROW($A179)-ROW($A$3),0)</f>
        <v>0</v>
      </c>
      <c r="Q179">
        <f ca="1">OFFSET('Equipos, Mater, Serv'!AC$5,ROW($A179)-ROW($A$3),0)</f>
        <v>0</v>
      </c>
      <c r="R179">
        <f ca="1">OFFSET('Equipos, Mater, Serv'!AD$5,ROW($A179)-ROW($A$3),0)</f>
        <v>0</v>
      </c>
      <c r="S179">
        <f ca="1">OFFSET('Equipos, Mater, Serv'!AE$5,ROW($A179)-ROW($A$3),0)</f>
        <v>0</v>
      </c>
      <c r="T179">
        <f ca="1">OFFSET('Equipos, Mater, Serv'!AF$5,ROW($A179)-ROW($A$3),0)</f>
        <v>0</v>
      </c>
      <c r="V179" s="241">
        <f ca="1">IF(OR($B179=0,D179=0,F179=0,J179&lt;&gt;'Datos fijos'!$H$3),0,1)</f>
        <v>0</v>
      </c>
      <c r="W179">
        <f t="shared" ca="1" si="143"/>
        <v>0</v>
      </c>
      <c r="X179" t="str">
        <f t="shared" ca="1" si="144"/>
        <v/>
      </c>
      <c r="Y179" t="str">
        <f t="shared" ca="1" si="145"/>
        <v/>
      </c>
      <c r="AA179" t="str">
        <f t="shared" ca="1" si="112"/>
        <v/>
      </c>
      <c r="AB179" t="str">
        <f t="shared" ca="1" si="113"/>
        <v/>
      </c>
      <c r="AC179" t="str">
        <f t="shared" ca="1" si="114"/>
        <v/>
      </c>
      <c r="AD179" t="str">
        <f t="shared" ca="1" si="115"/>
        <v/>
      </c>
      <c r="AE179" t="str">
        <f t="shared" ca="1" si="116"/>
        <v/>
      </c>
      <c r="AF179" t="str">
        <f t="shared" ca="1" si="117"/>
        <v/>
      </c>
      <c r="AG179" t="str">
        <f t="shared" ca="1" si="146"/>
        <v/>
      </c>
      <c r="AH179" t="str">
        <f t="shared" ca="1" si="147"/>
        <v/>
      </c>
      <c r="AI179" t="str">
        <f t="shared" ca="1" si="148"/>
        <v/>
      </c>
      <c r="AL179" t="str">
        <f ca="1">IF(Y179="","",IF(OR(AG179='Datos fijos'!$AB$3,AG179='Datos fijos'!$AB$4),0,SUM(AH179:AK179)))</f>
        <v/>
      </c>
      <c r="BE179" s="4">
        <f ca="1">IF(OR(COUNTIF('Datos fijos'!$AJ:$AJ,$B179)=0,$B179=0,D179=0,F179=0,$H$4&lt;&gt;'Datos fijos'!$H$3),0,VLOOKUP($B179,'Datos fijos'!$AJ:$AO,COLUMN('Datos fijos'!$AK$2)-COLUMN('Datos fijos'!$AJ$2)+1,0))</f>
        <v>0</v>
      </c>
      <c r="BF179">
        <f t="shared" ca="1" si="149"/>
        <v>0</v>
      </c>
      <c r="BG179" t="str">
        <f t="shared" ca="1" si="118"/>
        <v/>
      </c>
      <c r="BH179" t="str">
        <f t="shared" ca="1" si="119"/>
        <v/>
      </c>
      <c r="BJ179" t="str">
        <f t="shared" ca="1" si="120"/>
        <v/>
      </c>
      <c r="BK179" t="str">
        <f t="shared" ca="1" si="121"/>
        <v/>
      </c>
      <c r="BL179" t="str">
        <f t="shared" ca="1" si="122"/>
        <v/>
      </c>
      <c r="BM179" t="str">
        <f t="shared" ca="1" si="123"/>
        <v/>
      </c>
      <c r="BN179" s="4" t="str">
        <f t="shared" ca="1" si="124"/>
        <v/>
      </c>
      <c r="BO179" t="str">
        <f t="shared" ca="1" si="125"/>
        <v/>
      </c>
      <c r="BP179" t="str">
        <f t="shared" ca="1" si="126"/>
        <v/>
      </c>
      <c r="BQ179" t="str">
        <f t="shared" ca="1" si="127"/>
        <v/>
      </c>
      <c r="BR179" t="str">
        <f t="shared" ca="1" si="128"/>
        <v/>
      </c>
      <c r="BS179" t="str">
        <f t="shared" ca="1" si="129"/>
        <v/>
      </c>
      <c r="BT179" t="str">
        <f ca="1">IF($BH179="","",IF(OR(BO179='Datos fijos'!$AB$3,BO179='Datos fijos'!$AB$4),0,SUM(BP179:BS179)))</f>
        <v/>
      </c>
      <c r="BU179" t="str">
        <f t="shared" ca="1" si="150"/>
        <v/>
      </c>
      <c r="BX179">
        <f ca="1">IF(OR(COUNTIF('Datos fijos'!$AJ:$AJ,$B179)=0,$B179=0,D179=0,F179=0,G179=0,$H$4&lt;&gt;'Datos fijos'!$H$3),0,VLOOKUP($B179,'Datos fijos'!$AJ:$AO,COLUMN('Datos fijos'!$AL$1)-COLUMN('Datos fijos'!$AJ$2)+1,0))</f>
        <v>0</v>
      </c>
      <c r="BY179">
        <f t="shared" ca="1" si="151"/>
        <v>0</v>
      </c>
      <c r="BZ179" t="str">
        <f t="shared" ca="1" si="130"/>
        <v/>
      </c>
      <c r="CA179" t="str">
        <f t="shared" ca="1" si="131"/>
        <v/>
      </c>
      <c r="CC179" t="str">
        <f t="shared" ca="1" si="132"/>
        <v/>
      </c>
      <c r="CD179" t="str">
        <f t="shared" ca="1" si="133"/>
        <v/>
      </c>
      <c r="CE179" t="str">
        <f t="shared" ca="1" si="134"/>
        <v/>
      </c>
      <c r="CF179" t="str">
        <f t="shared" ca="1" si="135"/>
        <v/>
      </c>
      <c r="CG179" t="str">
        <f t="shared" ca="1" si="136"/>
        <v/>
      </c>
      <c r="CH179" t="str">
        <f t="shared" ca="1" si="137"/>
        <v/>
      </c>
      <c r="CI179" t="str">
        <f t="shared" ca="1" si="138"/>
        <v/>
      </c>
      <c r="CJ179" t="str">
        <f t="shared" ca="1" si="139"/>
        <v/>
      </c>
      <c r="CK179" t="str">
        <f t="shared" ca="1" si="140"/>
        <v/>
      </c>
      <c r="CL179" t="str">
        <f t="shared" ca="1" si="141"/>
        <v/>
      </c>
      <c r="CM179" t="str">
        <f ca="1">IF($CA179="","",IF(OR(CH179='Datos fijos'!$AB$3,CH179='Datos fijos'!$AB$4),0,SUM(CI179:CL179)))</f>
        <v/>
      </c>
      <c r="CN179" t="str">
        <f t="shared" ca="1" si="152"/>
        <v/>
      </c>
      <c r="DZ179">
        <f ca="1">IF(OR(COUNTIF('Datos fijos'!$AJ:$AJ,$B179)=0,C179=0,D179=0,E179=0,G179=0),0,VLOOKUP($B179,'Datos fijos'!$AJ:$AO,COLUMN('Datos fijos'!$AO$1)-COLUMN('Datos fijos'!$AJ$2)+1,0))</f>
        <v>0</v>
      </c>
      <c r="EA179">
        <f t="shared" ca="1" si="153"/>
        <v>0</v>
      </c>
      <c r="EB179" t="str">
        <f t="shared" ca="1" si="166"/>
        <v/>
      </c>
      <c r="EC179" t="str">
        <f t="shared" ca="1" si="154"/>
        <v/>
      </c>
      <c r="EE179" t="str">
        <f t="shared" ca="1" si="155"/>
        <v/>
      </c>
      <c r="EF179" t="str">
        <f t="shared" ca="1" si="156"/>
        <v/>
      </c>
      <c r="EG179" t="str">
        <f t="shared" ca="1" si="157"/>
        <v/>
      </c>
      <c r="EH179" t="str">
        <f t="shared" ca="1" si="158"/>
        <v/>
      </c>
      <c r="EI179" t="str">
        <f t="shared" ca="1" si="159"/>
        <v/>
      </c>
      <c r="EJ179" t="str">
        <f t="shared" ca="1" si="160"/>
        <v/>
      </c>
      <c r="EM179" t="str">
        <f t="shared" ca="1" si="161"/>
        <v/>
      </c>
      <c r="EN179" t="str">
        <f t="shared" ca="1" si="162"/>
        <v/>
      </c>
      <c r="EO179" t="str">
        <f t="shared" ca="1" si="163"/>
        <v/>
      </c>
      <c r="EP179" t="str">
        <f t="shared" ca="1" si="164"/>
        <v/>
      </c>
      <c r="EQ179" t="str">
        <f ca="1">IF(EC179="","",IF(OR(EJ179='Datos fijos'!$AB$4),0,SUM(EM179:EP179)))</f>
        <v/>
      </c>
      <c r="ER179" t="str">
        <f t="shared" ca="1" si="165"/>
        <v/>
      </c>
      <c r="EV179" s="53" t="str">
        <f ca="1">IF(OR(COUNTIF('Datos fijos'!$AJ:$AJ,Cálculos!$B179)=0,F179=0,D179=0,B179=0),"",VLOOKUP($B179,'Datos fijos'!$AJ:$AP,COLUMN('Datos fijos'!$AP$1)-COLUMN('Datos fijos'!$AJ$2)+1,0))</f>
        <v/>
      </c>
      <c r="EW179" t="str">
        <f t="shared" ca="1" si="142"/>
        <v/>
      </c>
    </row>
    <row r="180" spans="2:153" x14ac:dyDescent="0.25">
      <c r="B180">
        <f ca="1">OFFSET('Equipos, Mater, Serv'!C$5,ROW($A180)-ROW($A$3),0)</f>
        <v>0</v>
      </c>
      <c r="C180">
        <f ca="1">OFFSET('Equipos, Mater, Serv'!D$5,ROW($A180)-ROW($A$3),0)</f>
        <v>0</v>
      </c>
      <c r="D180">
        <f ca="1">OFFSET('Equipos, Mater, Serv'!F$5,ROW($A180)-ROW($A$3),0)</f>
        <v>0</v>
      </c>
      <c r="E180">
        <f ca="1">OFFSET('Equipos, Mater, Serv'!G$5,ROW($A180)-ROW($A$3),0)</f>
        <v>0</v>
      </c>
      <c r="F180">
        <f ca="1">OFFSET('Equipos, Mater, Serv'!H$5,ROW($A180)-ROW($A$3),0)</f>
        <v>0</v>
      </c>
      <c r="G180">
        <f ca="1">OFFSET('Equipos, Mater, Serv'!L$5,ROW($A180)-ROW($A$3),0)</f>
        <v>0</v>
      </c>
      <c r="I180">
        <f ca="1">OFFSET('Equipos, Mater, Serv'!O$5,ROW($A180)-ROW($A$3),0)</f>
        <v>0</v>
      </c>
      <c r="J180">
        <f ca="1">OFFSET('Equipos, Mater, Serv'!P$5,ROW($A180)-ROW($A$3),0)</f>
        <v>0</v>
      </c>
      <c r="K180">
        <f ca="1">OFFSET('Equipos, Mater, Serv'!T$5,ROW($A180)-ROW($A$3),0)</f>
        <v>0</v>
      </c>
      <c r="L180">
        <f ca="1">OFFSET('Equipos, Mater, Serv'!U$5,ROW($A180)-ROW($A$3),0)</f>
        <v>0</v>
      </c>
      <c r="N180">
        <f ca="1">OFFSET('Equipos, Mater, Serv'!Z$5,ROW($A180)-ROW($A$3),0)</f>
        <v>0</v>
      </c>
      <c r="O180">
        <f ca="1">OFFSET('Equipos, Mater, Serv'!AA$5,ROW($A180)-ROW($A$3),0)</f>
        <v>0</v>
      </c>
      <c r="P180">
        <f ca="1">OFFSET('Equipos, Mater, Serv'!AB$5,ROW($A180)-ROW($A$3),0)</f>
        <v>0</v>
      </c>
      <c r="Q180">
        <f ca="1">OFFSET('Equipos, Mater, Serv'!AC$5,ROW($A180)-ROW($A$3),0)</f>
        <v>0</v>
      </c>
      <c r="R180">
        <f ca="1">OFFSET('Equipos, Mater, Serv'!AD$5,ROW($A180)-ROW($A$3),0)</f>
        <v>0</v>
      </c>
      <c r="S180">
        <f ca="1">OFFSET('Equipos, Mater, Serv'!AE$5,ROW($A180)-ROW($A$3),0)</f>
        <v>0</v>
      </c>
      <c r="T180">
        <f ca="1">OFFSET('Equipos, Mater, Serv'!AF$5,ROW($A180)-ROW($A$3),0)</f>
        <v>0</v>
      </c>
      <c r="V180" s="241">
        <f ca="1">IF(OR($B180=0,D180=0,F180=0,J180&lt;&gt;'Datos fijos'!$H$3),0,1)</f>
        <v>0</v>
      </c>
      <c r="W180">
        <f t="shared" ca="1" si="143"/>
        <v>0</v>
      </c>
      <c r="X180" t="str">
        <f t="shared" ca="1" si="144"/>
        <v/>
      </c>
      <c r="Y180" t="str">
        <f t="shared" ca="1" si="145"/>
        <v/>
      </c>
      <c r="AA180" t="str">
        <f t="shared" ca="1" si="112"/>
        <v/>
      </c>
      <c r="AB180" t="str">
        <f t="shared" ca="1" si="113"/>
        <v/>
      </c>
      <c r="AC180" t="str">
        <f t="shared" ca="1" si="114"/>
        <v/>
      </c>
      <c r="AD180" t="str">
        <f t="shared" ca="1" si="115"/>
        <v/>
      </c>
      <c r="AE180" t="str">
        <f t="shared" ca="1" si="116"/>
        <v/>
      </c>
      <c r="AF180" t="str">
        <f t="shared" ca="1" si="117"/>
        <v/>
      </c>
      <c r="AG180" t="str">
        <f t="shared" ca="1" si="146"/>
        <v/>
      </c>
      <c r="AH180" t="str">
        <f t="shared" ca="1" si="147"/>
        <v/>
      </c>
      <c r="AI180" t="str">
        <f t="shared" ca="1" si="148"/>
        <v/>
      </c>
      <c r="AL180" t="str">
        <f ca="1">IF(Y180="","",IF(OR(AG180='Datos fijos'!$AB$3,AG180='Datos fijos'!$AB$4),0,SUM(AH180:AK180)))</f>
        <v/>
      </c>
      <c r="BE180" s="4">
        <f ca="1">IF(OR(COUNTIF('Datos fijos'!$AJ:$AJ,$B180)=0,$B180=0,D180=0,F180=0,$H$4&lt;&gt;'Datos fijos'!$H$3),0,VLOOKUP($B180,'Datos fijos'!$AJ:$AO,COLUMN('Datos fijos'!$AK$2)-COLUMN('Datos fijos'!$AJ$2)+1,0))</f>
        <v>0</v>
      </c>
      <c r="BF180">
        <f t="shared" ca="1" si="149"/>
        <v>0</v>
      </c>
      <c r="BG180" t="str">
        <f t="shared" ca="1" si="118"/>
        <v/>
      </c>
      <c r="BH180" t="str">
        <f t="shared" ca="1" si="119"/>
        <v/>
      </c>
      <c r="BJ180" t="str">
        <f t="shared" ca="1" si="120"/>
        <v/>
      </c>
      <c r="BK180" t="str">
        <f t="shared" ca="1" si="121"/>
        <v/>
      </c>
      <c r="BL180" t="str">
        <f t="shared" ca="1" si="122"/>
        <v/>
      </c>
      <c r="BM180" t="str">
        <f t="shared" ca="1" si="123"/>
        <v/>
      </c>
      <c r="BN180" s="4" t="str">
        <f t="shared" ca="1" si="124"/>
        <v/>
      </c>
      <c r="BO180" t="str">
        <f t="shared" ca="1" si="125"/>
        <v/>
      </c>
      <c r="BP180" t="str">
        <f t="shared" ca="1" si="126"/>
        <v/>
      </c>
      <c r="BQ180" t="str">
        <f t="shared" ca="1" si="127"/>
        <v/>
      </c>
      <c r="BR180" t="str">
        <f t="shared" ca="1" si="128"/>
        <v/>
      </c>
      <c r="BS180" t="str">
        <f t="shared" ca="1" si="129"/>
        <v/>
      </c>
      <c r="BT180" t="str">
        <f ca="1">IF($BH180="","",IF(OR(BO180='Datos fijos'!$AB$3,BO180='Datos fijos'!$AB$4),0,SUM(BP180:BS180)))</f>
        <v/>
      </c>
      <c r="BU180" t="str">
        <f t="shared" ca="1" si="150"/>
        <v/>
      </c>
      <c r="BX180">
        <f ca="1">IF(OR(COUNTIF('Datos fijos'!$AJ:$AJ,$B180)=0,$B180=0,D180=0,F180=0,G180=0,$H$4&lt;&gt;'Datos fijos'!$H$3),0,VLOOKUP($B180,'Datos fijos'!$AJ:$AO,COLUMN('Datos fijos'!$AL$1)-COLUMN('Datos fijos'!$AJ$2)+1,0))</f>
        <v>0</v>
      </c>
      <c r="BY180">
        <f t="shared" ca="1" si="151"/>
        <v>0</v>
      </c>
      <c r="BZ180" t="str">
        <f t="shared" ca="1" si="130"/>
        <v/>
      </c>
      <c r="CA180" t="str">
        <f t="shared" ca="1" si="131"/>
        <v/>
      </c>
      <c r="CC180" t="str">
        <f t="shared" ca="1" si="132"/>
        <v/>
      </c>
      <c r="CD180" t="str">
        <f t="shared" ca="1" si="133"/>
        <v/>
      </c>
      <c r="CE180" t="str">
        <f t="shared" ca="1" si="134"/>
        <v/>
      </c>
      <c r="CF180" t="str">
        <f t="shared" ca="1" si="135"/>
        <v/>
      </c>
      <c r="CG180" t="str">
        <f t="shared" ca="1" si="136"/>
        <v/>
      </c>
      <c r="CH180" t="str">
        <f t="shared" ca="1" si="137"/>
        <v/>
      </c>
      <c r="CI180" t="str">
        <f t="shared" ca="1" si="138"/>
        <v/>
      </c>
      <c r="CJ180" t="str">
        <f t="shared" ca="1" si="139"/>
        <v/>
      </c>
      <c r="CK180" t="str">
        <f t="shared" ca="1" si="140"/>
        <v/>
      </c>
      <c r="CL180" t="str">
        <f t="shared" ca="1" si="141"/>
        <v/>
      </c>
      <c r="CM180" t="str">
        <f ca="1">IF($CA180="","",IF(OR(CH180='Datos fijos'!$AB$3,CH180='Datos fijos'!$AB$4),0,SUM(CI180:CL180)))</f>
        <v/>
      </c>
      <c r="CN180" t="str">
        <f t="shared" ca="1" si="152"/>
        <v/>
      </c>
      <c r="DZ180">
        <f ca="1">IF(OR(COUNTIF('Datos fijos'!$AJ:$AJ,$B180)=0,C180=0,D180=0,E180=0,G180=0),0,VLOOKUP($B180,'Datos fijos'!$AJ:$AO,COLUMN('Datos fijos'!$AO$1)-COLUMN('Datos fijos'!$AJ$2)+1,0))</f>
        <v>0</v>
      </c>
      <c r="EA180">
        <f t="shared" ca="1" si="153"/>
        <v>0</v>
      </c>
      <c r="EB180" t="str">
        <f t="shared" ca="1" si="166"/>
        <v/>
      </c>
      <c r="EC180" t="str">
        <f t="shared" ca="1" si="154"/>
        <v/>
      </c>
      <c r="EE180" t="str">
        <f t="shared" ca="1" si="155"/>
        <v/>
      </c>
      <c r="EF180" t="str">
        <f t="shared" ca="1" si="156"/>
        <v/>
      </c>
      <c r="EG180" t="str">
        <f t="shared" ca="1" si="157"/>
        <v/>
      </c>
      <c r="EH180" t="str">
        <f t="shared" ca="1" si="158"/>
        <v/>
      </c>
      <c r="EI180" t="str">
        <f t="shared" ca="1" si="159"/>
        <v/>
      </c>
      <c r="EJ180" t="str">
        <f t="shared" ca="1" si="160"/>
        <v/>
      </c>
      <c r="EM180" t="str">
        <f t="shared" ca="1" si="161"/>
        <v/>
      </c>
      <c r="EN180" t="str">
        <f t="shared" ca="1" si="162"/>
        <v/>
      </c>
      <c r="EO180" t="str">
        <f t="shared" ca="1" si="163"/>
        <v/>
      </c>
      <c r="EP180" t="str">
        <f t="shared" ca="1" si="164"/>
        <v/>
      </c>
      <c r="EQ180" t="str">
        <f ca="1">IF(EC180="","",IF(OR(EJ180='Datos fijos'!$AB$4),0,SUM(EM180:EP180)))</f>
        <v/>
      </c>
      <c r="ER180" t="str">
        <f t="shared" ca="1" si="165"/>
        <v/>
      </c>
      <c r="EV180" s="53" t="str">
        <f ca="1">IF(OR(COUNTIF('Datos fijos'!$AJ:$AJ,Cálculos!$B180)=0,F180=0,D180=0,B180=0),"",VLOOKUP($B180,'Datos fijos'!$AJ:$AP,COLUMN('Datos fijos'!$AP$1)-COLUMN('Datos fijos'!$AJ$2)+1,0))</f>
        <v/>
      </c>
      <c r="EW180" t="str">
        <f t="shared" ca="1" si="142"/>
        <v/>
      </c>
    </row>
    <row r="181" spans="2:153" x14ac:dyDescent="0.25">
      <c r="B181">
        <f ca="1">OFFSET('Equipos, Mater, Serv'!C$5,ROW($A181)-ROW($A$3),0)</f>
        <v>0</v>
      </c>
      <c r="C181">
        <f ca="1">OFFSET('Equipos, Mater, Serv'!D$5,ROW($A181)-ROW($A$3),0)</f>
        <v>0</v>
      </c>
      <c r="D181">
        <f ca="1">OFFSET('Equipos, Mater, Serv'!F$5,ROW($A181)-ROW($A$3),0)</f>
        <v>0</v>
      </c>
      <c r="E181">
        <f ca="1">OFFSET('Equipos, Mater, Serv'!G$5,ROW($A181)-ROW($A$3),0)</f>
        <v>0</v>
      </c>
      <c r="F181">
        <f ca="1">OFFSET('Equipos, Mater, Serv'!H$5,ROW($A181)-ROW($A$3),0)</f>
        <v>0</v>
      </c>
      <c r="G181">
        <f ca="1">OFFSET('Equipos, Mater, Serv'!L$5,ROW($A181)-ROW($A$3),0)</f>
        <v>0</v>
      </c>
      <c r="I181">
        <f ca="1">OFFSET('Equipos, Mater, Serv'!O$5,ROW($A181)-ROW($A$3),0)</f>
        <v>0</v>
      </c>
      <c r="J181">
        <f ca="1">OFFSET('Equipos, Mater, Serv'!P$5,ROW($A181)-ROW($A$3),0)</f>
        <v>0</v>
      </c>
      <c r="K181">
        <f ca="1">OFFSET('Equipos, Mater, Serv'!T$5,ROW($A181)-ROW($A$3),0)</f>
        <v>0</v>
      </c>
      <c r="L181">
        <f ca="1">OFFSET('Equipos, Mater, Serv'!U$5,ROW($A181)-ROW($A$3),0)</f>
        <v>0</v>
      </c>
      <c r="N181">
        <f ca="1">OFFSET('Equipos, Mater, Serv'!Z$5,ROW($A181)-ROW($A$3),0)</f>
        <v>0</v>
      </c>
      <c r="O181">
        <f ca="1">OFFSET('Equipos, Mater, Serv'!AA$5,ROW($A181)-ROW($A$3),0)</f>
        <v>0</v>
      </c>
      <c r="P181">
        <f ca="1">OFFSET('Equipos, Mater, Serv'!AB$5,ROW($A181)-ROW($A$3),0)</f>
        <v>0</v>
      </c>
      <c r="Q181">
        <f ca="1">OFFSET('Equipos, Mater, Serv'!AC$5,ROW($A181)-ROW($A$3),0)</f>
        <v>0</v>
      </c>
      <c r="R181">
        <f ca="1">OFFSET('Equipos, Mater, Serv'!AD$5,ROW($A181)-ROW($A$3),0)</f>
        <v>0</v>
      </c>
      <c r="S181">
        <f ca="1">OFFSET('Equipos, Mater, Serv'!AE$5,ROW($A181)-ROW($A$3),0)</f>
        <v>0</v>
      </c>
      <c r="T181">
        <f ca="1">OFFSET('Equipos, Mater, Serv'!AF$5,ROW($A181)-ROW($A$3),0)</f>
        <v>0</v>
      </c>
      <c r="V181" s="241">
        <f ca="1">IF(OR($B181=0,D181=0,F181=0,J181&lt;&gt;'Datos fijos'!$H$3),0,1)</f>
        <v>0</v>
      </c>
      <c r="W181">
        <f t="shared" ca="1" si="143"/>
        <v>0</v>
      </c>
      <c r="X181" t="str">
        <f t="shared" ca="1" si="144"/>
        <v/>
      </c>
      <c r="Y181" t="str">
        <f t="shared" ca="1" si="145"/>
        <v/>
      </c>
      <c r="AA181" t="str">
        <f t="shared" ca="1" si="112"/>
        <v/>
      </c>
      <c r="AB181" t="str">
        <f t="shared" ca="1" si="113"/>
        <v/>
      </c>
      <c r="AC181" t="str">
        <f t="shared" ca="1" si="114"/>
        <v/>
      </c>
      <c r="AD181" t="str">
        <f t="shared" ca="1" si="115"/>
        <v/>
      </c>
      <c r="AE181" t="str">
        <f t="shared" ca="1" si="116"/>
        <v/>
      </c>
      <c r="AF181" t="str">
        <f t="shared" ca="1" si="117"/>
        <v/>
      </c>
      <c r="AG181" t="str">
        <f t="shared" ca="1" si="146"/>
        <v/>
      </c>
      <c r="AH181" t="str">
        <f t="shared" ca="1" si="147"/>
        <v/>
      </c>
      <c r="AI181" t="str">
        <f t="shared" ca="1" si="148"/>
        <v/>
      </c>
      <c r="AL181" t="str">
        <f ca="1">IF(Y181="","",IF(OR(AG181='Datos fijos'!$AB$3,AG181='Datos fijos'!$AB$4),0,SUM(AH181:AK181)))</f>
        <v/>
      </c>
      <c r="BE181" s="4">
        <f ca="1">IF(OR(COUNTIF('Datos fijos'!$AJ:$AJ,$B181)=0,$B181=0,D181=0,F181=0,$H$4&lt;&gt;'Datos fijos'!$H$3),0,VLOOKUP($B181,'Datos fijos'!$AJ:$AO,COLUMN('Datos fijos'!$AK$2)-COLUMN('Datos fijos'!$AJ$2)+1,0))</f>
        <v>0</v>
      </c>
      <c r="BF181">
        <f t="shared" ca="1" si="149"/>
        <v>0</v>
      </c>
      <c r="BG181" t="str">
        <f t="shared" ca="1" si="118"/>
        <v/>
      </c>
      <c r="BH181" t="str">
        <f t="shared" ca="1" si="119"/>
        <v/>
      </c>
      <c r="BJ181" t="str">
        <f t="shared" ca="1" si="120"/>
        <v/>
      </c>
      <c r="BK181" t="str">
        <f t="shared" ca="1" si="121"/>
        <v/>
      </c>
      <c r="BL181" t="str">
        <f t="shared" ca="1" si="122"/>
        <v/>
      </c>
      <c r="BM181" t="str">
        <f t="shared" ca="1" si="123"/>
        <v/>
      </c>
      <c r="BN181" s="4" t="str">
        <f t="shared" ca="1" si="124"/>
        <v/>
      </c>
      <c r="BO181" t="str">
        <f t="shared" ca="1" si="125"/>
        <v/>
      </c>
      <c r="BP181" t="str">
        <f t="shared" ca="1" si="126"/>
        <v/>
      </c>
      <c r="BQ181" t="str">
        <f t="shared" ca="1" si="127"/>
        <v/>
      </c>
      <c r="BR181" t="str">
        <f t="shared" ca="1" si="128"/>
        <v/>
      </c>
      <c r="BS181" t="str">
        <f t="shared" ca="1" si="129"/>
        <v/>
      </c>
      <c r="BT181" t="str">
        <f ca="1">IF($BH181="","",IF(OR(BO181='Datos fijos'!$AB$3,BO181='Datos fijos'!$AB$4),0,SUM(BP181:BS181)))</f>
        <v/>
      </c>
      <c r="BU181" t="str">
        <f t="shared" ca="1" si="150"/>
        <v/>
      </c>
      <c r="BX181">
        <f ca="1">IF(OR(COUNTIF('Datos fijos'!$AJ:$AJ,$B181)=0,$B181=0,D181=0,F181=0,G181=0,$H$4&lt;&gt;'Datos fijos'!$H$3),0,VLOOKUP($B181,'Datos fijos'!$AJ:$AO,COLUMN('Datos fijos'!$AL$1)-COLUMN('Datos fijos'!$AJ$2)+1,0))</f>
        <v>0</v>
      </c>
      <c r="BY181">
        <f t="shared" ca="1" si="151"/>
        <v>0</v>
      </c>
      <c r="BZ181" t="str">
        <f t="shared" ca="1" si="130"/>
        <v/>
      </c>
      <c r="CA181" t="str">
        <f t="shared" ca="1" si="131"/>
        <v/>
      </c>
      <c r="CC181" t="str">
        <f t="shared" ca="1" si="132"/>
        <v/>
      </c>
      <c r="CD181" t="str">
        <f t="shared" ca="1" si="133"/>
        <v/>
      </c>
      <c r="CE181" t="str">
        <f t="shared" ca="1" si="134"/>
        <v/>
      </c>
      <c r="CF181" t="str">
        <f t="shared" ca="1" si="135"/>
        <v/>
      </c>
      <c r="CG181" t="str">
        <f t="shared" ca="1" si="136"/>
        <v/>
      </c>
      <c r="CH181" t="str">
        <f t="shared" ca="1" si="137"/>
        <v/>
      </c>
      <c r="CI181" t="str">
        <f t="shared" ca="1" si="138"/>
        <v/>
      </c>
      <c r="CJ181" t="str">
        <f t="shared" ca="1" si="139"/>
        <v/>
      </c>
      <c r="CK181" t="str">
        <f t="shared" ca="1" si="140"/>
        <v/>
      </c>
      <c r="CL181" t="str">
        <f t="shared" ca="1" si="141"/>
        <v/>
      </c>
      <c r="CM181" t="str">
        <f ca="1">IF($CA181="","",IF(OR(CH181='Datos fijos'!$AB$3,CH181='Datos fijos'!$AB$4),0,SUM(CI181:CL181)))</f>
        <v/>
      </c>
      <c r="CN181" t="str">
        <f t="shared" ca="1" si="152"/>
        <v/>
      </c>
      <c r="DZ181">
        <f ca="1">IF(OR(COUNTIF('Datos fijos'!$AJ:$AJ,$B181)=0,C181=0,D181=0,E181=0,G181=0),0,VLOOKUP($B181,'Datos fijos'!$AJ:$AO,COLUMN('Datos fijos'!$AO$1)-COLUMN('Datos fijos'!$AJ$2)+1,0))</f>
        <v>0</v>
      </c>
      <c r="EA181">
        <f t="shared" ca="1" si="153"/>
        <v>0</v>
      </c>
      <c r="EB181" t="str">
        <f t="shared" ca="1" si="166"/>
        <v/>
      </c>
      <c r="EC181" t="str">
        <f t="shared" ca="1" si="154"/>
        <v/>
      </c>
      <c r="EE181" t="str">
        <f t="shared" ca="1" si="155"/>
        <v/>
      </c>
      <c r="EF181" t="str">
        <f t="shared" ca="1" si="156"/>
        <v/>
      </c>
      <c r="EG181" t="str">
        <f t="shared" ca="1" si="157"/>
        <v/>
      </c>
      <c r="EH181" t="str">
        <f t="shared" ca="1" si="158"/>
        <v/>
      </c>
      <c r="EI181" t="str">
        <f t="shared" ca="1" si="159"/>
        <v/>
      </c>
      <c r="EJ181" t="str">
        <f t="shared" ca="1" si="160"/>
        <v/>
      </c>
      <c r="EM181" t="str">
        <f t="shared" ca="1" si="161"/>
        <v/>
      </c>
      <c r="EN181" t="str">
        <f t="shared" ca="1" si="162"/>
        <v/>
      </c>
      <c r="EO181" t="str">
        <f t="shared" ca="1" si="163"/>
        <v/>
      </c>
      <c r="EP181" t="str">
        <f t="shared" ca="1" si="164"/>
        <v/>
      </c>
      <c r="EQ181" t="str">
        <f ca="1">IF(EC181="","",IF(OR(EJ181='Datos fijos'!$AB$4),0,SUM(EM181:EP181)))</f>
        <v/>
      </c>
      <c r="ER181" t="str">
        <f t="shared" ca="1" si="165"/>
        <v/>
      </c>
      <c r="EV181" s="53" t="str">
        <f ca="1">IF(OR(COUNTIF('Datos fijos'!$AJ:$AJ,Cálculos!$B181)=0,F181=0,D181=0,B181=0),"",VLOOKUP($B181,'Datos fijos'!$AJ:$AP,COLUMN('Datos fijos'!$AP$1)-COLUMN('Datos fijos'!$AJ$2)+1,0))</f>
        <v/>
      </c>
      <c r="EW181" t="str">
        <f t="shared" ca="1" si="142"/>
        <v/>
      </c>
    </row>
    <row r="182" spans="2:153" x14ac:dyDescent="0.25">
      <c r="B182">
        <f ca="1">OFFSET('Equipos, Mater, Serv'!C$5,ROW($A182)-ROW($A$3),0)</f>
        <v>0</v>
      </c>
      <c r="C182">
        <f ca="1">OFFSET('Equipos, Mater, Serv'!D$5,ROW($A182)-ROW($A$3),0)</f>
        <v>0</v>
      </c>
      <c r="D182">
        <f ca="1">OFFSET('Equipos, Mater, Serv'!F$5,ROW($A182)-ROW($A$3),0)</f>
        <v>0</v>
      </c>
      <c r="E182">
        <f ca="1">OFFSET('Equipos, Mater, Serv'!G$5,ROW($A182)-ROW($A$3),0)</f>
        <v>0</v>
      </c>
      <c r="F182">
        <f ca="1">OFFSET('Equipos, Mater, Serv'!H$5,ROW($A182)-ROW($A$3),0)</f>
        <v>0</v>
      </c>
      <c r="G182">
        <f ca="1">OFFSET('Equipos, Mater, Serv'!L$5,ROW($A182)-ROW($A$3),0)</f>
        <v>0</v>
      </c>
      <c r="I182">
        <f ca="1">OFFSET('Equipos, Mater, Serv'!O$5,ROW($A182)-ROW($A$3),0)</f>
        <v>0</v>
      </c>
      <c r="J182">
        <f ca="1">OFFSET('Equipos, Mater, Serv'!P$5,ROW($A182)-ROW($A$3),0)</f>
        <v>0</v>
      </c>
      <c r="K182">
        <f ca="1">OFFSET('Equipos, Mater, Serv'!T$5,ROW($A182)-ROW($A$3),0)</f>
        <v>0</v>
      </c>
      <c r="L182">
        <f ca="1">OFFSET('Equipos, Mater, Serv'!U$5,ROW($A182)-ROW($A$3),0)</f>
        <v>0</v>
      </c>
      <c r="N182">
        <f ca="1">OFFSET('Equipos, Mater, Serv'!Z$5,ROW($A182)-ROW($A$3),0)</f>
        <v>0</v>
      </c>
      <c r="O182">
        <f ca="1">OFFSET('Equipos, Mater, Serv'!AA$5,ROW($A182)-ROW($A$3),0)</f>
        <v>0</v>
      </c>
      <c r="P182">
        <f ca="1">OFFSET('Equipos, Mater, Serv'!AB$5,ROW($A182)-ROW($A$3),0)</f>
        <v>0</v>
      </c>
      <c r="Q182">
        <f ca="1">OFFSET('Equipos, Mater, Serv'!AC$5,ROW($A182)-ROW($A$3),0)</f>
        <v>0</v>
      </c>
      <c r="R182">
        <f ca="1">OFFSET('Equipos, Mater, Serv'!AD$5,ROW($A182)-ROW($A$3),0)</f>
        <v>0</v>
      </c>
      <c r="S182">
        <f ca="1">OFFSET('Equipos, Mater, Serv'!AE$5,ROW($A182)-ROW($A$3),0)</f>
        <v>0</v>
      </c>
      <c r="T182">
        <f ca="1">OFFSET('Equipos, Mater, Serv'!AF$5,ROW($A182)-ROW($A$3),0)</f>
        <v>0</v>
      </c>
      <c r="V182" s="241">
        <f ca="1">IF(OR($B182=0,D182=0,F182=0,J182&lt;&gt;'Datos fijos'!$H$3),0,1)</f>
        <v>0</v>
      </c>
      <c r="W182">
        <f t="shared" ca="1" si="143"/>
        <v>0</v>
      </c>
      <c r="X182" t="str">
        <f t="shared" ca="1" si="144"/>
        <v/>
      </c>
      <c r="Y182" t="str">
        <f t="shared" ca="1" si="145"/>
        <v/>
      </c>
      <c r="AA182" t="str">
        <f t="shared" ca="1" si="112"/>
        <v/>
      </c>
      <c r="AB182" t="str">
        <f t="shared" ca="1" si="113"/>
        <v/>
      </c>
      <c r="AC182" t="str">
        <f t="shared" ca="1" si="114"/>
        <v/>
      </c>
      <c r="AD182" t="str">
        <f t="shared" ca="1" si="115"/>
        <v/>
      </c>
      <c r="AE182" t="str">
        <f t="shared" ca="1" si="116"/>
        <v/>
      </c>
      <c r="AF182" t="str">
        <f t="shared" ca="1" si="117"/>
        <v/>
      </c>
      <c r="AG182" t="str">
        <f t="shared" ca="1" si="146"/>
        <v/>
      </c>
      <c r="AH182" t="str">
        <f t="shared" ca="1" si="147"/>
        <v/>
      </c>
      <c r="AI182" t="str">
        <f t="shared" ca="1" si="148"/>
        <v/>
      </c>
      <c r="AL182" t="str">
        <f ca="1">IF(Y182="","",IF(OR(AG182='Datos fijos'!$AB$3,AG182='Datos fijos'!$AB$4),0,SUM(AH182:AK182)))</f>
        <v/>
      </c>
      <c r="BE182" s="4">
        <f ca="1">IF(OR(COUNTIF('Datos fijos'!$AJ:$AJ,$B182)=0,$B182=0,D182=0,F182=0,$H$4&lt;&gt;'Datos fijos'!$H$3),0,VLOOKUP($B182,'Datos fijos'!$AJ:$AO,COLUMN('Datos fijos'!$AK$2)-COLUMN('Datos fijos'!$AJ$2)+1,0))</f>
        <v>0</v>
      </c>
      <c r="BF182">
        <f t="shared" ca="1" si="149"/>
        <v>0</v>
      </c>
      <c r="BG182" t="str">
        <f t="shared" ca="1" si="118"/>
        <v/>
      </c>
      <c r="BH182" t="str">
        <f t="shared" ca="1" si="119"/>
        <v/>
      </c>
      <c r="BJ182" t="str">
        <f t="shared" ca="1" si="120"/>
        <v/>
      </c>
      <c r="BK182" t="str">
        <f t="shared" ca="1" si="121"/>
        <v/>
      </c>
      <c r="BL182" t="str">
        <f t="shared" ca="1" si="122"/>
        <v/>
      </c>
      <c r="BM182" t="str">
        <f t="shared" ca="1" si="123"/>
        <v/>
      </c>
      <c r="BN182" s="4" t="str">
        <f t="shared" ca="1" si="124"/>
        <v/>
      </c>
      <c r="BO182" t="str">
        <f t="shared" ca="1" si="125"/>
        <v/>
      </c>
      <c r="BP182" t="str">
        <f t="shared" ca="1" si="126"/>
        <v/>
      </c>
      <c r="BQ182" t="str">
        <f t="shared" ca="1" si="127"/>
        <v/>
      </c>
      <c r="BR182" t="str">
        <f t="shared" ca="1" si="128"/>
        <v/>
      </c>
      <c r="BS182" t="str">
        <f t="shared" ca="1" si="129"/>
        <v/>
      </c>
      <c r="BT182" t="str">
        <f ca="1">IF($BH182="","",IF(OR(BO182='Datos fijos'!$AB$3,BO182='Datos fijos'!$AB$4),0,SUM(BP182:BS182)))</f>
        <v/>
      </c>
      <c r="BU182" t="str">
        <f t="shared" ca="1" si="150"/>
        <v/>
      </c>
      <c r="BX182">
        <f ca="1">IF(OR(COUNTIF('Datos fijos'!$AJ:$AJ,$B182)=0,$B182=0,D182=0,F182=0,G182=0,$H$4&lt;&gt;'Datos fijos'!$H$3),0,VLOOKUP($B182,'Datos fijos'!$AJ:$AO,COLUMN('Datos fijos'!$AL$1)-COLUMN('Datos fijos'!$AJ$2)+1,0))</f>
        <v>0</v>
      </c>
      <c r="BY182">
        <f t="shared" ca="1" si="151"/>
        <v>0</v>
      </c>
      <c r="BZ182" t="str">
        <f t="shared" ca="1" si="130"/>
        <v/>
      </c>
      <c r="CA182" t="str">
        <f t="shared" ca="1" si="131"/>
        <v/>
      </c>
      <c r="CC182" t="str">
        <f t="shared" ca="1" si="132"/>
        <v/>
      </c>
      <c r="CD182" t="str">
        <f t="shared" ca="1" si="133"/>
        <v/>
      </c>
      <c r="CE182" t="str">
        <f t="shared" ca="1" si="134"/>
        <v/>
      </c>
      <c r="CF182" t="str">
        <f t="shared" ca="1" si="135"/>
        <v/>
      </c>
      <c r="CG182" t="str">
        <f t="shared" ca="1" si="136"/>
        <v/>
      </c>
      <c r="CH182" t="str">
        <f t="shared" ca="1" si="137"/>
        <v/>
      </c>
      <c r="CI182" t="str">
        <f t="shared" ca="1" si="138"/>
        <v/>
      </c>
      <c r="CJ182" t="str">
        <f t="shared" ca="1" si="139"/>
        <v/>
      </c>
      <c r="CK182" t="str">
        <f t="shared" ca="1" si="140"/>
        <v/>
      </c>
      <c r="CL182" t="str">
        <f t="shared" ca="1" si="141"/>
        <v/>
      </c>
      <c r="CM182" t="str">
        <f ca="1">IF($CA182="","",IF(OR(CH182='Datos fijos'!$AB$3,CH182='Datos fijos'!$AB$4),0,SUM(CI182:CL182)))</f>
        <v/>
      </c>
      <c r="CN182" t="str">
        <f t="shared" ca="1" si="152"/>
        <v/>
      </c>
      <c r="DZ182">
        <f ca="1">IF(OR(COUNTIF('Datos fijos'!$AJ:$AJ,$B182)=0,C182=0,D182=0,E182=0,G182=0),0,VLOOKUP($B182,'Datos fijos'!$AJ:$AO,COLUMN('Datos fijos'!$AO$1)-COLUMN('Datos fijos'!$AJ$2)+1,0))</f>
        <v>0</v>
      </c>
      <c r="EA182">
        <f t="shared" ca="1" si="153"/>
        <v>0</v>
      </c>
      <c r="EB182" t="str">
        <f t="shared" ca="1" si="166"/>
        <v/>
      </c>
      <c r="EC182" t="str">
        <f t="shared" ca="1" si="154"/>
        <v/>
      </c>
      <c r="EE182" t="str">
        <f t="shared" ca="1" si="155"/>
        <v/>
      </c>
      <c r="EF182" t="str">
        <f t="shared" ca="1" si="156"/>
        <v/>
      </c>
      <c r="EG182" t="str">
        <f t="shared" ca="1" si="157"/>
        <v/>
      </c>
      <c r="EH182" t="str">
        <f t="shared" ca="1" si="158"/>
        <v/>
      </c>
      <c r="EI182" t="str">
        <f t="shared" ca="1" si="159"/>
        <v/>
      </c>
      <c r="EJ182" t="str">
        <f t="shared" ca="1" si="160"/>
        <v/>
      </c>
      <c r="EM182" t="str">
        <f t="shared" ca="1" si="161"/>
        <v/>
      </c>
      <c r="EN182" t="str">
        <f t="shared" ca="1" si="162"/>
        <v/>
      </c>
      <c r="EO182" t="str">
        <f t="shared" ca="1" si="163"/>
        <v/>
      </c>
      <c r="EP182" t="str">
        <f t="shared" ca="1" si="164"/>
        <v/>
      </c>
      <c r="EQ182" t="str">
        <f ca="1">IF(EC182="","",IF(OR(EJ182='Datos fijos'!$AB$4),0,SUM(EM182:EP182)))</f>
        <v/>
      </c>
      <c r="ER182" t="str">
        <f t="shared" ca="1" si="165"/>
        <v/>
      </c>
      <c r="EV182" s="53" t="str">
        <f ca="1">IF(OR(COUNTIF('Datos fijos'!$AJ:$AJ,Cálculos!$B182)=0,F182=0,D182=0,B182=0),"",VLOOKUP($B182,'Datos fijos'!$AJ:$AP,COLUMN('Datos fijos'!$AP$1)-COLUMN('Datos fijos'!$AJ$2)+1,0))</f>
        <v/>
      </c>
      <c r="EW182" t="str">
        <f t="shared" ca="1" si="142"/>
        <v/>
      </c>
    </row>
    <row r="183" spans="2:153" x14ac:dyDescent="0.25">
      <c r="B183">
        <f ca="1">OFFSET('Equipos, Mater, Serv'!C$5,ROW($A183)-ROW($A$3),0)</f>
        <v>0</v>
      </c>
      <c r="C183">
        <f ca="1">OFFSET('Equipos, Mater, Serv'!D$5,ROW($A183)-ROW($A$3),0)</f>
        <v>0</v>
      </c>
      <c r="D183">
        <f ca="1">OFFSET('Equipos, Mater, Serv'!F$5,ROW($A183)-ROW($A$3),0)</f>
        <v>0</v>
      </c>
      <c r="E183">
        <f ca="1">OFFSET('Equipos, Mater, Serv'!G$5,ROW($A183)-ROW($A$3),0)</f>
        <v>0</v>
      </c>
      <c r="F183">
        <f ca="1">OFFSET('Equipos, Mater, Serv'!H$5,ROW($A183)-ROW($A$3),0)</f>
        <v>0</v>
      </c>
      <c r="G183">
        <f ca="1">OFFSET('Equipos, Mater, Serv'!L$5,ROW($A183)-ROW($A$3),0)</f>
        <v>0</v>
      </c>
      <c r="I183">
        <f ca="1">OFFSET('Equipos, Mater, Serv'!O$5,ROW($A183)-ROW($A$3),0)</f>
        <v>0</v>
      </c>
      <c r="J183">
        <f ca="1">OFFSET('Equipos, Mater, Serv'!P$5,ROW($A183)-ROW($A$3),0)</f>
        <v>0</v>
      </c>
      <c r="K183">
        <f ca="1">OFFSET('Equipos, Mater, Serv'!T$5,ROW($A183)-ROW($A$3),0)</f>
        <v>0</v>
      </c>
      <c r="L183">
        <f ca="1">OFFSET('Equipos, Mater, Serv'!U$5,ROW($A183)-ROW($A$3),0)</f>
        <v>0</v>
      </c>
      <c r="N183">
        <f ca="1">OFFSET('Equipos, Mater, Serv'!Z$5,ROW($A183)-ROW($A$3),0)</f>
        <v>0</v>
      </c>
      <c r="O183">
        <f ca="1">OFFSET('Equipos, Mater, Serv'!AA$5,ROW($A183)-ROW($A$3),0)</f>
        <v>0</v>
      </c>
      <c r="P183">
        <f ca="1">OFFSET('Equipos, Mater, Serv'!AB$5,ROW($A183)-ROW($A$3),0)</f>
        <v>0</v>
      </c>
      <c r="Q183">
        <f ca="1">OFFSET('Equipos, Mater, Serv'!AC$5,ROW($A183)-ROW($A$3),0)</f>
        <v>0</v>
      </c>
      <c r="R183">
        <f ca="1">OFFSET('Equipos, Mater, Serv'!AD$5,ROW($A183)-ROW($A$3),0)</f>
        <v>0</v>
      </c>
      <c r="S183">
        <f ca="1">OFFSET('Equipos, Mater, Serv'!AE$5,ROW($A183)-ROW($A$3),0)</f>
        <v>0</v>
      </c>
      <c r="T183">
        <f ca="1">OFFSET('Equipos, Mater, Serv'!AF$5,ROW($A183)-ROW($A$3),0)</f>
        <v>0</v>
      </c>
      <c r="V183" s="241">
        <f ca="1">IF(OR($B183=0,D183=0,F183=0,J183&lt;&gt;'Datos fijos'!$H$3),0,1)</f>
        <v>0</v>
      </c>
      <c r="W183">
        <f t="shared" ca="1" si="143"/>
        <v>0</v>
      </c>
      <c r="X183" t="str">
        <f t="shared" ca="1" si="144"/>
        <v/>
      </c>
      <c r="Y183" t="str">
        <f t="shared" ca="1" si="145"/>
        <v/>
      </c>
      <c r="AA183" t="str">
        <f t="shared" ca="1" si="112"/>
        <v/>
      </c>
      <c r="AB183" t="str">
        <f t="shared" ca="1" si="113"/>
        <v/>
      </c>
      <c r="AC183" t="str">
        <f t="shared" ca="1" si="114"/>
        <v/>
      </c>
      <c r="AD183" t="str">
        <f t="shared" ca="1" si="115"/>
        <v/>
      </c>
      <c r="AE183" t="str">
        <f t="shared" ca="1" si="116"/>
        <v/>
      </c>
      <c r="AF183" t="str">
        <f t="shared" ca="1" si="117"/>
        <v/>
      </c>
      <c r="AG183" t="str">
        <f t="shared" ca="1" si="146"/>
        <v/>
      </c>
      <c r="AH183" t="str">
        <f t="shared" ca="1" si="147"/>
        <v/>
      </c>
      <c r="AI183" t="str">
        <f t="shared" ca="1" si="148"/>
        <v/>
      </c>
      <c r="AL183" t="str">
        <f ca="1">IF(Y183="","",IF(OR(AG183='Datos fijos'!$AB$3,AG183='Datos fijos'!$AB$4),0,SUM(AH183:AK183)))</f>
        <v/>
      </c>
      <c r="BE183" s="4">
        <f ca="1">IF(OR(COUNTIF('Datos fijos'!$AJ:$AJ,$B183)=0,$B183=0,D183=0,F183=0,$H$4&lt;&gt;'Datos fijos'!$H$3),0,VLOOKUP($B183,'Datos fijos'!$AJ:$AO,COLUMN('Datos fijos'!$AK$2)-COLUMN('Datos fijos'!$AJ$2)+1,0))</f>
        <v>0</v>
      </c>
      <c r="BF183">
        <f t="shared" ca="1" si="149"/>
        <v>0</v>
      </c>
      <c r="BG183" t="str">
        <f t="shared" ca="1" si="118"/>
        <v/>
      </c>
      <c r="BH183" t="str">
        <f t="shared" ca="1" si="119"/>
        <v/>
      </c>
      <c r="BJ183" t="str">
        <f t="shared" ca="1" si="120"/>
        <v/>
      </c>
      <c r="BK183" t="str">
        <f t="shared" ca="1" si="121"/>
        <v/>
      </c>
      <c r="BL183" t="str">
        <f t="shared" ca="1" si="122"/>
        <v/>
      </c>
      <c r="BM183" t="str">
        <f t="shared" ca="1" si="123"/>
        <v/>
      </c>
      <c r="BN183" s="4" t="str">
        <f t="shared" ca="1" si="124"/>
        <v/>
      </c>
      <c r="BO183" t="str">
        <f t="shared" ca="1" si="125"/>
        <v/>
      </c>
      <c r="BP183" t="str">
        <f t="shared" ca="1" si="126"/>
        <v/>
      </c>
      <c r="BQ183" t="str">
        <f t="shared" ca="1" si="127"/>
        <v/>
      </c>
      <c r="BR183" t="str">
        <f t="shared" ca="1" si="128"/>
        <v/>
      </c>
      <c r="BS183" t="str">
        <f t="shared" ca="1" si="129"/>
        <v/>
      </c>
      <c r="BT183" t="str">
        <f ca="1">IF($BH183="","",IF(OR(BO183='Datos fijos'!$AB$3,BO183='Datos fijos'!$AB$4),0,SUM(BP183:BS183)))</f>
        <v/>
      </c>
      <c r="BU183" t="str">
        <f t="shared" ca="1" si="150"/>
        <v/>
      </c>
      <c r="BX183">
        <f ca="1">IF(OR(COUNTIF('Datos fijos'!$AJ:$AJ,$B183)=0,$B183=0,D183=0,F183=0,G183=0,$H$4&lt;&gt;'Datos fijos'!$H$3),0,VLOOKUP($B183,'Datos fijos'!$AJ:$AO,COLUMN('Datos fijos'!$AL$1)-COLUMN('Datos fijos'!$AJ$2)+1,0))</f>
        <v>0</v>
      </c>
      <c r="BY183">
        <f t="shared" ca="1" si="151"/>
        <v>0</v>
      </c>
      <c r="BZ183" t="str">
        <f t="shared" ca="1" si="130"/>
        <v/>
      </c>
      <c r="CA183" t="str">
        <f t="shared" ca="1" si="131"/>
        <v/>
      </c>
      <c r="CC183" t="str">
        <f t="shared" ca="1" si="132"/>
        <v/>
      </c>
      <c r="CD183" t="str">
        <f t="shared" ca="1" si="133"/>
        <v/>
      </c>
      <c r="CE183" t="str">
        <f t="shared" ca="1" si="134"/>
        <v/>
      </c>
      <c r="CF183" t="str">
        <f t="shared" ca="1" si="135"/>
        <v/>
      </c>
      <c r="CG183" t="str">
        <f t="shared" ca="1" si="136"/>
        <v/>
      </c>
      <c r="CH183" t="str">
        <f t="shared" ca="1" si="137"/>
        <v/>
      </c>
      <c r="CI183" t="str">
        <f t="shared" ca="1" si="138"/>
        <v/>
      </c>
      <c r="CJ183" t="str">
        <f t="shared" ca="1" si="139"/>
        <v/>
      </c>
      <c r="CK183" t="str">
        <f t="shared" ca="1" si="140"/>
        <v/>
      </c>
      <c r="CL183" t="str">
        <f t="shared" ca="1" si="141"/>
        <v/>
      </c>
      <c r="CM183" t="str">
        <f ca="1">IF($CA183="","",IF(OR(CH183='Datos fijos'!$AB$3,CH183='Datos fijos'!$AB$4),0,SUM(CI183:CL183)))</f>
        <v/>
      </c>
      <c r="CN183" t="str">
        <f t="shared" ca="1" si="152"/>
        <v/>
      </c>
      <c r="DZ183">
        <f ca="1">IF(OR(COUNTIF('Datos fijos'!$AJ:$AJ,$B183)=0,C183=0,D183=0,E183=0,G183=0),0,VLOOKUP($B183,'Datos fijos'!$AJ:$AO,COLUMN('Datos fijos'!$AO$1)-COLUMN('Datos fijos'!$AJ$2)+1,0))</f>
        <v>0</v>
      </c>
      <c r="EA183">
        <f t="shared" ca="1" si="153"/>
        <v>0</v>
      </c>
      <c r="EB183" t="str">
        <f t="shared" ca="1" si="166"/>
        <v/>
      </c>
      <c r="EC183" t="str">
        <f t="shared" ca="1" si="154"/>
        <v/>
      </c>
      <c r="EE183" t="str">
        <f t="shared" ca="1" si="155"/>
        <v/>
      </c>
      <c r="EF183" t="str">
        <f t="shared" ca="1" si="156"/>
        <v/>
      </c>
      <c r="EG183" t="str">
        <f t="shared" ca="1" si="157"/>
        <v/>
      </c>
      <c r="EH183" t="str">
        <f t="shared" ca="1" si="158"/>
        <v/>
      </c>
      <c r="EI183" t="str">
        <f t="shared" ca="1" si="159"/>
        <v/>
      </c>
      <c r="EJ183" t="str">
        <f t="shared" ca="1" si="160"/>
        <v/>
      </c>
      <c r="EM183" t="str">
        <f t="shared" ca="1" si="161"/>
        <v/>
      </c>
      <c r="EN183" t="str">
        <f t="shared" ca="1" si="162"/>
        <v/>
      </c>
      <c r="EO183" t="str">
        <f t="shared" ca="1" si="163"/>
        <v/>
      </c>
      <c r="EP183" t="str">
        <f t="shared" ca="1" si="164"/>
        <v/>
      </c>
      <c r="EQ183" t="str">
        <f ca="1">IF(EC183="","",IF(OR(EJ183='Datos fijos'!$AB$4),0,SUM(EM183:EP183)))</f>
        <v/>
      </c>
      <c r="ER183" t="str">
        <f t="shared" ca="1" si="165"/>
        <v/>
      </c>
      <c r="EV183" s="53" t="str">
        <f ca="1">IF(OR(COUNTIF('Datos fijos'!$AJ:$AJ,Cálculos!$B183)=0,F183=0,D183=0,B183=0),"",VLOOKUP($B183,'Datos fijos'!$AJ:$AP,COLUMN('Datos fijos'!$AP$1)-COLUMN('Datos fijos'!$AJ$2)+1,0))</f>
        <v/>
      </c>
      <c r="EW183" t="str">
        <f t="shared" ca="1" si="142"/>
        <v/>
      </c>
    </row>
    <row r="184" spans="2:153" x14ac:dyDescent="0.25">
      <c r="B184">
        <f ca="1">OFFSET('Equipos, Mater, Serv'!C$5,ROW($A184)-ROW($A$3),0)</f>
        <v>0</v>
      </c>
      <c r="C184">
        <f ca="1">OFFSET('Equipos, Mater, Serv'!D$5,ROW($A184)-ROW($A$3),0)</f>
        <v>0</v>
      </c>
      <c r="D184">
        <f ca="1">OFFSET('Equipos, Mater, Serv'!F$5,ROW($A184)-ROW($A$3),0)</f>
        <v>0</v>
      </c>
      <c r="E184">
        <f ca="1">OFFSET('Equipos, Mater, Serv'!G$5,ROW($A184)-ROW($A$3),0)</f>
        <v>0</v>
      </c>
      <c r="F184">
        <f ca="1">OFFSET('Equipos, Mater, Serv'!H$5,ROW($A184)-ROW($A$3),0)</f>
        <v>0</v>
      </c>
      <c r="G184">
        <f ca="1">OFFSET('Equipos, Mater, Serv'!L$5,ROW($A184)-ROW($A$3),0)</f>
        <v>0</v>
      </c>
      <c r="I184">
        <f ca="1">OFFSET('Equipos, Mater, Serv'!O$5,ROW($A184)-ROW($A$3),0)</f>
        <v>0</v>
      </c>
      <c r="J184">
        <f ca="1">OFFSET('Equipos, Mater, Serv'!P$5,ROW($A184)-ROW($A$3),0)</f>
        <v>0</v>
      </c>
      <c r="K184">
        <f ca="1">OFFSET('Equipos, Mater, Serv'!T$5,ROW($A184)-ROW($A$3),0)</f>
        <v>0</v>
      </c>
      <c r="L184">
        <f ca="1">OFFSET('Equipos, Mater, Serv'!U$5,ROW($A184)-ROW($A$3),0)</f>
        <v>0</v>
      </c>
      <c r="N184">
        <f ca="1">OFFSET('Equipos, Mater, Serv'!Z$5,ROW($A184)-ROW($A$3),0)</f>
        <v>0</v>
      </c>
      <c r="O184">
        <f ca="1">OFFSET('Equipos, Mater, Serv'!AA$5,ROW($A184)-ROW($A$3),0)</f>
        <v>0</v>
      </c>
      <c r="P184">
        <f ca="1">OFFSET('Equipos, Mater, Serv'!AB$5,ROW($A184)-ROW($A$3),0)</f>
        <v>0</v>
      </c>
      <c r="Q184">
        <f ca="1">OFFSET('Equipos, Mater, Serv'!AC$5,ROW($A184)-ROW($A$3),0)</f>
        <v>0</v>
      </c>
      <c r="R184">
        <f ca="1">OFFSET('Equipos, Mater, Serv'!AD$5,ROW($A184)-ROW($A$3),0)</f>
        <v>0</v>
      </c>
      <c r="S184">
        <f ca="1">OFFSET('Equipos, Mater, Serv'!AE$5,ROW($A184)-ROW($A$3),0)</f>
        <v>0</v>
      </c>
      <c r="T184">
        <f ca="1">OFFSET('Equipos, Mater, Serv'!AF$5,ROW($A184)-ROW($A$3),0)</f>
        <v>0</v>
      </c>
      <c r="V184" s="241">
        <f ca="1">IF(OR($B184=0,D184=0,F184=0,J184&lt;&gt;'Datos fijos'!$H$3),0,1)</f>
        <v>0</v>
      </c>
      <c r="W184">
        <f t="shared" ca="1" si="143"/>
        <v>0</v>
      </c>
      <c r="X184" t="str">
        <f t="shared" ca="1" si="144"/>
        <v/>
      </c>
      <c r="Y184" t="str">
        <f t="shared" ca="1" si="145"/>
        <v/>
      </c>
      <c r="AA184" t="str">
        <f t="shared" ca="1" si="112"/>
        <v/>
      </c>
      <c r="AB184" t="str">
        <f t="shared" ca="1" si="113"/>
        <v/>
      </c>
      <c r="AC184" t="str">
        <f t="shared" ca="1" si="114"/>
        <v/>
      </c>
      <c r="AD184" t="str">
        <f t="shared" ca="1" si="115"/>
        <v/>
      </c>
      <c r="AE184" t="str">
        <f t="shared" ca="1" si="116"/>
        <v/>
      </c>
      <c r="AF184" t="str">
        <f t="shared" ca="1" si="117"/>
        <v/>
      </c>
      <c r="AG184" t="str">
        <f t="shared" ca="1" si="146"/>
        <v/>
      </c>
      <c r="AH184" t="str">
        <f t="shared" ca="1" si="147"/>
        <v/>
      </c>
      <c r="AI184" t="str">
        <f t="shared" ca="1" si="148"/>
        <v/>
      </c>
      <c r="AL184" t="str">
        <f ca="1">IF(Y184="","",IF(OR(AG184='Datos fijos'!$AB$3,AG184='Datos fijos'!$AB$4),0,SUM(AH184:AK184)))</f>
        <v/>
      </c>
      <c r="BE184" s="4">
        <f ca="1">IF(OR(COUNTIF('Datos fijos'!$AJ:$AJ,$B184)=0,$B184=0,D184=0,F184=0,$H$4&lt;&gt;'Datos fijos'!$H$3),0,VLOOKUP($B184,'Datos fijos'!$AJ:$AO,COLUMN('Datos fijos'!$AK$2)-COLUMN('Datos fijos'!$AJ$2)+1,0))</f>
        <v>0</v>
      </c>
      <c r="BF184">
        <f t="shared" ca="1" si="149"/>
        <v>0</v>
      </c>
      <c r="BG184" t="str">
        <f t="shared" ca="1" si="118"/>
        <v/>
      </c>
      <c r="BH184" t="str">
        <f t="shared" ca="1" si="119"/>
        <v/>
      </c>
      <c r="BJ184" t="str">
        <f t="shared" ca="1" si="120"/>
        <v/>
      </c>
      <c r="BK184" t="str">
        <f t="shared" ca="1" si="121"/>
        <v/>
      </c>
      <c r="BL184" t="str">
        <f t="shared" ca="1" si="122"/>
        <v/>
      </c>
      <c r="BM184" t="str">
        <f t="shared" ca="1" si="123"/>
        <v/>
      </c>
      <c r="BN184" s="4" t="str">
        <f t="shared" ca="1" si="124"/>
        <v/>
      </c>
      <c r="BO184" t="str">
        <f t="shared" ca="1" si="125"/>
        <v/>
      </c>
      <c r="BP184" t="str">
        <f t="shared" ca="1" si="126"/>
        <v/>
      </c>
      <c r="BQ184" t="str">
        <f t="shared" ca="1" si="127"/>
        <v/>
      </c>
      <c r="BR184" t="str">
        <f t="shared" ca="1" si="128"/>
        <v/>
      </c>
      <c r="BS184" t="str">
        <f t="shared" ca="1" si="129"/>
        <v/>
      </c>
      <c r="BT184" t="str">
        <f ca="1">IF($BH184="","",IF(OR(BO184='Datos fijos'!$AB$3,BO184='Datos fijos'!$AB$4),0,SUM(BP184:BS184)))</f>
        <v/>
      </c>
      <c r="BU184" t="str">
        <f t="shared" ca="1" si="150"/>
        <v/>
      </c>
      <c r="BX184">
        <f ca="1">IF(OR(COUNTIF('Datos fijos'!$AJ:$AJ,$B184)=0,$B184=0,D184=0,F184=0,G184=0,$H$4&lt;&gt;'Datos fijos'!$H$3),0,VLOOKUP($B184,'Datos fijos'!$AJ:$AO,COLUMN('Datos fijos'!$AL$1)-COLUMN('Datos fijos'!$AJ$2)+1,0))</f>
        <v>0</v>
      </c>
      <c r="BY184">
        <f t="shared" ca="1" si="151"/>
        <v>0</v>
      </c>
      <c r="BZ184" t="str">
        <f t="shared" ca="1" si="130"/>
        <v/>
      </c>
      <c r="CA184" t="str">
        <f t="shared" ca="1" si="131"/>
        <v/>
      </c>
      <c r="CC184" t="str">
        <f t="shared" ca="1" si="132"/>
        <v/>
      </c>
      <c r="CD184" t="str">
        <f t="shared" ca="1" si="133"/>
        <v/>
      </c>
      <c r="CE184" t="str">
        <f t="shared" ca="1" si="134"/>
        <v/>
      </c>
      <c r="CF184" t="str">
        <f t="shared" ca="1" si="135"/>
        <v/>
      </c>
      <c r="CG184" t="str">
        <f t="shared" ca="1" si="136"/>
        <v/>
      </c>
      <c r="CH184" t="str">
        <f t="shared" ca="1" si="137"/>
        <v/>
      </c>
      <c r="CI184" t="str">
        <f t="shared" ca="1" si="138"/>
        <v/>
      </c>
      <c r="CJ184" t="str">
        <f t="shared" ca="1" si="139"/>
        <v/>
      </c>
      <c r="CK184" t="str">
        <f t="shared" ca="1" si="140"/>
        <v/>
      </c>
      <c r="CL184" t="str">
        <f t="shared" ca="1" si="141"/>
        <v/>
      </c>
      <c r="CM184" t="str">
        <f ca="1">IF($CA184="","",IF(OR(CH184='Datos fijos'!$AB$3,CH184='Datos fijos'!$AB$4),0,SUM(CI184:CL184)))</f>
        <v/>
      </c>
      <c r="CN184" t="str">
        <f t="shared" ca="1" si="152"/>
        <v/>
      </c>
      <c r="DZ184">
        <f ca="1">IF(OR(COUNTIF('Datos fijos'!$AJ:$AJ,$B184)=0,C184=0,D184=0,E184=0,G184=0),0,VLOOKUP($B184,'Datos fijos'!$AJ:$AO,COLUMN('Datos fijos'!$AO$1)-COLUMN('Datos fijos'!$AJ$2)+1,0))</f>
        <v>0</v>
      </c>
      <c r="EA184">
        <f t="shared" ca="1" si="153"/>
        <v>0</v>
      </c>
      <c r="EB184" t="str">
        <f t="shared" ca="1" si="166"/>
        <v/>
      </c>
      <c r="EC184" t="str">
        <f t="shared" ca="1" si="154"/>
        <v/>
      </c>
      <c r="EE184" t="str">
        <f t="shared" ca="1" si="155"/>
        <v/>
      </c>
      <c r="EF184" t="str">
        <f t="shared" ca="1" si="156"/>
        <v/>
      </c>
      <c r="EG184" t="str">
        <f t="shared" ca="1" si="157"/>
        <v/>
      </c>
      <c r="EH184" t="str">
        <f t="shared" ca="1" si="158"/>
        <v/>
      </c>
      <c r="EI184" t="str">
        <f t="shared" ca="1" si="159"/>
        <v/>
      </c>
      <c r="EJ184" t="str">
        <f t="shared" ca="1" si="160"/>
        <v/>
      </c>
      <c r="EM184" t="str">
        <f t="shared" ca="1" si="161"/>
        <v/>
      </c>
      <c r="EN184" t="str">
        <f t="shared" ca="1" si="162"/>
        <v/>
      </c>
      <c r="EO184" t="str">
        <f t="shared" ca="1" si="163"/>
        <v/>
      </c>
      <c r="EP184" t="str">
        <f t="shared" ca="1" si="164"/>
        <v/>
      </c>
      <c r="EQ184" t="str">
        <f ca="1">IF(EC184="","",IF(OR(EJ184='Datos fijos'!$AB$4),0,SUM(EM184:EP184)))</f>
        <v/>
      </c>
      <c r="ER184" t="str">
        <f t="shared" ca="1" si="165"/>
        <v/>
      </c>
      <c r="EV184" s="53" t="str">
        <f ca="1">IF(OR(COUNTIF('Datos fijos'!$AJ:$AJ,Cálculos!$B184)=0,F184=0,D184=0,B184=0),"",VLOOKUP($B184,'Datos fijos'!$AJ:$AP,COLUMN('Datos fijos'!$AP$1)-COLUMN('Datos fijos'!$AJ$2)+1,0))</f>
        <v/>
      </c>
      <c r="EW184" t="str">
        <f t="shared" ca="1" si="142"/>
        <v/>
      </c>
    </row>
    <row r="185" spans="2:153" x14ac:dyDescent="0.25">
      <c r="B185">
        <f ca="1">OFFSET('Equipos, Mater, Serv'!C$5,ROW($A185)-ROW($A$3),0)</f>
        <v>0</v>
      </c>
      <c r="C185">
        <f ca="1">OFFSET('Equipos, Mater, Serv'!D$5,ROW($A185)-ROW($A$3),0)</f>
        <v>0</v>
      </c>
      <c r="D185">
        <f ca="1">OFFSET('Equipos, Mater, Serv'!F$5,ROW($A185)-ROW($A$3),0)</f>
        <v>0</v>
      </c>
      <c r="E185">
        <f ca="1">OFFSET('Equipos, Mater, Serv'!G$5,ROW($A185)-ROW($A$3),0)</f>
        <v>0</v>
      </c>
      <c r="F185">
        <f ca="1">OFFSET('Equipos, Mater, Serv'!H$5,ROW($A185)-ROW($A$3),0)</f>
        <v>0</v>
      </c>
      <c r="G185">
        <f ca="1">OFFSET('Equipos, Mater, Serv'!L$5,ROW($A185)-ROW($A$3),0)</f>
        <v>0</v>
      </c>
      <c r="I185">
        <f ca="1">OFFSET('Equipos, Mater, Serv'!O$5,ROW($A185)-ROW($A$3),0)</f>
        <v>0</v>
      </c>
      <c r="J185">
        <f ca="1">OFFSET('Equipos, Mater, Serv'!P$5,ROW($A185)-ROW($A$3),0)</f>
        <v>0</v>
      </c>
      <c r="K185">
        <f ca="1">OFFSET('Equipos, Mater, Serv'!T$5,ROW($A185)-ROW($A$3),0)</f>
        <v>0</v>
      </c>
      <c r="L185">
        <f ca="1">OFFSET('Equipos, Mater, Serv'!U$5,ROW($A185)-ROW($A$3),0)</f>
        <v>0</v>
      </c>
      <c r="N185">
        <f ca="1">OFFSET('Equipos, Mater, Serv'!Z$5,ROW($A185)-ROW($A$3),0)</f>
        <v>0</v>
      </c>
      <c r="O185">
        <f ca="1">OFFSET('Equipos, Mater, Serv'!AA$5,ROW($A185)-ROW($A$3),0)</f>
        <v>0</v>
      </c>
      <c r="P185">
        <f ca="1">OFFSET('Equipos, Mater, Serv'!AB$5,ROW($A185)-ROW($A$3),0)</f>
        <v>0</v>
      </c>
      <c r="Q185">
        <f ca="1">OFFSET('Equipos, Mater, Serv'!AC$5,ROW($A185)-ROW($A$3),0)</f>
        <v>0</v>
      </c>
      <c r="R185">
        <f ca="1">OFFSET('Equipos, Mater, Serv'!AD$5,ROW($A185)-ROW($A$3),0)</f>
        <v>0</v>
      </c>
      <c r="S185">
        <f ca="1">OFFSET('Equipos, Mater, Serv'!AE$5,ROW($A185)-ROW($A$3),0)</f>
        <v>0</v>
      </c>
      <c r="T185">
        <f ca="1">OFFSET('Equipos, Mater, Serv'!AF$5,ROW($A185)-ROW($A$3),0)</f>
        <v>0</v>
      </c>
      <c r="V185" s="241">
        <f ca="1">IF(OR($B185=0,D185=0,F185=0,J185&lt;&gt;'Datos fijos'!$H$3),0,1)</f>
        <v>0</v>
      </c>
      <c r="W185">
        <f t="shared" ca="1" si="143"/>
        <v>0</v>
      </c>
      <c r="X185" t="str">
        <f t="shared" ca="1" si="144"/>
        <v/>
      </c>
      <c r="Y185" t="str">
        <f t="shared" ca="1" si="145"/>
        <v/>
      </c>
      <c r="AA185" t="str">
        <f t="shared" ca="1" si="112"/>
        <v/>
      </c>
      <c r="AB185" t="str">
        <f t="shared" ca="1" si="113"/>
        <v/>
      </c>
      <c r="AC185" t="str">
        <f t="shared" ca="1" si="114"/>
        <v/>
      </c>
      <c r="AD185" t="str">
        <f t="shared" ca="1" si="115"/>
        <v/>
      </c>
      <c r="AE185" t="str">
        <f t="shared" ca="1" si="116"/>
        <v/>
      </c>
      <c r="AF185" t="str">
        <f t="shared" ca="1" si="117"/>
        <v/>
      </c>
      <c r="AG185" t="str">
        <f t="shared" ca="1" si="146"/>
        <v/>
      </c>
      <c r="AH185" t="str">
        <f t="shared" ca="1" si="147"/>
        <v/>
      </c>
      <c r="AI185" t="str">
        <f t="shared" ca="1" si="148"/>
        <v/>
      </c>
      <c r="AL185" t="str">
        <f ca="1">IF(Y185="","",IF(OR(AG185='Datos fijos'!$AB$3,AG185='Datos fijos'!$AB$4),0,SUM(AH185:AK185)))</f>
        <v/>
      </c>
      <c r="BE185" s="4">
        <f ca="1">IF(OR(COUNTIF('Datos fijos'!$AJ:$AJ,$B185)=0,$B185=0,D185=0,F185=0,$H$4&lt;&gt;'Datos fijos'!$H$3),0,VLOOKUP($B185,'Datos fijos'!$AJ:$AO,COLUMN('Datos fijos'!$AK$2)-COLUMN('Datos fijos'!$AJ$2)+1,0))</f>
        <v>0</v>
      </c>
      <c r="BF185">
        <f t="shared" ca="1" si="149"/>
        <v>0</v>
      </c>
      <c r="BG185" t="str">
        <f t="shared" ca="1" si="118"/>
        <v/>
      </c>
      <c r="BH185" t="str">
        <f t="shared" ca="1" si="119"/>
        <v/>
      </c>
      <c r="BJ185" t="str">
        <f t="shared" ca="1" si="120"/>
        <v/>
      </c>
      <c r="BK185" t="str">
        <f t="shared" ca="1" si="121"/>
        <v/>
      </c>
      <c r="BL185" t="str">
        <f t="shared" ca="1" si="122"/>
        <v/>
      </c>
      <c r="BM185" t="str">
        <f t="shared" ca="1" si="123"/>
        <v/>
      </c>
      <c r="BN185" s="4" t="str">
        <f t="shared" ca="1" si="124"/>
        <v/>
      </c>
      <c r="BO185" t="str">
        <f t="shared" ca="1" si="125"/>
        <v/>
      </c>
      <c r="BP185" t="str">
        <f t="shared" ca="1" si="126"/>
        <v/>
      </c>
      <c r="BQ185" t="str">
        <f t="shared" ca="1" si="127"/>
        <v/>
      </c>
      <c r="BR185" t="str">
        <f t="shared" ca="1" si="128"/>
        <v/>
      </c>
      <c r="BS185" t="str">
        <f t="shared" ca="1" si="129"/>
        <v/>
      </c>
      <c r="BT185" t="str">
        <f ca="1">IF($BH185="","",IF(OR(BO185='Datos fijos'!$AB$3,BO185='Datos fijos'!$AB$4),0,SUM(BP185:BS185)))</f>
        <v/>
      </c>
      <c r="BU185" t="str">
        <f t="shared" ca="1" si="150"/>
        <v/>
      </c>
      <c r="BX185">
        <f ca="1">IF(OR(COUNTIF('Datos fijos'!$AJ:$AJ,$B185)=0,$B185=0,D185=0,F185=0,G185=0,$H$4&lt;&gt;'Datos fijos'!$H$3),0,VLOOKUP($B185,'Datos fijos'!$AJ:$AO,COLUMN('Datos fijos'!$AL$1)-COLUMN('Datos fijos'!$AJ$2)+1,0))</f>
        <v>0</v>
      </c>
      <c r="BY185">
        <f t="shared" ca="1" si="151"/>
        <v>0</v>
      </c>
      <c r="BZ185" t="str">
        <f t="shared" ca="1" si="130"/>
        <v/>
      </c>
      <c r="CA185" t="str">
        <f t="shared" ca="1" si="131"/>
        <v/>
      </c>
      <c r="CC185" t="str">
        <f t="shared" ca="1" si="132"/>
        <v/>
      </c>
      <c r="CD185" t="str">
        <f t="shared" ca="1" si="133"/>
        <v/>
      </c>
      <c r="CE185" t="str">
        <f t="shared" ca="1" si="134"/>
        <v/>
      </c>
      <c r="CF185" t="str">
        <f t="shared" ca="1" si="135"/>
        <v/>
      </c>
      <c r="CG185" t="str">
        <f t="shared" ca="1" si="136"/>
        <v/>
      </c>
      <c r="CH185" t="str">
        <f t="shared" ca="1" si="137"/>
        <v/>
      </c>
      <c r="CI185" t="str">
        <f t="shared" ca="1" si="138"/>
        <v/>
      </c>
      <c r="CJ185" t="str">
        <f t="shared" ca="1" si="139"/>
        <v/>
      </c>
      <c r="CK185" t="str">
        <f t="shared" ca="1" si="140"/>
        <v/>
      </c>
      <c r="CL185" t="str">
        <f t="shared" ca="1" si="141"/>
        <v/>
      </c>
      <c r="CM185" t="str">
        <f ca="1">IF($CA185="","",IF(OR(CH185='Datos fijos'!$AB$3,CH185='Datos fijos'!$AB$4),0,SUM(CI185:CL185)))</f>
        <v/>
      </c>
      <c r="CN185" t="str">
        <f t="shared" ca="1" si="152"/>
        <v/>
      </c>
      <c r="DZ185">
        <f ca="1">IF(OR(COUNTIF('Datos fijos'!$AJ:$AJ,$B185)=0,C185=0,D185=0,E185=0,G185=0),0,VLOOKUP($B185,'Datos fijos'!$AJ:$AO,COLUMN('Datos fijos'!$AO$1)-COLUMN('Datos fijos'!$AJ$2)+1,0))</f>
        <v>0</v>
      </c>
      <c r="EA185">
        <f t="shared" ca="1" si="153"/>
        <v>0</v>
      </c>
      <c r="EB185" t="str">
        <f t="shared" ca="1" si="166"/>
        <v/>
      </c>
      <c r="EC185" t="str">
        <f t="shared" ca="1" si="154"/>
        <v/>
      </c>
      <c r="EE185" t="str">
        <f t="shared" ca="1" si="155"/>
        <v/>
      </c>
      <c r="EF185" t="str">
        <f t="shared" ca="1" si="156"/>
        <v/>
      </c>
      <c r="EG185" t="str">
        <f t="shared" ca="1" si="157"/>
        <v/>
      </c>
      <c r="EH185" t="str">
        <f t="shared" ca="1" si="158"/>
        <v/>
      </c>
      <c r="EI185" t="str">
        <f t="shared" ca="1" si="159"/>
        <v/>
      </c>
      <c r="EJ185" t="str">
        <f t="shared" ca="1" si="160"/>
        <v/>
      </c>
      <c r="EM185" t="str">
        <f t="shared" ca="1" si="161"/>
        <v/>
      </c>
      <c r="EN185" t="str">
        <f t="shared" ca="1" si="162"/>
        <v/>
      </c>
      <c r="EO185" t="str">
        <f t="shared" ca="1" si="163"/>
        <v/>
      </c>
      <c r="EP185" t="str">
        <f t="shared" ca="1" si="164"/>
        <v/>
      </c>
      <c r="EQ185" t="str">
        <f ca="1">IF(EC185="","",IF(OR(EJ185='Datos fijos'!$AB$4),0,SUM(EM185:EP185)))</f>
        <v/>
      </c>
      <c r="ER185" t="str">
        <f t="shared" ca="1" si="165"/>
        <v/>
      </c>
      <c r="EV185" s="53" t="str">
        <f ca="1">IF(OR(COUNTIF('Datos fijos'!$AJ:$AJ,Cálculos!$B185)=0,F185=0,D185=0,B185=0),"",VLOOKUP($B185,'Datos fijos'!$AJ:$AP,COLUMN('Datos fijos'!$AP$1)-COLUMN('Datos fijos'!$AJ$2)+1,0))</f>
        <v/>
      </c>
      <c r="EW185" t="str">
        <f t="shared" ca="1" si="142"/>
        <v/>
      </c>
    </row>
    <row r="186" spans="2:153" x14ac:dyDescent="0.25">
      <c r="B186">
        <f ca="1">OFFSET('Equipos, Mater, Serv'!C$5,ROW($A186)-ROW($A$3),0)</f>
        <v>0</v>
      </c>
      <c r="C186">
        <f ca="1">OFFSET('Equipos, Mater, Serv'!D$5,ROW($A186)-ROW($A$3),0)</f>
        <v>0</v>
      </c>
      <c r="D186">
        <f ca="1">OFFSET('Equipos, Mater, Serv'!F$5,ROW($A186)-ROW($A$3),0)</f>
        <v>0</v>
      </c>
      <c r="E186">
        <f ca="1">OFFSET('Equipos, Mater, Serv'!G$5,ROW($A186)-ROW($A$3),0)</f>
        <v>0</v>
      </c>
      <c r="F186">
        <f ca="1">OFFSET('Equipos, Mater, Serv'!H$5,ROW($A186)-ROW($A$3),0)</f>
        <v>0</v>
      </c>
      <c r="G186">
        <f ca="1">OFFSET('Equipos, Mater, Serv'!L$5,ROW($A186)-ROW($A$3),0)</f>
        <v>0</v>
      </c>
      <c r="I186">
        <f ca="1">OFFSET('Equipos, Mater, Serv'!O$5,ROW($A186)-ROW($A$3),0)</f>
        <v>0</v>
      </c>
      <c r="J186">
        <f ca="1">OFFSET('Equipos, Mater, Serv'!P$5,ROW($A186)-ROW($A$3),0)</f>
        <v>0</v>
      </c>
      <c r="K186">
        <f ca="1">OFFSET('Equipos, Mater, Serv'!T$5,ROW($A186)-ROW($A$3),0)</f>
        <v>0</v>
      </c>
      <c r="L186">
        <f ca="1">OFFSET('Equipos, Mater, Serv'!U$5,ROW($A186)-ROW($A$3),0)</f>
        <v>0</v>
      </c>
      <c r="N186">
        <f ca="1">OFFSET('Equipos, Mater, Serv'!Z$5,ROW($A186)-ROW($A$3),0)</f>
        <v>0</v>
      </c>
      <c r="O186">
        <f ca="1">OFFSET('Equipos, Mater, Serv'!AA$5,ROW($A186)-ROW($A$3),0)</f>
        <v>0</v>
      </c>
      <c r="P186">
        <f ca="1">OFFSET('Equipos, Mater, Serv'!AB$5,ROW($A186)-ROW($A$3),0)</f>
        <v>0</v>
      </c>
      <c r="Q186">
        <f ca="1">OFFSET('Equipos, Mater, Serv'!AC$5,ROW($A186)-ROW($A$3),0)</f>
        <v>0</v>
      </c>
      <c r="R186">
        <f ca="1">OFFSET('Equipos, Mater, Serv'!AD$5,ROW($A186)-ROW($A$3),0)</f>
        <v>0</v>
      </c>
      <c r="S186">
        <f ca="1">OFFSET('Equipos, Mater, Serv'!AE$5,ROW($A186)-ROW($A$3),0)</f>
        <v>0</v>
      </c>
      <c r="T186">
        <f ca="1">OFFSET('Equipos, Mater, Serv'!AF$5,ROW($A186)-ROW($A$3),0)</f>
        <v>0</v>
      </c>
      <c r="V186" s="241">
        <f ca="1">IF(OR($B186=0,D186=0,F186=0,J186&lt;&gt;'Datos fijos'!$H$3),0,1)</f>
        <v>0</v>
      </c>
      <c r="W186">
        <f t="shared" ca="1" si="143"/>
        <v>0</v>
      </c>
      <c r="X186" t="str">
        <f t="shared" ca="1" si="144"/>
        <v/>
      </c>
      <c r="Y186" t="str">
        <f t="shared" ca="1" si="145"/>
        <v/>
      </c>
      <c r="AA186" t="str">
        <f t="shared" ca="1" si="112"/>
        <v/>
      </c>
      <c r="AB186" t="str">
        <f t="shared" ca="1" si="113"/>
        <v/>
      </c>
      <c r="AC186" t="str">
        <f t="shared" ca="1" si="114"/>
        <v/>
      </c>
      <c r="AD186" t="str">
        <f t="shared" ca="1" si="115"/>
        <v/>
      </c>
      <c r="AE186" t="str">
        <f t="shared" ca="1" si="116"/>
        <v/>
      </c>
      <c r="AF186" t="str">
        <f t="shared" ca="1" si="117"/>
        <v/>
      </c>
      <c r="AG186" t="str">
        <f t="shared" ca="1" si="146"/>
        <v/>
      </c>
      <c r="AH186" t="str">
        <f t="shared" ca="1" si="147"/>
        <v/>
      </c>
      <c r="AI186" t="str">
        <f t="shared" ca="1" si="148"/>
        <v/>
      </c>
      <c r="AL186" t="str">
        <f ca="1">IF(Y186="","",IF(OR(AG186='Datos fijos'!$AB$3,AG186='Datos fijos'!$AB$4),0,SUM(AH186:AK186)))</f>
        <v/>
      </c>
      <c r="BE186" s="4">
        <f ca="1">IF(OR(COUNTIF('Datos fijos'!$AJ:$AJ,$B186)=0,$B186=0,D186=0,F186=0,$H$4&lt;&gt;'Datos fijos'!$H$3),0,VLOOKUP($B186,'Datos fijos'!$AJ:$AO,COLUMN('Datos fijos'!$AK$2)-COLUMN('Datos fijos'!$AJ$2)+1,0))</f>
        <v>0</v>
      </c>
      <c r="BF186">
        <f t="shared" ca="1" si="149"/>
        <v>0</v>
      </c>
      <c r="BG186" t="str">
        <f t="shared" ca="1" si="118"/>
        <v/>
      </c>
      <c r="BH186" t="str">
        <f t="shared" ca="1" si="119"/>
        <v/>
      </c>
      <c r="BJ186" t="str">
        <f t="shared" ca="1" si="120"/>
        <v/>
      </c>
      <c r="BK186" t="str">
        <f t="shared" ca="1" si="121"/>
        <v/>
      </c>
      <c r="BL186" t="str">
        <f t="shared" ca="1" si="122"/>
        <v/>
      </c>
      <c r="BM186" t="str">
        <f t="shared" ca="1" si="123"/>
        <v/>
      </c>
      <c r="BN186" s="4" t="str">
        <f t="shared" ca="1" si="124"/>
        <v/>
      </c>
      <c r="BO186" t="str">
        <f t="shared" ca="1" si="125"/>
        <v/>
      </c>
      <c r="BP186" t="str">
        <f t="shared" ca="1" si="126"/>
        <v/>
      </c>
      <c r="BQ186" t="str">
        <f t="shared" ca="1" si="127"/>
        <v/>
      </c>
      <c r="BR186" t="str">
        <f t="shared" ca="1" si="128"/>
        <v/>
      </c>
      <c r="BS186" t="str">
        <f t="shared" ca="1" si="129"/>
        <v/>
      </c>
      <c r="BT186" t="str">
        <f ca="1">IF($BH186="","",IF(OR(BO186='Datos fijos'!$AB$3,BO186='Datos fijos'!$AB$4),0,SUM(BP186:BS186)))</f>
        <v/>
      </c>
      <c r="BU186" t="str">
        <f t="shared" ca="1" si="150"/>
        <v/>
      </c>
      <c r="BX186">
        <f ca="1">IF(OR(COUNTIF('Datos fijos'!$AJ:$AJ,$B186)=0,$B186=0,D186=0,F186=0,G186=0,$H$4&lt;&gt;'Datos fijos'!$H$3),0,VLOOKUP($B186,'Datos fijos'!$AJ:$AO,COLUMN('Datos fijos'!$AL$1)-COLUMN('Datos fijos'!$AJ$2)+1,0))</f>
        <v>0</v>
      </c>
      <c r="BY186">
        <f t="shared" ca="1" si="151"/>
        <v>0</v>
      </c>
      <c r="BZ186" t="str">
        <f t="shared" ca="1" si="130"/>
        <v/>
      </c>
      <c r="CA186" t="str">
        <f t="shared" ca="1" si="131"/>
        <v/>
      </c>
      <c r="CC186" t="str">
        <f t="shared" ca="1" si="132"/>
        <v/>
      </c>
      <c r="CD186" t="str">
        <f t="shared" ca="1" si="133"/>
        <v/>
      </c>
      <c r="CE186" t="str">
        <f t="shared" ca="1" si="134"/>
        <v/>
      </c>
      <c r="CF186" t="str">
        <f t="shared" ca="1" si="135"/>
        <v/>
      </c>
      <c r="CG186" t="str">
        <f t="shared" ca="1" si="136"/>
        <v/>
      </c>
      <c r="CH186" t="str">
        <f t="shared" ca="1" si="137"/>
        <v/>
      </c>
      <c r="CI186" t="str">
        <f t="shared" ca="1" si="138"/>
        <v/>
      </c>
      <c r="CJ186" t="str">
        <f t="shared" ca="1" si="139"/>
        <v/>
      </c>
      <c r="CK186" t="str">
        <f t="shared" ca="1" si="140"/>
        <v/>
      </c>
      <c r="CL186" t="str">
        <f t="shared" ca="1" si="141"/>
        <v/>
      </c>
      <c r="CM186" t="str">
        <f ca="1">IF($CA186="","",IF(OR(CH186='Datos fijos'!$AB$3,CH186='Datos fijos'!$AB$4),0,SUM(CI186:CL186)))</f>
        <v/>
      </c>
      <c r="CN186" t="str">
        <f t="shared" ca="1" si="152"/>
        <v/>
      </c>
      <c r="DZ186">
        <f ca="1">IF(OR(COUNTIF('Datos fijos'!$AJ:$AJ,$B186)=0,C186=0,D186=0,E186=0,G186=0),0,VLOOKUP($B186,'Datos fijos'!$AJ:$AO,COLUMN('Datos fijos'!$AO$1)-COLUMN('Datos fijos'!$AJ$2)+1,0))</f>
        <v>0</v>
      </c>
      <c r="EA186">
        <f t="shared" ca="1" si="153"/>
        <v>0</v>
      </c>
      <c r="EB186" t="str">
        <f t="shared" ca="1" si="166"/>
        <v/>
      </c>
      <c r="EC186" t="str">
        <f t="shared" ca="1" si="154"/>
        <v/>
      </c>
      <c r="EE186" t="str">
        <f t="shared" ca="1" si="155"/>
        <v/>
      </c>
      <c r="EF186" t="str">
        <f t="shared" ca="1" si="156"/>
        <v/>
      </c>
      <c r="EG186" t="str">
        <f t="shared" ca="1" si="157"/>
        <v/>
      </c>
      <c r="EH186" t="str">
        <f t="shared" ca="1" si="158"/>
        <v/>
      </c>
      <c r="EI186" t="str">
        <f t="shared" ca="1" si="159"/>
        <v/>
      </c>
      <c r="EJ186" t="str">
        <f t="shared" ca="1" si="160"/>
        <v/>
      </c>
      <c r="EM186" t="str">
        <f t="shared" ca="1" si="161"/>
        <v/>
      </c>
      <c r="EN186" t="str">
        <f t="shared" ca="1" si="162"/>
        <v/>
      </c>
      <c r="EO186" t="str">
        <f t="shared" ca="1" si="163"/>
        <v/>
      </c>
      <c r="EP186" t="str">
        <f t="shared" ca="1" si="164"/>
        <v/>
      </c>
      <c r="EQ186" t="str">
        <f ca="1">IF(EC186="","",IF(OR(EJ186='Datos fijos'!$AB$4),0,SUM(EM186:EP186)))</f>
        <v/>
      </c>
      <c r="ER186" t="str">
        <f t="shared" ca="1" si="165"/>
        <v/>
      </c>
      <c r="EV186" s="53" t="str">
        <f ca="1">IF(OR(COUNTIF('Datos fijos'!$AJ:$AJ,Cálculos!$B186)=0,F186=0,D186=0,B186=0),"",VLOOKUP($B186,'Datos fijos'!$AJ:$AP,COLUMN('Datos fijos'!$AP$1)-COLUMN('Datos fijos'!$AJ$2)+1,0))</f>
        <v/>
      </c>
      <c r="EW186" t="str">
        <f t="shared" ca="1" si="142"/>
        <v/>
      </c>
    </row>
    <row r="187" spans="2:153" x14ac:dyDescent="0.25">
      <c r="B187">
        <f ca="1">OFFSET('Equipos, Mater, Serv'!C$5,ROW($A187)-ROW($A$3),0)</f>
        <v>0</v>
      </c>
      <c r="C187">
        <f ca="1">OFFSET('Equipos, Mater, Serv'!D$5,ROW($A187)-ROW($A$3),0)</f>
        <v>0</v>
      </c>
      <c r="D187">
        <f ca="1">OFFSET('Equipos, Mater, Serv'!F$5,ROW($A187)-ROW($A$3),0)</f>
        <v>0</v>
      </c>
      <c r="E187">
        <f ca="1">OFFSET('Equipos, Mater, Serv'!G$5,ROW($A187)-ROW($A$3),0)</f>
        <v>0</v>
      </c>
      <c r="F187">
        <f ca="1">OFFSET('Equipos, Mater, Serv'!H$5,ROW($A187)-ROW($A$3),0)</f>
        <v>0</v>
      </c>
      <c r="G187">
        <f ca="1">OFFSET('Equipos, Mater, Serv'!L$5,ROW($A187)-ROW($A$3),0)</f>
        <v>0</v>
      </c>
      <c r="I187">
        <f ca="1">OFFSET('Equipos, Mater, Serv'!O$5,ROW($A187)-ROW($A$3),0)</f>
        <v>0</v>
      </c>
      <c r="J187">
        <f ca="1">OFFSET('Equipos, Mater, Serv'!P$5,ROW($A187)-ROW($A$3),0)</f>
        <v>0</v>
      </c>
      <c r="K187">
        <f ca="1">OFFSET('Equipos, Mater, Serv'!T$5,ROW($A187)-ROW($A$3),0)</f>
        <v>0</v>
      </c>
      <c r="L187">
        <f ca="1">OFFSET('Equipos, Mater, Serv'!U$5,ROW($A187)-ROW($A$3),0)</f>
        <v>0</v>
      </c>
      <c r="N187">
        <f ca="1">OFFSET('Equipos, Mater, Serv'!Z$5,ROW($A187)-ROW($A$3),0)</f>
        <v>0</v>
      </c>
      <c r="O187">
        <f ca="1">OFFSET('Equipos, Mater, Serv'!AA$5,ROW($A187)-ROW($A$3),0)</f>
        <v>0</v>
      </c>
      <c r="P187">
        <f ca="1">OFFSET('Equipos, Mater, Serv'!AB$5,ROW($A187)-ROW($A$3),0)</f>
        <v>0</v>
      </c>
      <c r="Q187">
        <f ca="1">OFFSET('Equipos, Mater, Serv'!AC$5,ROW($A187)-ROW($A$3),0)</f>
        <v>0</v>
      </c>
      <c r="R187">
        <f ca="1">OFFSET('Equipos, Mater, Serv'!AD$5,ROW($A187)-ROW($A$3),0)</f>
        <v>0</v>
      </c>
      <c r="S187">
        <f ca="1">OFFSET('Equipos, Mater, Serv'!AE$5,ROW($A187)-ROW($A$3),0)</f>
        <v>0</v>
      </c>
      <c r="T187">
        <f ca="1">OFFSET('Equipos, Mater, Serv'!AF$5,ROW($A187)-ROW($A$3),0)</f>
        <v>0</v>
      </c>
      <c r="V187" s="241">
        <f ca="1">IF(OR($B187=0,D187=0,F187=0,J187&lt;&gt;'Datos fijos'!$H$3),0,1)</f>
        <v>0</v>
      </c>
      <c r="W187">
        <f t="shared" ca="1" si="143"/>
        <v>0</v>
      </c>
      <c r="X187" t="str">
        <f t="shared" ca="1" si="144"/>
        <v/>
      </c>
      <c r="Y187" t="str">
        <f t="shared" ca="1" si="145"/>
        <v/>
      </c>
      <c r="AA187" t="str">
        <f t="shared" ca="1" si="112"/>
        <v/>
      </c>
      <c r="AB187" t="str">
        <f t="shared" ca="1" si="113"/>
        <v/>
      </c>
      <c r="AC187" t="str">
        <f t="shared" ca="1" si="114"/>
        <v/>
      </c>
      <c r="AD187" t="str">
        <f t="shared" ca="1" si="115"/>
        <v/>
      </c>
      <c r="AE187" t="str">
        <f t="shared" ca="1" si="116"/>
        <v/>
      </c>
      <c r="AF187" t="str">
        <f t="shared" ca="1" si="117"/>
        <v/>
      </c>
      <c r="AG187" t="str">
        <f t="shared" ca="1" si="146"/>
        <v/>
      </c>
      <c r="AH187" t="str">
        <f t="shared" ca="1" si="147"/>
        <v/>
      </c>
      <c r="AI187" t="str">
        <f t="shared" ca="1" si="148"/>
        <v/>
      </c>
      <c r="AL187" t="str">
        <f ca="1">IF(Y187="","",IF(OR(AG187='Datos fijos'!$AB$3,AG187='Datos fijos'!$AB$4),0,SUM(AH187:AK187)))</f>
        <v/>
      </c>
      <c r="BE187" s="4">
        <f ca="1">IF(OR(COUNTIF('Datos fijos'!$AJ:$AJ,$B187)=0,$B187=0,D187=0,F187=0,$H$4&lt;&gt;'Datos fijos'!$H$3),0,VLOOKUP($B187,'Datos fijos'!$AJ:$AO,COLUMN('Datos fijos'!$AK$2)-COLUMN('Datos fijos'!$AJ$2)+1,0))</f>
        <v>0</v>
      </c>
      <c r="BF187">
        <f t="shared" ca="1" si="149"/>
        <v>0</v>
      </c>
      <c r="BG187" t="str">
        <f t="shared" ca="1" si="118"/>
        <v/>
      </c>
      <c r="BH187" t="str">
        <f t="shared" ca="1" si="119"/>
        <v/>
      </c>
      <c r="BJ187" t="str">
        <f t="shared" ca="1" si="120"/>
        <v/>
      </c>
      <c r="BK187" t="str">
        <f t="shared" ca="1" si="121"/>
        <v/>
      </c>
      <c r="BL187" t="str">
        <f t="shared" ca="1" si="122"/>
        <v/>
      </c>
      <c r="BM187" t="str">
        <f t="shared" ca="1" si="123"/>
        <v/>
      </c>
      <c r="BN187" s="4" t="str">
        <f t="shared" ca="1" si="124"/>
        <v/>
      </c>
      <c r="BO187" t="str">
        <f t="shared" ca="1" si="125"/>
        <v/>
      </c>
      <c r="BP187" t="str">
        <f t="shared" ca="1" si="126"/>
        <v/>
      </c>
      <c r="BQ187" t="str">
        <f t="shared" ca="1" si="127"/>
        <v/>
      </c>
      <c r="BR187" t="str">
        <f t="shared" ca="1" si="128"/>
        <v/>
      </c>
      <c r="BS187" t="str">
        <f t="shared" ca="1" si="129"/>
        <v/>
      </c>
      <c r="BT187" t="str">
        <f ca="1">IF($BH187="","",IF(OR(BO187='Datos fijos'!$AB$3,BO187='Datos fijos'!$AB$4),0,SUM(BP187:BS187)))</f>
        <v/>
      </c>
      <c r="BU187" t="str">
        <f t="shared" ca="1" si="150"/>
        <v/>
      </c>
      <c r="BX187">
        <f ca="1">IF(OR(COUNTIF('Datos fijos'!$AJ:$AJ,$B187)=0,$B187=0,D187=0,F187=0,G187=0,$H$4&lt;&gt;'Datos fijos'!$H$3),0,VLOOKUP($B187,'Datos fijos'!$AJ:$AO,COLUMN('Datos fijos'!$AL$1)-COLUMN('Datos fijos'!$AJ$2)+1,0))</f>
        <v>0</v>
      </c>
      <c r="BY187">
        <f t="shared" ca="1" si="151"/>
        <v>0</v>
      </c>
      <c r="BZ187" t="str">
        <f t="shared" ca="1" si="130"/>
        <v/>
      </c>
      <c r="CA187" t="str">
        <f t="shared" ca="1" si="131"/>
        <v/>
      </c>
      <c r="CC187" t="str">
        <f t="shared" ca="1" si="132"/>
        <v/>
      </c>
      <c r="CD187" t="str">
        <f t="shared" ca="1" si="133"/>
        <v/>
      </c>
      <c r="CE187" t="str">
        <f t="shared" ca="1" si="134"/>
        <v/>
      </c>
      <c r="CF187" t="str">
        <f t="shared" ca="1" si="135"/>
        <v/>
      </c>
      <c r="CG187" t="str">
        <f t="shared" ca="1" si="136"/>
        <v/>
      </c>
      <c r="CH187" t="str">
        <f t="shared" ca="1" si="137"/>
        <v/>
      </c>
      <c r="CI187" t="str">
        <f t="shared" ca="1" si="138"/>
        <v/>
      </c>
      <c r="CJ187" t="str">
        <f t="shared" ca="1" si="139"/>
        <v/>
      </c>
      <c r="CK187" t="str">
        <f t="shared" ca="1" si="140"/>
        <v/>
      </c>
      <c r="CL187" t="str">
        <f t="shared" ca="1" si="141"/>
        <v/>
      </c>
      <c r="CM187" t="str">
        <f ca="1">IF($CA187="","",IF(OR(CH187='Datos fijos'!$AB$3,CH187='Datos fijos'!$AB$4),0,SUM(CI187:CL187)))</f>
        <v/>
      </c>
      <c r="CN187" t="str">
        <f t="shared" ca="1" si="152"/>
        <v/>
      </c>
      <c r="DZ187">
        <f ca="1">IF(OR(COUNTIF('Datos fijos'!$AJ:$AJ,$B187)=0,C187=0,D187=0,E187=0,G187=0),0,VLOOKUP($B187,'Datos fijos'!$AJ:$AO,COLUMN('Datos fijos'!$AO$1)-COLUMN('Datos fijos'!$AJ$2)+1,0))</f>
        <v>0</v>
      </c>
      <c r="EA187">
        <f t="shared" ca="1" si="153"/>
        <v>0</v>
      </c>
      <c r="EB187" t="str">
        <f t="shared" ca="1" si="166"/>
        <v/>
      </c>
      <c r="EC187" t="str">
        <f t="shared" ca="1" si="154"/>
        <v/>
      </c>
      <c r="EE187" t="str">
        <f t="shared" ca="1" si="155"/>
        <v/>
      </c>
      <c r="EF187" t="str">
        <f t="shared" ca="1" si="156"/>
        <v/>
      </c>
      <c r="EG187" t="str">
        <f t="shared" ca="1" si="157"/>
        <v/>
      </c>
      <c r="EH187" t="str">
        <f t="shared" ca="1" si="158"/>
        <v/>
      </c>
      <c r="EI187" t="str">
        <f t="shared" ca="1" si="159"/>
        <v/>
      </c>
      <c r="EJ187" t="str">
        <f t="shared" ca="1" si="160"/>
        <v/>
      </c>
      <c r="EM187" t="str">
        <f t="shared" ca="1" si="161"/>
        <v/>
      </c>
      <c r="EN187" t="str">
        <f t="shared" ca="1" si="162"/>
        <v/>
      </c>
      <c r="EO187" t="str">
        <f t="shared" ca="1" si="163"/>
        <v/>
      </c>
      <c r="EP187" t="str">
        <f t="shared" ca="1" si="164"/>
        <v/>
      </c>
      <c r="EQ187" t="str">
        <f ca="1">IF(EC187="","",IF(OR(EJ187='Datos fijos'!$AB$4),0,SUM(EM187:EP187)))</f>
        <v/>
      </c>
      <c r="ER187" t="str">
        <f t="shared" ca="1" si="165"/>
        <v/>
      </c>
      <c r="EV187" s="53" t="str">
        <f ca="1">IF(OR(COUNTIF('Datos fijos'!$AJ:$AJ,Cálculos!$B187)=0,F187=0,D187=0,B187=0),"",VLOOKUP($B187,'Datos fijos'!$AJ:$AP,COLUMN('Datos fijos'!$AP$1)-COLUMN('Datos fijos'!$AJ$2)+1,0))</f>
        <v/>
      </c>
      <c r="EW187" t="str">
        <f t="shared" ca="1" si="142"/>
        <v/>
      </c>
    </row>
    <row r="188" spans="2:153" x14ac:dyDescent="0.25">
      <c r="B188">
        <f ca="1">OFFSET('Equipos, Mater, Serv'!C$5,ROW($A188)-ROW($A$3),0)</f>
        <v>0</v>
      </c>
      <c r="C188">
        <f ca="1">OFFSET('Equipos, Mater, Serv'!D$5,ROW($A188)-ROW($A$3),0)</f>
        <v>0</v>
      </c>
      <c r="D188">
        <f ca="1">OFFSET('Equipos, Mater, Serv'!F$5,ROW($A188)-ROW($A$3),0)</f>
        <v>0</v>
      </c>
      <c r="E188">
        <f ca="1">OFFSET('Equipos, Mater, Serv'!G$5,ROW($A188)-ROW($A$3),0)</f>
        <v>0</v>
      </c>
      <c r="F188">
        <f ca="1">OFFSET('Equipos, Mater, Serv'!H$5,ROW($A188)-ROW($A$3),0)</f>
        <v>0</v>
      </c>
      <c r="G188">
        <f ca="1">OFFSET('Equipos, Mater, Serv'!L$5,ROW($A188)-ROW($A$3),0)</f>
        <v>0</v>
      </c>
      <c r="I188">
        <f ca="1">OFFSET('Equipos, Mater, Serv'!O$5,ROW($A188)-ROW($A$3),0)</f>
        <v>0</v>
      </c>
      <c r="J188">
        <f ca="1">OFFSET('Equipos, Mater, Serv'!P$5,ROW($A188)-ROW($A$3),0)</f>
        <v>0</v>
      </c>
      <c r="K188">
        <f ca="1">OFFSET('Equipos, Mater, Serv'!T$5,ROW($A188)-ROW($A$3),0)</f>
        <v>0</v>
      </c>
      <c r="L188">
        <f ca="1">OFFSET('Equipos, Mater, Serv'!U$5,ROW($A188)-ROW($A$3),0)</f>
        <v>0</v>
      </c>
      <c r="N188">
        <f ca="1">OFFSET('Equipos, Mater, Serv'!Z$5,ROW($A188)-ROW($A$3),0)</f>
        <v>0</v>
      </c>
      <c r="O188">
        <f ca="1">OFFSET('Equipos, Mater, Serv'!AA$5,ROW($A188)-ROW($A$3),0)</f>
        <v>0</v>
      </c>
      <c r="P188">
        <f ca="1">OFFSET('Equipos, Mater, Serv'!AB$5,ROW($A188)-ROW($A$3),0)</f>
        <v>0</v>
      </c>
      <c r="Q188">
        <f ca="1">OFFSET('Equipos, Mater, Serv'!AC$5,ROW($A188)-ROW($A$3),0)</f>
        <v>0</v>
      </c>
      <c r="R188">
        <f ca="1">OFFSET('Equipos, Mater, Serv'!AD$5,ROW($A188)-ROW($A$3),0)</f>
        <v>0</v>
      </c>
      <c r="S188">
        <f ca="1">OFFSET('Equipos, Mater, Serv'!AE$5,ROW($A188)-ROW($A$3),0)</f>
        <v>0</v>
      </c>
      <c r="T188">
        <f ca="1">OFFSET('Equipos, Mater, Serv'!AF$5,ROW($A188)-ROW($A$3),0)</f>
        <v>0</v>
      </c>
      <c r="V188" s="241">
        <f ca="1">IF(OR($B188=0,D188=0,F188=0,J188&lt;&gt;'Datos fijos'!$H$3),0,1)</f>
        <v>0</v>
      </c>
      <c r="W188">
        <f t="shared" ca="1" si="143"/>
        <v>0</v>
      </c>
      <c r="X188" t="str">
        <f t="shared" ca="1" si="144"/>
        <v/>
      </c>
      <c r="Y188" t="str">
        <f t="shared" ca="1" si="145"/>
        <v/>
      </c>
      <c r="AA188" t="str">
        <f t="shared" ca="1" si="112"/>
        <v/>
      </c>
      <c r="AB188" t="str">
        <f t="shared" ca="1" si="113"/>
        <v/>
      </c>
      <c r="AC188" t="str">
        <f t="shared" ca="1" si="114"/>
        <v/>
      </c>
      <c r="AD188" t="str">
        <f t="shared" ca="1" si="115"/>
        <v/>
      </c>
      <c r="AE188" t="str">
        <f t="shared" ca="1" si="116"/>
        <v/>
      </c>
      <c r="AF188" t="str">
        <f t="shared" ca="1" si="117"/>
        <v/>
      </c>
      <c r="AG188" t="str">
        <f t="shared" ca="1" si="146"/>
        <v/>
      </c>
      <c r="AH188" t="str">
        <f t="shared" ca="1" si="147"/>
        <v/>
      </c>
      <c r="AI188" t="str">
        <f t="shared" ca="1" si="148"/>
        <v/>
      </c>
      <c r="AL188" t="str">
        <f ca="1">IF(Y188="","",IF(OR(AG188='Datos fijos'!$AB$3,AG188='Datos fijos'!$AB$4),0,SUM(AH188:AK188)))</f>
        <v/>
      </c>
      <c r="BE188" s="4">
        <f ca="1">IF(OR(COUNTIF('Datos fijos'!$AJ:$AJ,$B188)=0,$B188=0,D188=0,F188=0,$H$4&lt;&gt;'Datos fijos'!$H$3),0,VLOOKUP($B188,'Datos fijos'!$AJ:$AO,COLUMN('Datos fijos'!$AK$2)-COLUMN('Datos fijos'!$AJ$2)+1,0))</f>
        <v>0</v>
      </c>
      <c r="BF188">
        <f t="shared" ca="1" si="149"/>
        <v>0</v>
      </c>
      <c r="BG188" t="str">
        <f t="shared" ca="1" si="118"/>
        <v/>
      </c>
      <c r="BH188" t="str">
        <f t="shared" ca="1" si="119"/>
        <v/>
      </c>
      <c r="BJ188" t="str">
        <f t="shared" ca="1" si="120"/>
        <v/>
      </c>
      <c r="BK188" t="str">
        <f t="shared" ca="1" si="121"/>
        <v/>
      </c>
      <c r="BL188" t="str">
        <f t="shared" ca="1" si="122"/>
        <v/>
      </c>
      <c r="BM188" t="str">
        <f t="shared" ca="1" si="123"/>
        <v/>
      </c>
      <c r="BN188" s="4" t="str">
        <f t="shared" ca="1" si="124"/>
        <v/>
      </c>
      <c r="BO188" t="str">
        <f t="shared" ca="1" si="125"/>
        <v/>
      </c>
      <c r="BP188" t="str">
        <f t="shared" ca="1" si="126"/>
        <v/>
      </c>
      <c r="BQ188" t="str">
        <f t="shared" ca="1" si="127"/>
        <v/>
      </c>
      <c r="BR188" t="str">
        <f t="shared" ca="1" si="128"/>
        <v/>
      </c>
      <c r="BS188" t="str">
        <f t="shared" ca="1" si="129"/>
        <v/>
      </c>
      <c r="BT188" t="str">
        <f ca="1">IF($BH188="","",IF(OR(BO188='Datos fijos'!$AB$3,BO188='Datos fijos'!$AB$4),0,SUM(BP188:BS188)))</f>
        <v/>
      </c>
      <c r="BU188" t="str">
        <f t="shared" ca="1" si="150"/>
        <v/>
      </c>
      <c r="BX188">
        <f ca="1">IF(OR(COUNTIF('Datos fijos'!$AJ:$AJ,$B188)=0,$B188=0,D188=0,F188=0,G188=0,$H$4&lt;&gt;'Datos fijos'!$H$3),0,VLOOKUP($B188,'Datos fijos'!$AJ:$AO,COLUMN('Datos fijos'!$AL$1)-COLUMN('Datos fijos'!$AJ$2)+1,0))</f>
        <v>0</v>
      </c>
      <c r="BY188">
        <f t="shared" ca="1" si="151"/>
        <v>0</v>
      </c>
      <c r="BZ188" t="str">
        <f t="shared" ca="1" si="130"/>
        <v/>
      </c>
      <c r="CA188" t="str">
        <f t="shared" ca="1" si="131"/>
        <v/>
      </c>
      <c r="CC188" t="str">
        <f t="shared" ca="1" si="132"/>
        <v/>
      </c>
      <c r="CD188" t="str">
        <f t="shared" ca="1" si="133"/>
        <v/>
      </c>
      <c r="CE188" t="str">
        <f t="shared" ca="1" si="134"/>
        <v/>
      </c>
      <c r="CF188" t="str">
        <f t="shared" ca="1" si="135"/>
        <v/>
      </c>
      <c r="CG188" t="str">
        <f t="shared" ca="1" si="136"/>
        <v/>
      </c>
      <c r="CH188" t="str">
        <f t="shared" ca="1" si="137"/>
        <v/>
      </c>
      <c r="CI188" t="str">
        <f t="shared" ca="1" si="138"/>
        <v/>
      </c>
      <c r="CJ188" t="str">
        <f t="shared" ca="1" si="139"/>
        <v/>
      </c>
      <c r="CK188" t="str">
        <f t="shared" ca="1" si="140"/>
        <v/>
      </c>
      <c r="CL188" t="str">
        <f t="shared" ca="1" si="141"/>
        <v/>
      </c>
      <c r="CM188" t="str">
        <f ca="1">IF($CA188="","",IF(OR(CH188='Datos fijos'!$AB$3,CH188='Datos fijos'!$AB$4),0,SUM(CI188:CL188)))</f>
        <v/>
      </c>
      <c r="CN188" t="str">
        <f t="shared" ca="1" si="152"/>
        <v/>
      </c>
      <c r="DZ188">
        <f ca="1">IF(OR(COUNTIF('Datos fijos'!$AJ:$AJ,$B188)=0,C188=0,D188=0,E188=0,G188=0),0,VLOOKUP($B188,'Datos fijos'!$AJ:$AO,COLUMN('Datos fijos'!$AO$1)-COLUMN('Datos fijos'!$AJ$2)+1,0))</f>
        <v>0</v>
      </c>
      <c r="EA188">
        <f t="shared" ca="1" si="153"/>
        <v>0</v>
      </c>
      <c r="EB188" t="str">
        <f t="shared" ca="1" si="166"/>
        <v/>
      </c>
      <c r="EC188" t="str">
        <f t="shared" ca="1" si="154"/>
        <v/>
      </c>
      <c r="EE188" t="str">
        <f t="shared" ca="1" si="155"/>
        <v/>
      </c>
      <c r="EF188" t="str">
        <f t="shared" ca="1" si="156"/>
        <v/>
      </c>
      <c r="EG188" t="str">
        <f t="shared" ca="1" si="157"/>
        <v/>
      </c>
      <c r="EH188" t="str">
        <f t="shared" ca="1" si="158"/>
        <v/>
      </c>
      <c r="EI188" t="str">
        <f t="shared" ca="1" si="159"/>
        <v/>
      </c>
      <c r="EJ188" t="str">
        <f t="shared" ca="1" si="160"/>
        <v/>
      </c>
      <c r="EM188" t="str">
        <f t="shared" ca="1" si="161"/>
        <v/>
      </c>
      <c r="EN188" t="str">
        <f t="shared" ca="1" si="162"/>
        <v/>
      </c>
      <c r="EO188" t="str">
        <f t="shared" ca="1" si="163"/>
        <v/>
      </c>
      <c r="EP188" t="str">
        <f t="shared" ca="1" si="164"/>
        <v/>
      </c>
      <c r="EQ188" t="str">
        <f ca="1">IF(EC188="","",IF(OR(EJ188='Datos fijos'!$AB$4),0,SUM(EM188:EP188)))</f>
        <v/>
      </c>
      <c r="ER188" t="str">
        <f t="shared" ca="1" si="165"/>
        <v/>
      </c>
      <c r="EV188" s="53" t="str">
        <f ca="1">IF(OR(COUNTIF('Datos fijos'!$AJ:$AJ,Cálculos!$B188)=0,F188=0,D188=0,B188=0),"",VLOOKUP($B188,'Datos fijos'!$AJ:$AP,COLUMN('Datos fijos'!$AP$1)-COLUMN('Datos fijos'!$AJ$2)+1,0))</f>
        <v/>
      </c>
      <c r="EW188" t="str">
        <f t="shared" ca="1" si="142"/>
        <v/>
      </c>
    </row>
    <row r="189" spans="2:153" x14ac:dyDescent="0.25">
      <c r="B189">
        <f ca="1">OFFSET('Equipos, Mater, Serv'!C$5,ROW($A189)-ROW($A$3),0)</f>
        <v>0</v>
      </c>
      <c r="C189">
        <f ca="1">OFFSET('Equipos, Mater, Serv'!D$5,ROW($A189)-ROW($A$3),0)</f>
        <v>0</v>
      </c>
      <c r="D189">
        <f ca="1">OFFSET('Equipos, Mater, Serv'!F$5,ROW($A189)-ROW($A$3),0)</f>
        <v>0</v>
      </c>
      <c r="E189">
        <f ca="1">OFFSET('Equipos, Mater, Serv'!G$5,ROW($A189)-ROW($A$3),0)</f>
        <v>0</v>
      </c>
      <c r="F189">
        <f ca="1">OFFSET('Equipos, Mater, Serv'!H$5,ROW($A189)-ROW($A$3),0)</f>
        <v>0</v>
      </c>
      <c r="G189">
        <f ca="1">OFFSET('Equipos, Mater, Serv'!L$5,ROW($A189)-ROW($A$3),0)</f>
        <v>0</v>
      </c>
      <c r="I189">
        <f ca="1">OFFSET('Equipos, Mater, Serv'!O$5,ROW($A189)-ROW($A$3),0)</f>
        <v>0</v>
      </c>
      <c r="J189">
        <f ca="1">OFFSET('Equipos, Mater, Serv'!P$5,ROW($A189)-ROW($A$3),0)</f>
        <v>0</v>
      </c>
      <c r="K189">
        <f ca="1">OFFSET('Equipos, Mater, Serv'!T$5,ROW($A189)-ROW($A$3),0)</f>
        <v>0</v>
      </c>
      <c r="L189">
        <f ca="1">OFFSET('Equipos, Mater, Serv'!U$5,ROW($A189)-ROW($A$3),0)</f>
        <v>0</v>
      </c>
      <c r="N189">
        <f ca="1">OFFSET('Equipos, Mater, Serv'!Z$5,ROW($A189)-ROW($A$3),0)</f>
        <v>0</v>
      </c>
      <c r="O189">
        <f ca="1">OFFSET('Equipos, Mater, Serv'!AA$5,ROW($A189)-ROW($A$3),0)</f>
        <v>0</v>
      </c>
      <c r="P189">
        <f ca="1">OFFSET('Equipos, Mater, Serv'!AB$5,ROW($A189)-ROW($A$3),0)</f>
        <v>0</v>
      </c>
      <c r="Q189">
        <f ca="1">OFFSET('Equipos, Mater, Serv'!AC$5,ROW($A189)-ROW($A$3),0)</f>
        <v>0</v>
      </c>
      <c r="R189">
        <f ca="1">OFFSET('Equipos, Mater, Serv'!AD$5,ROW($A189)-ROW($A$3),0)</f>
        <v>0</v>
      </c>
      <c r="S189">
        <f ca="1">OFFSET('Equipos, Mater, Serv'!AE$5,ROW($A189)-ROW($A$3),0)</f>
        <v>0</v>
      </c>
      <c r="T189">
        <f ca="1">OFFSET('Equipos, Mater, Serv'!AF$5,ROW($A189)-ROW($A$3),0)</f>
        <v>0</v>
      </c>
      <c r="V189" s="241">
        <f ca="1">IF(OR($B189=0,D189=0,F189=0,J189&lt;&gt;'Datos fijos'!$H$3),0,1)</f>
        <v>0</v>
      </c>
      <c r="W189">
        <f t="shared" ca="1" si="143"/>
        <v>0</v>
      </c>
      <c r="X189" t="str">
        <f t="shared" ca="1" si="144"/>
        <v/>
      </c>
      <c r="Y189" t="str">
        <f t="shared" ca="1" si="145"/>
        <v/>
      </c>
      <c r="AA189" t="str">
        <f t="shared" ca="1" si="112"/>
        <v/>
      </c>
      <c r="AB189" t="str">
        <f t="shared" ca="1" si="113"/>
        <v/>
      </c>
      <c r="AC189" t="str">
        <f t="shared" ca="1" si="114"/>
        <v/>
      </c>
      <c r="AD189" t="str">
        <f t="shared" ca="1" si="115"/>
        <v/>
      </c>
      <c r="AE189" t="str">
        <f t="shared" ca="1" si="116"/>
        <v/>
      </c>
      <c r="AF189" t="str">
        <f t="shared" ca="1" si="117"/>
        <v/>
      </c>
      <c r="AG189" t="str">
        <f t="shared" ca="1" si="146"/>
        <v/>
      </c>
      <c r="AH189" t="str">
        <f t="shared" ca="1" si="147"/>
        <v/>
      </c>
      <c r="AI189" t="str">
        <f t="shared" ca="1" si="148"/>
        <v/>
      </c>
      <c r="AL189" t="str">
        <f ca="1">IF(Y189="","",IF(OR(AG189='Datos fijos'!$AB$3,AG189='Datos fijos'!$AB$4),0,SUM(AH189:AK189)))</f>
        <v/>
      </c>
      <c r="BE189" s="4">
        <f ca="1">IF(OR(COUNTIF('Datos fijos'!$AJ:$AJ,$B189)=0,$B189=0,D189=0,F189=0,$H$4&lt;&gt;'Datos fijos'!$H$3),0,VLOOKUP($B189,'Datos fijos'!$AJ:$AO,COLUMN('Datos fijos'!$AK$2)-COLUMN('Datos fijos'!$AJ$2)+1,0))</f>
        <v>0</v>
      </c>
      <c r="BF189">
        <f t="shared" ca="1" si="149"/>
        <v>0</v>
      </c>
      <c r="BG189" t="str">
        <f t="shared" ca="1" si="118"/>
        <v/>
      </c>
      <c r="BH189" t="str">
        <f t="shared" ca="1" si="119"/>
        <v/>
      </c>
      <c r="BJ189" t="str">
        <f t="shared" ca="1" si="120"/>
        <v/>
      </c>
      <c r="BK189" t="str">
        <f t="shared" ca="1" si="121"/>
        <v/>
      </c>
      <c r="BL189" t="str">
        <f t="shared" ca="1" si="122"/>
        <v/>
      </c>
      <c r="BM189" t="str">
        <f t="shared" ca="1" si="123"/>
        <v/>
      </c>
      <c r="BN189" s="4" t="str">
        <f t="shared" ca="1" si="124"/>
        <v/>
      </c>
      <c r="BO189" t="str">
        <f t="shared" ca="1" si="125"/>
        <v/>
      </c>
      <c r="BP189" t="str">
        <f t="shared" ca="1" si="126"/>
        <v/>
      </c>
      <c r="BQ189" t="str">
        <f t="shared" ca="1" si="127"/>
        <v/>
      </c>
      <c r="BR189" t="str">
        <f t="shared" ca="1" si="128"/>
        <v/>
      </c>
      <c r="BS189" t="str">
        <f t="shared" ca="1" si="129"/>
        <v/>
      </c>
      <c r="BT189" t="str">
        <f ca="1">IF($BH189="","",IF(OR(BO189='Datos fijos'!$AB$3,BO189='Datos fijos'!$AB$4),0,SUM(BP189:BS189)))</f>
        <v/>
      </c>
      <c r="BU189" t="str">
        <f t="shared" ca="1" si="150"/>
        <v/>
      </c>
      <c r="BX189">
        <f ca="1">IF(OR(COUNTIF('Datos fijos'!$AJ:$AJ,$B189)=0,$B189=0,D189=0,F189=0,G189=0,$H$4&lt;&gt;'Datos fijos'!$H$3),0,VLOOKUP($B189,'Datos fijos'!$AJ:$AO,COLUMN('Datos fijos'!$AL$1)-COLUMN('Datos fijos'!$AJ$2)+1,0))</f>
        <v>0</v>
      </c>
      <c r="BY189">
        <f t="shared" ca="1" si="151"/>
        <v>0</v>
      </c>
      <c r="BZ189" t="str">
        <f t="shared" ca="1" si="130"/>
        <v/>
      </c>
      <c r="CA189" t="str">
        <f t="shared" ca="1" si="131"/>
        <v/>
      </c>
      <c r="CC189" t="str">
        <f t="shared" ca="1" si="132"/>
        <v/>
      </c>
      <c r="CD189" t="str">
        <f t="shared" ca="1" si="133"/>
        <v/>
      </c>
      <c r="CE189" t="str">
        <f t="shared" ca="1" si="134"/>
        <v/>
      </c>
      <c r="CF189" t="str">
        <f t="shared" ca="1" si="135"/>
        <v/>
      </c>
      <c r="CG189" t="str">
        <f t="shared" ca="1" si="136"/>
        <v/>
      </c>
      <c r="CH189" t="str">
        <f t="shared" ca="1" si="137"/>
        <v/>
      </c>
      <c r="CI189" t="str">
        <f t="shared" ca="1" si="138"/>
        <v/>
      </c>
      <c r="CJ189" t="str">
        <f t="shared" ca="1" si="139"/>
        <v/>
      </c>
      <c r="CK189" t="str">
        <f t="shared" ca="1" si="140"/>
        <v/>
      </c>
      <c r="CL189" t="str">
        <f t="shared" ca="1" si="141"/>
        <v/>
      </c>
      <c r="CM189" t="str">
        <f ca="1">IF($CA189="","",IF(OR(CH189='Datos fijos'!$AB$3,CH189='Datos fijos'!$AB$4),0,SUM(CI189:CL189)))</f>
        <v/>
      </c>
      <c r="CN189" t="str">
        <f t="shared" ca="1" si="152"/>
        <v/>
      </c>
      <c r="DZ189">
        <f ca="1">IF(OR(COUNTIF('Datos fijos'!$AJ:$AJ,$B189)=0,C189=0,D189=0,E189=0,G189=0),0,VLOOKUP($B189,'Datos fijos'!$AJ:$AO,COLUMN('Datos fijos'!$AO$1)-COLUMN('Datos fijos'!$AJ$2)+1,0))</f>
        <v>0</v>
      </c>
      <c r="EA189">
        <f t="shared" ca="1" si="153"/>
        <v>0</v>
      </c>
      <c r="EB189" t="str">
        <f t="shared" ca="1" si="166"/>
        <v/>
      </c>
      <c r="EC189" t="str">
        <f t="shared" ca="1" si="154"/>
        <v/>
      </c>
      <c r="EE189" t="str">
        <f t="shared" ca="1" si="155"/>
        <v/>
      </c>
      <c r="EF189" t="str">
        <f t="shared" ca="1" si="156"/>
        <v/>
      </c>
      <c r="EG189" t="str">
        <f t="shared" ca="1" si="157"/>
        <v/>
      </c>
      <c r="EH189" t="str">
        <f t="shared" ca="1" si="158"/>
        <v/>
      </c>
      <c r="EI189" t="str">
        <f t="shared" ca="1" si="159"/>
        <v/>
      </c>
      <c r="EJ189" t="str">
        <f t="shared" ca="1" si="160"/>
        <v/>
      </c>
      <c r="EM189" t="str">
        <f t="shared" ca="1" si="161"/>
        <v/>
      </c>
      <c r="EN189" t="str">
        <f t="shared" ca="1" si="162"/>
        <v/>
      </c>
      <c r="EO189" t="str">
        <f t="shared" ca="1" si="163"/>
        <v/>
      </c>
      <c r="EP189" t="str">
        <f t="shared" ca="1" si="164"/>
        <v/>
      </c>
      <c r="EQ189" t="str">
        <f ca="1">IF(EC189="","",IF(OR(EJ189='Datos fijos'!$AB$4),0,SUM(EM189:EP189)))</f>
        <v/>
      </c>
      <c r="ER189" t="str">
        <f t="shared" ca="1" si="165"/>
        <v/>
      </c>
      <c r="EV189" s="53" t="str">
        <f ca="1">IF(OR(COUNTIF('Datos fijos'!$AJ:$AJ,Cálculos!$B189)=0,F189=0,D189=0,B189=0),"",VLOOKUP($B189,'Datos fijos'!$AJ:$AP,COLUMN('Datos fijos'!$AP$1)-COLUMN('Datos fijos'!$AJ$2)+1,0))</f>
        <v/>
      </c>
      <c r="EW189" t="str">
        <f t="shared" ca="1" si="142"/>
        <v/>
      </c>
    </row>
    <row r="190" spans="2:153" x14ac:dyDescent="0.25">
      <c r="B190">
        <f ca="1">OFFSET('Equipos, Mater, Serv'!C$5,ROW($A190)-ROW($A$3),0)</f>
        <v>0</v>
      </c>
      <c r="C190">
        <f ca="1">OFFSET('Equipos, Mater, Serv'!D$5,ROW($A190)-ROW($A$3),0)</f>
        <v>0</v>
      </c>
      <c r="D190">
        <f ca="1">OFFSET('Equipos, Mater, Serv'!F$5,ROW($A190)-ROW($A$3),0)</f>
        <v>0</v>
      </c>
      <c r="E190">
        <f ca="1">OFFSET('Equipos, Mater, Serv'!G$5,ROW($A190)-ROW($A$3),0)</f>
        <v>0</v>
      </c>
      <c r="F190">
        <f ca="1">OFFSET('Equipos, Mater, Serv'!H$5,ROW($A190)-ROW($A$3),0)</f>
        <v>0</v>
      </c>
      <c r="G190">
        <f ca="1">OFFSET('Equipos, Mater, Serv'!L$5,ROW($A190)-ROW($A$3),0)</f>
        <v>0</v>
      </c>
      <c r="I190">
        <f ca="1">OFFSET('Equipos, Mater, Serv'!O$5,ROW($A190)-ROW($A$3),0)</f>
        <v>0</v>
      </c>
      <c r="J190">
        <f ca="1">OFFSET('Equipos, Mater, Serv'!P$5,ROW($A190)-ROW($A$3),0)</f>
        <v>0</v>
      </c>
      <c r="K190">
        <f ca="1">OFFSET('Equipos, Mater, Serv'!T$5,ROW($A190)-ROW($A$3),0)</f>
        <v>0</v>
      </c>
      <c r="L190">
        <f ca="1">OFFSET('Equipos, Mater, Serv'!U$5,ROW($A190)-ROW($A$3),0)</f>
        <v>0</v>
      </c>
      <c r="N190">
        <f ca="1">OFFSET('Equipos, Mater, Serv'!Z$5,ROW($A190)-ROW($A$3),0)</f>
        <v>0</v>
      </c>
      <c r="O190">
        <f ca="1">OFFSET('Equipos, Mater, Serv'!AA$5,ROW($A190)-ROW($A$3),0)</f>
        <v>0</v>
      </c>
      <c r="P190">
        <f ca="1">OFFSET('Equipos, Mater, Serv'!AB$5,ROW($A190)-ROW($A$3),0)</f>
        <v>0</v>
      </c>
      <c r="Q190">
        <f ca="1">OFFSET('Equipos, Mater, Serv'!AC$5,ROW($A190)-ROW($A$3),0)</f>
        <v>0</v>
      </c>
      <c r="R190">
        <f ca="1">OFFSET('Equipos, Mater, Serv'!AD$5,ROW($A190)-ROW($A$3),0)</f>
        <v>0</v>
      </c>
      <c r="S190">
        <f ca="1">OFFSET('Equipos, Mater, Serv'!AE$5,ROW($A190)-ROW($A$3),0)</f>
        <v>0</v>
      </c>
      <c r="T190">
        <f ca="1">OFFSET('Equipos, Mater, Serv'!AF$5,ROW($A190)-ROW($A$3),0)</f>
        <v>0</v>
      </c>
      <c r="V190" s="241">
        <f ca="1">IF(OR($B190=0,D190=0,F190=0,J190&lt;&gt;'Datos fijos'!$H$3),0,1)</f>
        <v>0</v>
      </c>
      <c r="W190">
        <f t="shared" ca="1" si="143"/>
        <v>0</v>
      </c>
      <c r="X190" t="str">
        <f t="shared" ca="1" si="144"/>
        <v/>
      </c>
      <c r="Y190" t="str">
        <f t="shared" ca="1" si="145"/>
        <v/>
      </c>
      <c r="AA190" t="str">
        <f t="shared" ca="1" si="112"/>
        <v/>
      </c>
      <c r="AB190" t="str">
        <f t="shared" ca="1" si="113"/>
        <v/>
      </c>
      <c r="AC190" t="str">
        <f t="shared" ca="1" si="114"/>
        <v/>
      </c>
      <c r="AD190" t="str">
        <f t="shared" ca="1" si="115"/>
        <v/>
      </c>
      <c r="AE190" t="str">
        <f t="shared" ca="1" si="116"/>
        <v/>
      </c>
      <c r="AF190" t="str">
        <f t="shared" ca="1" si="117"/>
        <v/>
      </c>
      <c r="AG190" t="str">
        <f t="shared" ca="1" si="146"/>
        <v/>
      </c>
      <c r="AH190" t="str">
        <f t="shared" ca="1" si="147"/>
        <v/>
      </c>
      <c r="AI190" t="str">
        <f t="shared" ca="1" si="148"/>
        <v/>
      </c>
      <c r="AL190" t="str">
        <f ca="1">IF(Y190="","",IF(OR(AG190='Datos fijos'!$AB$3,AG190='Datos fijos'!$AB$4),0,SUM(AH190:AK190)))</f>
        <v/>
      </c>
      <c r="BE190" s="4">
        <f ca="1">IF(OR(COUNTIF('Datos fijos'!$AJ:$AJ,$B190)=0,$B190=0,D190=0,F190=0,$H$4&lt;&gt;'Datos fijos'!$H$3),0,VLOOKUP($B190,'Datos fijos'!$AJ:$AO,COLUMN('Datos fijos'!$AK$2)-COLUMN('Datos fijos'!$AJ$2)+1,0))</f>
        <v>0</v>
      </c>
      <c r="BF190">
        <f t="shared" ca="1" si="149"/>
        <v>0</v>
      </c>
      <c r="BG190" t="str">
        <f t="shared" ca="1" si="118"/>
        <v/>
      </c>
      <c r="BH190" t="str">
        <f t="shared" ca="1" si="119"/>
        <v/>
      </c>
      <c r="BJ190" t="str">
        <f t="shared" ca="1" si="120"/>
        <v/>
      </c>
      <c r="BK190" t="str">
        <f t="shared" ca="1" si="121"/>
        <v/>
      </c>
      <c r="BL190" t="str">
        <f t="shared" ca="1" si="122"/>
        <v/>
      </c>
      <c r="BM190" t="str">
        <f t="shared" ca="1" si="123"/>
        <v/>
      </c>
      <c r="BN190" s="4" t="str">
        <f t="shared" ca="1" si="124"/>
        <v/>
      </c>
      <c r="BO190" t="str">
        <f t="shared" ca="1" si="125"/>
        <v/>
      </c>
      <c r="BP190" t="str">
        <f t="shared" ca="1" si="126"/>
        <v/>
      </c>
      <c r="BQ190" t="str">
        <f t="shared" ca="1" si="127"/>
        <v/>
      </c>
      <c r="BR190" t="str">
        <f t="shared" ca="1" si="128"/>
        <v/>
      </c>
      <c r="BS190" t="str">
        <f t="shared" ca="1" si="129"/>
        <v/>
      </c>
      <c r="BT190" t="str">
        <f ca="1">IF($BH190="","",IF(OR(BO190='Datos fijos'!$AB$3,BO190='Datos fijos'!$AB$4),0,SUM(BP190:BS190)))</f>
        <v/>
      </c>
      <c r="BU190" t="str">
        <f t="shared" ca="1" si="150"/>
        <v/>
      </c>
      <c r="BX190">
        <f ca="1">IF(OR(COUNTIF('Datos fijos'!$AJ:$AJ,$B190)=0,$B190=0,D190=0,F190=0,G190=0,$H$4&lt;&gt;'Datos fijos'!$H$3),0,VLOOKUP($B190,'Datos fijos'!$AJ:$AO,COLUMN('Datos fijos'!$AL$1)-COLUMN('Datos fijos'!$AJ$2)+1,0))</f>
        <v>0</v>
      </c>
      <c r="BY190">
        <f t="shared" ca="1" si="151"/>
        <v>0</v>
      </c>
      <c r="BZ190" t="str">
        <f t="shared" ca="1" si="130"/>
        <v/>
      </c>
      <c r="CA190" t="str">
        <f t="shared" ca="1" si="131"/>
        <v/>
      </c>
      <c r="CC190" t="str">
        <f t="shared" ca="1" si="132"/>
        <v/>
      </c>
      <c r="CD190" t="str">
        <f t="shared" ca="1" si="133"/>
        <v/>
      </c>
      <c r="CE190" t="str">
        <f t="shared" ca="1" si="134"/>
        <v/>
      </c>
      <c r="CF190" t="str">
        <f t="shared" ca="1" si="135"/>
        <v/>
      </c>
      <c r="CG190" t="str">
        <f t="shared" ca="1" si="136"/>
        <v/>
      </c>
      <c r="CH190" t="str">
        <f t="shared" ca="1" si="137"/>
        <v/>
      </c>
      <c r="CI190" t="str">
        <f t="shared" ca="1" si="138"/>
        <v/>
      </c>
      <c r="CJ190" t="str">
        <f t="shared" ca="1" si="139"/>
        <v/>
      </c>
      <c r="CK190" t="str">
        <f t="shared" ca="1" si="140"/>
        <v/>
      </c>
      <c r="CL190" t="str">
        <f t="shared" ca="1" si="141"/>
        <v/>
      </c>
      <c r="CM190" t="str">
        <f ca="1">IF($CA190="","",IF(OR(CH190='Datos fijos'!$AB$3,CH190='Datos fijos'!$AB$4),0,SUM(CI190:CL190)))</f>
        <v/>
      </c>
      <c r="CN190" t="str">
        <f t="shared" ca="1" si="152"/>
        <v/>
      </c>
      <c r="DZ190">
        <f ca="1">IF(OR(COUNTIF('Datos fijos'!$AJ:$AJ,$B190)=0,C190=0,D190=0,E190=0,G190=0),0,VLOOKUP($B190,'Datos fijos'!$AJ:$AO,COLUMN('Datos fijos'!$AO$1)-COLUMN('Datos fijos'!$AJ$2)+1,0))</f>
        <v>0</v>
      </c>
      <c r="EA190">
        <f t="shared" ca="1" si="153"/>
        <v>0</v>
      </c>
      <c r="EB190" t="str">
        <f t="shared" ca="1" si="166"/>
        <v/>
      </c>
      <c r="EC190" t="str">
        <f t="shared" ca="1" si="154"/>
        <v/>
      </c>
      <c r="EE190" t="str">
        <f t="shared" ca="1" si="155"/>
        <v/>
      </c>
      <c r="EF190" t="str">
        <f t="shared" ca="1" si="156"/>
        <v/>
      </c>
      <c r="EG190" t="str">
        <f t="shared" ca="1" si="157"/>
        <v/>
      </c>
      <c r="EH190" t="str">
        <f t="shared" ca="1" si="158"/>
        <v/>
      </c>
      <c r="EI190" t="str">
        <f t="shared" ca="1" si="159"/>
        <v/>
      </c>
      <c r="EJ190" t="str">
        <f t="shared" ca="1" si="160"/>
        <v/>
      </c>
      <c r="EM190" t="str">
        <f t="shared" ca="1" si="161"/>
        <v/>
      </c>
      <c r="EN190" t="str">
        <f t="shared" ca="1" si="162"/>
        <v/>
      </c>
      <c r="EO190" t="str">
        <f t="shared" ca="1" si="163"/>
        <v/>
      </c>
      <c r="EP190" t="str">
        <f t="shared" ca="1" si="164"/>
        <v/>
      </c>
      <c r="EQ190" t="str">
        <f ca="1">IF(EC190="","",IF(OR(EJ190='Datos fijos'!$AB$4),0,SUM(EM190:EP190)))</f>
        <v/>
      </c>
      <c r="ER190" t="str">
        <f t="shared" ca="1" si="165"/>
        <v/>
      </c>
      <c r="EV190" s="53" t="str">
        <f ca="1">IF(OR(COUNTIF('Datos fijos'!$AJ:$AJ,Cálculos!$B190)=0,F190=0,D190=0,B190=0),"",VLOOKUP($B190,'Datos fijos'!$AJ:$AP,COLUMN('Datos fijos'!$AP$1)-COLUMN('Datos fijos'!$AJ$2)+1,0))</f>
        <v/>
      </c>
      <c r="EW190" t="str">
        <f t="shared" ca="1" si="142"/>
        <v/>
      </c>
    </row>
    <row r="191" spans="2:153" x14ac:dyDescent="0.25">
      <c r="B191">
        <f ca="1">OFFSET('Equipos, Mater, Serv'!C$5,ROW($A191)-ROW($A$3),0)</f>
        <v>0</v>
      </c>
      <c r="C191">
        <f ca="1">OFFSET('Equipos, Mater, Serv'!D$5,ROW($A191)-ROW($A$3),0)</f>
        <v>0</v>
      </c>
      <c r="D191">
        <f ca="1">OFFSET('Equipos, Mater, Serv'!F$5,ROW($A191)-ROW($A$3),0)</f>
        <v>0</v>
      </c>
      <c r="E191">
        <f ca="1">OFFSET('Equipos, Mater, Serv'!G$5,ROW($A191)-ROW($A$3),0)</f>
        <v>0</v>
      </c>
      <c r="F191">
        <f ca="1">OFFSET('Equipos, Mater, Serv'!H$5,ROW($A191)-ROW($A$3),0)</f>
        <v>0</v>
      </c>
      <c r="G191">
        <f ca="1">OFFSET('Equipos, Mater, Serv'!L$5,ROW($A191)-ROW($A$3),0)</f>
        <v>0</v>
      </c>
      <c r="I191">
        <f ca="1">OFFSET('Equipos, Mater, Serv'!O$5,ROW($A191)-ROW($A$3),0)</f>
        <v>0</v>
      </c>
      <c r="J191">
        <f ca="1">OFFSET('Equipos, Mater, Serv'!P$5,ROW($A191)-ROW($A$3),0)</f>
        <v>0</v>
      </c>
      <c r="K191">
        <f ca="1">OFFSET('Equipos, Mater, Serv'!T$5,ROW($A191)-ROW($A$3),0)</f>
        <v>0</v>
      </c>
      <c r="L191">
        <f ca="1">OFFSET('Equipos, Mater, Serv'!U$5,ROW($A191)-ROW($A$3),0)</f>
        <v>0</v>
      </c>
      <c r="N191">
        <f ca="1">OFFSET('Equipos, Mater, Serv'!Z$5,ROW($A191)-ROW($A$3),0)</f>
        <v>0</v>
      </c>
      <c r="O191">
        <f ca="1">OFFSET('Equipos, Mater, Serv'!AA$5,ROW($A191)-ROW($A$3),0)</f>
        <v>0</v>
      </c>
      <c r="P191">
        <f ca="1">OFFSET('Equipos, Mater, Serv'!AB$5,ROW($A191)-ROW($A$3),0)</f>
        <v>0</v>
      </c>
      <c r="Q191">
        <f ca="1">OFFSET('Equipos, Mater, Serv'!AC$5,ROW($A191)-ROW($A$3),0)</f>
        <v>0</v>
      </c>
      <c r="R191">
        <f ca="1">OFFSET('Equipos, Mater, Serv'!AD$5,ROW($A191)-ROW($A$3),0)</f>
        <v>0</v>
      </c>
      <c r="S191">
        <f ca="1">OFFSET('Equipos, Mater, Serv'!AE$5,ROW($A191)-ROW($A$3),0)</f>
        <v>0</v>
      </c>
      <c r="T191">
        <f ca="1">OFFSET('Equipos, Mater, Serv'!AF$5,ROW($A191)-ROW($A$3),0)</f>
        <v>0</v>
      </c>
      <c r="V191" s="241">
        <f ca="1">IF(OR($B191=0,D191=0,F191=0,J191&lt;&gt;'Datos fijos'!$H$3),0,1)</f>
        <v>0</v>
      </c>
      <c r="W191">
        <f t="shared" ca="1" si="143"/>
        <v>0</v>
      </c>
      <c r="X191" t="str">
        <f t="shared" ca="1" si="144"/>
        <v/>
      </c>
      <c r="Y191" t="str">
        <f t="shared" ca="1" si="145"/>
        <v/>
      </c>
      <c r="AA191" t="str">
        <f t="shared" ca="1" si="112"/>
        <v/>
      </c>
      <c r="AB191" t="str">
        <f t="shared" ca="1" si="113"/>
        <v/>
      </c>
      <c r="AC191" t="str">
        <f t="shared" ca="1" si="114"/>
        <v/>
      </c>
      <c r="AD191" t="str">
        <f t="shared" ca="1" si="115"/>
        <v/>
      </c>
      <c r="AE191" t="str">
        <f t="shared" ca="1" si="116"/>
        <v/>
      </c>
      <c r="AF191" t="str">
        <f t="shared" ca="1" si="117"/>
        <v/>
      </c>
      <c r="AG191" t="str">
        <f t="shared" ca="1" si="146"/>
        <v/>
      </c>
      <c r="AH191" t="str">
        <f t="shared" ca="1" si="147"/>
        <v/>
      </c>
      <c r="AI191" t="str">
        <f t="shared" ca="1" si="148"/>
        <v/>
      </c>
      <c r="AL191" t="str">
        <f ca="1">IF(Y191="","",IF(OR(AG191='Datos fijos'!$AB$3,AG191='Datos fijos'!$AB$4),0,SUM(AH191:AK191)))</f>
        <v/>
      </c>
      <c r="BE191" s="4">
        <f ca="1">IF(OR(COUNTIF('Datos fijos'!$AJ:$AJ,$B191)=0,$B191=0,D191=0,F191=0,$H$4&lt;&gt;'Datos fijos'!$H$3),0,VLOOKUP($B191,'Datos fijos'!$AJ:$AO,COLUMN('Datos fijos'!$AK$2)-COLUMN('Datos fijos'!$AJ$2)+1,0))</f>
        <v>0</v>
      </c>
      <c r="BF191">
        <f t="shared" ca="1" si="149"/>
        <v>0</v>
      </c>
      <c r="BG191" t="str">
        <f t="shared" ca="1" si="118"/>
        <v/>
      </c>
      <c r="BH191" t="str">
        <f t="shared" ca="1" si="119"/>
        <v/>
      </c>
      <c r="BJ191" t="str">
        <f t="shared" ca="1" si="120"/>
        <v/>
      </c>
      <c r="BK191" t="str">
        <f t="shared" ca="1" si="121"/>
        <v/>
      </c>
      <c r="BL191" t="str">
        <f t="shared" ca="1" si="122"/>
        <v/>
      </c>
      <c r="BM191" t="str">
        <f t="shared" ca="1" si="123"/>
        <v/>
      </c>
      <c r="BN191" s="4" t="str">
        <f t="shared" ca="1" si="124"/>
        <v/>
      </c>
      <c r="BO191" t="str">
        <f t="shared" ca="1" si="125"/>
        <v/>
      </c>
      <c r="BP191" t="str">
        <f t="shared" ca="1" si="126"/>
        <v/>
      </c>
      <c r="BQ191" t="str">
        <f t="shared" ca="1" si="127"/>
        <v/>
      </c>
      <c r="BR191" t="str">
        <f t="shared" ca="1" si="128"/>
        <v/>
      </c>
      <c r="BS191" t="str">
        <f t="shared" ca="1" si="129"/>
        <v/>
      </c>
      <c r="BT191" t="str">
        <f ca="1">IF($BH191="","",IF(OR(BO191='Datos fijos'!$AB$3,BO191='Datos fijos'!$AB$4),0,SUM(BP191:BS191)))</f>
        <v/>
      </c>
      <c r="BU191" t="str">
        <f t="shared" ca="1" si="150"/>
        <v/>
      </c>
      <c r="BX191">
        <f ca="1">IF(OR(COUNTIF('Datos fijos'!$AJ:$AJ,$B191)=0,$B191=0,D191=0,F191=0,G191=0,$H$4&lt;&gt;'Datos fijos'!$H$3),0,VLOOKUP($B191,'Datos fijos'!$AJ:$AO,COLUMN('Datos fijos'!$AL$1)-COLUMN('Datos fijos'!$AJ$2)+1,0))</f>
        <v>0</v>
      </c>
      <c r="BY191">
        <f t="shared" ca="1" si="151"/>
        <v>0</v>
      </c>
      <c r="BZ191" t="str">
        <f t="shared" ca="1" si="130"/>
        <v/>
      </c>
      <c r="CA191" t="str">
        <f t="shared" ca="1" si="131"/>
        <v/>
      </c>
      <c r="CC191" t="str">
        <f t="shared" ca="1" si="132"/>
        <v/>
      </c>
      <c r="CD191" t="str">
        <f t="shared" ca="1" si="133"/>
        <v/>
      </c>
      <c r="CE191" t="str">
        <f t="shared" ca="1" si="134"/>
        <v/>
      </c>
      <c r="CF191" t="str">
        <f t="shared" ca="1" si="135"/>
        <v/>
      </c>
      <c r="CG191" t="str">
        <f t="shared" ca="1" si="136"/>
        <v/>
      </c>
      <c r="CH191" t="str">
        <f t="shared" ca="1" si="137"/>
        <v/>
      </c>
      <c r="CI191" t="str">
        <f t="shared" ca="1" si="138"/>
        <v/>
      </c>
      <c r="CJ191" t="str">
        <f t="shared" ca="1" si="139"/>
        <v/>
      </c>
      <c r="CK191" t="str">
        <f t="shared" ca="1" si="140"/>
        <v/>
      </c>
      <c r="CL191" t="str">
        <f t="shared" ca="1" si="141"/>
        <v/>
      </c>
      <c r="CM191" t="str">
        <f ca="1">IF($CA191="","",IF(OR(CH191='Datos fijos'!$AB$3,CH191='Datos fijos'!$AB$4),0,SUM(CI191:CL191)))</f>
        <v/>
      </c>
      <c r="CN191" t="str">
        <f t="shared" ca="1" si="152"/>
        <v/>
      </c>
      <c r="DZ191">
        <f ca="1">IF(OR(COUNTIF('Datos fijos'!$AJ:$AJ,$B191)=0,C191=0,D191=0,E191=0,G191=0),0,VLOOKUP($B191,'Datos fijos'!$AJ:$AO,COLUMN('Datos fijos'!$AO$1)-COLUMN('Datos fijos'!$AJ$2)+1,0))</f>
        <v>0</v>
      </c>
      <c r="EA191">
        <f t="shared" ca="1" si="153"/>
        <v>0</v>
      </c>
      <c r="EB191" t="str">
        <f t="shared" ca="1" si="166"/>
        <v/>
      </c>
      <c r="EC191" t="str">
        <f t="shared" ca="1" si="154"/>
        <v/>
      </c>
      <c r="EE191" t="str">
        <f t="shared" ca="1" si="155"/>
        <v/>
      </c>
      <c r="EF191" t="str">
        <f t="shared" ca="1" si="156"/>
        <v/>
      </c>
      <c r="EG191" t="str">
        <f t="shared" ca="1" si="157"/>
        <v/>
      </c>
      <c r="EH191" t="str">
        <f t="shared" ca="1" si="158"/>
        <v/>
      </c>
      <c r="EI191" t="str">
        <f t="shared" ca="1" si="159"/>
        <v/>
      </c>
      <c r="EJ191" t="str">
        <f t="shared" ca="1" si="160"/>
        <v/>
      </c>
      <c r="EM191" t="str">
        <f t="shared" ca="1" si="161"/>
        <v/>
      </c>
      <c r="EN191" t="str">
        <f t="shared" ca="1" si="162"/>
        <v/>
      </c>
      <c r="EO191" t="str">
        <f t="shared" ca="1" si="163"/>
        <v/>
      </c>
      <c r="EP191" t="str">
        <f t="shared" ca="1" si="164"/>
        <v/>
      </c>
      <c r="EQ191" t="str">
        <f ca="1">IF(EC191="","",IF(OR(EJ191='Datos fijos'!$AB$4),0,SUM(EM191:EP191)))</f>
        <v/>
      </c>
      <c r="ER191" t="str">
        <f t="shared" ca="1" si="165"/>
        <v/>
      </c>
      <c r="EV191" s="53" t="str">
        <f ca="1">IF(OR(COUNTIF('Datos fijos'!$AJ:$AJ,Cálculos!$B191)=0,F191=0,D191=0,B191=0),"",VLOOKUP($B191,'Datos fijos'!$AJ:$AP,COLUMN('Datos fijos'!$AP$1)-COLUMN('Datos fijos'!$AJ$2)+1,0))</f>
        <v/>
      </c>
      <c r="EW191" t="str">
        <f t="shared" ca="1" si="142"/>
        <v/>
      </c>
    </row>
    <row r="192" spans="2:153" x14ac:dyDescent="0.25">
      <c r="B192">
        <f ca="1">OFFSET('Equipos, Mater, Serv'!C$5,ROW($A192)-ROW($A$3),0)</f>
        <v>0</v>
      </c>
      <c r="C192">
        <f ca="1">OFFSET('Equipos, Mater, Serv'!D$5,ROW($A192)-ROW($A$3),0)</f>
        <v>0</v>
      </c>
      <c r="D192">
        <f ca="1">OFFSET('Equipos, Mater, Serv'!F$5,ROW($A192)-ROW($A$3),0)</f>
        <v>0</v>
      </c>
      <c r="E192">
        <f ca="1">OFFSET('Equipos, Mater, Serv'!G$5,ROW($A192)-ROW($A$3),0)</f>
        <v>0</v>
      </c>
      <c r="F192">
        <f ca="1">OFFSET('Equipos, Mater, Serv'!H$5,ROW($A192)-ROW($A$3),0)</f>
        <v>0</v>
      </c>
      <c r="G192">
        <f ca="1">OFFSET('Equipos, Mater, Serv'!L$5,ROW($A192)-ROW($A$3),0)</f>
        <v>0</v>
      </c>
      <c r="I192">
        <f ca="1">OFFSET('Equipos, Mater, Serv'!O$5,ROW($A192)-ROW($A$3),0)</f>
        <v>0</v>
      </c>
      <c r="J192">
        <f ca="1">OFFSET('Equipos, Mater, Serv'!P$5,ROW($A192)-ROW($A$3),0)</f>
        <v>0</v>
      </c>
      <c r="K192">
        <f ca="1">OFFSET('Equipos, Mater, Serv'!T$5,ROW($A192)-ROW($A$3),0)</f>
        <v>0</v>
      </c>
      <c r="L192">
        <f ca="1">OFFSET('Equipos, Mater, Serv'!U$5,ROW($A192)-ROW($A$3),0)</f>
        <v>0</v>
      </c>
      <c r="N192">
        <f ca="1">OFFSET('Equipos, Mater, Serv'!Z$5,ROW($A192)-ROW($A$3),0)</f>
        <v>0</v>
      </c>
      <c r="O192">
        <f ca="1">OFFSET('Equipos, Mater, Serv'!AA$5,ROW($A192)-ROW($A$3),0)</f>
        <v>0</v>
      </c>
      <c r="P192">
        <f ca="1">OFFSET('Equipos, Mater, Serv'!AB$5,ROW($A192)-ROW($A$3),0)</f>
        <v>0</v>
      </c>
      <c r="Q192">
        <f ca="1">OFFSET('Equipos, Mater, Serv'!AC$5,ROW($A192)-ROW($A$3),0)</f>
        <v>0</v>
      </c>
      <c r="R192">
        <f ca="1">OFFSET('Equipos, Mater, Serv'!AD$5,ROW($A192)-ROW($A$3),0)</f>
        <v>0</v>
      </c>
      <c r="S192">
        <f ca="1">OFFSET('Equipos, Mater, Serv'!AE$5,ROW($A192)-ROW($A$3),0)</f>
        <v>0</v>
      </c>
      <c r="T192">
        <f ca="1">OFFSET('Equipos, Mater, Serv'!AF$5,ROW($A192)-ROW($A$3),0)</f>
        <v>0</v>
      </c>
      <c r="V192" s="241">
        <f ca="1">IF(OR($B192=0,D192=0,F192=0,J192&lt;&gt;'Datos fijos'!$H$3),0,1)</f>
        <v>0</v>
      </c>
      <c r="W192">
        <f t="shared" ca="1" si="143"/>
        <v>0</v>
      </c>
      <c r="X192" t="str">
        <f t="shared" ca="1" si="144"/>
        <v/>
      </c>
      <c r="Y192" t="str">
        <f t="shared" ca="1" si="145"/>
        <v/>
      </c>
      <c r="AA192" t="str">
        <f t="shared" ca="1" si="112"/>
        <v/>
      </c>
      <c r="AB192" t="str">
        <f t="shared" ca="1" si="113"/>
        <v/>
      </c>
      <c r="AC192" t="str">
        <f t="shared" ca="1" si="114"/>
        <v/>
      </c>
      <c r="AD192" t="str">
        <f t="shared" ca="1" si="115"/>
        <v/>
      </c>
      <c r="AE192" t="str">
        <f t="shared" ca="1" si="116"/>
        <v/>
      </c>
      <c r="AF192" t="str">
        <f t="shared" ca="1" si="117"/>
        <v/>
      </c>
      <c r="AG192" t="str">
        <f t="shared" ca="1" si="146"/>
        <v/>
      </c>
      <c r="AH192" t="str">
        <f t="shared" ca="1" si="147"/>
        <v/>
      </c>
      <c r="AI192" t="str">
        <f t="shared" ca="1" si="148"/>
        <v/>
      </c>
      <c r="AL192" t="str">
        <f ca="1">IF(Y192="","",IF(OR(AG192='Datos fijos'!$AB$3,AG192='Datos fijos'!$AB$4),0,SUM(AH192:AK192)))</f>
        <v/>
      </c>
      <c r="BE192" s="4">
        <f ca="1">IF(OR(COUNTIF('Datos fijos'!$AJ:$AJ,$B192)=0,$B192=0,D192=0,F192=0,$H$4&lt;&gt;'Datos fijos'!$H$3),0,VLOOKUP($B192,'Datos fijos'!$AJ:$AO,COLUMN('Datos fijos'!$AK$2)-COLUMN('Datos fijos'!$AJ$2)+1,0))</f>
        <v>0</v>
      </c>
      <c r="BF192">
        <f t="shared" ca="1" si="149"/>
        <v>0</v>
      </c>
      <c r="BG192" t="str">
        <f t="shared" ca="1" si="118"/>
        <v/>
      </c>
      <c r="BH192" t="str">
        <f t="shared" ca="1" si="119"/>
        <v/>
      </c>
      <c r="BJ192" t="str">
        <f t="shared" ca="1" si="120"/>
        <v/>
      </c>
      <c r="BK192" t="str">
        <f t="shared" ca="1" si="121"/>
        <v/>
      </c>
      <c r="BL192" t="str">
        <f t="shared" ca="1" si="122"/>
        <v/>
      </c>
      <c r="BM192" t="str">
        <f t="shared" ca="1" si="123"/>
        <v/>
      </c>
      <c r="BN192" s="4" t="str">
        <f t="shared" ca="1" si="124"/>
        <v/>
      </c>
      <c r="BO192" t="str">
        <f t="shared" ca="1" si="125"/>
        <v/>
      </c>
      <c r="BP192" t="str">
        <f t="shared" ca="1" si="126"/>
        <v/>
      </c>
      <c r="BQ192" t="str">
        <f t="shared" ca="1" si="127"/>
        <v/>
      </c>
      <c r="BR192" t="str">
        <f t="shared" ca="1" si="128"/>
        <v/>
      </c>
      <c r="BS192" t="str">
        <f t="shared" ca="1" si="129"/>
        <v/>
      </c>
      <c r="BT192" t="str">
        <f ca="1">IF($BH192="","",IF(OR(BO192='Datos fijos'!$AB$3,BO192='Datos fijos'!$AB$4),0,SUM(BP192:BS192)))</f>
        <v/>
      </c>
      <c r="BU192" t="str">
        <f t="shared" ca="1" si="150"/>
        <v/>
      </c>
      <c r="BX192">
        <f ca="1">IF(OR(COUNTIF('Datos fijos'!$AJ:$AJ,$B192)=0,$B192=0,D192=0,F192=0,G192=0,$H$4&lt;&gt;'Datos fijos'!$H$3),0,VLOOKUP($B192,'Datos fijos'!$AJ:$AO,COLUMN('Datos fijos'!$AL$1)-COLUMN('Datos fijos'!$AJ$2)+1,0))</f>
        <v>0</v>
      </c>
      <c r="BY192">
        <f t="shared" ca="1" si="151"/>
        <v>0</v>
      </c>
      <c r="BZ192" t="str">
        <f t="shared" ca="1" si="130"/>
        <v/>
      </c>
      <c r="CA192" t="str">
        <f t="shared" ca="1" si="131"/>
        <v/>
      </c>
      <c r="CC192" t="str">
        <f t="shared" ca="1" si="132"/>
        <v/>
      </c>
      <c r="CD192" t="str">
        <f t="shared" ca="1" si="133"/>
        <v/>
      </c>
      <c r="CE192" t="str">
        <f t="shared" ca="1" si="134"/>
        <v/>
      </c>
      <c r="CF192" t="str">
        <f t="shared" ca="1" si="135"/>
        <v/>
      </c>
      <c r="CG192" t="str">
        <f t="shared" ca="1" si="136"/>
        <v/>
      </c>
      <c r="CH192" t="str">
        <f t="shared" ca="1" si="137"/>
        <v/>
      </c>
      <c r="CI192" t="str">
        <f t="shared" ca="1" si="138"/>
        <v/>
      </c>
      <c r="CJ192" t="str">
        <f t="shared" ca="1" si="139"/>
        <v/>
      </c>
      <c r="CK192" t="str">
        <f t="shared" ca="1" si="140"/>
        <v/>
      </c>
      <c r="CL192" t="str">
        <f t="shared" ca="1" si="141"/>
        <v/>
      </c>
      <c r="CM192" t="str">
        <f ca="1">IF($CA192="","",IF(OR(CH192='Datos fijos'!$AB$3,CH192='Datos fijos'!$AB$4),0,SUM(CI192:CL192)))</f>
        <v/>
      </c>
      <c r="CN192" t="str">
        <f t="shared" ca="1" si="152"/>
        <v/>
      </c>
      <c r="DZ192">
        <f ca="1">IF(OR(COUNTIF('Datos fijos'!$AJ:$AJ,$B192)=0,C192=0,D192=0,E192=0,G192=0),0,VLOOKUP($B192,'Datos fijos'!$AJ:$AO,COLUMN('Datos fijos'!$AO$1)-COLUMN('Datos fijos'!$AJ$2)+1,0))</f>
        <v>0</v>
      </c>
      <c r="EA192">
        <f t="shared" ca="1" si="153"/>
        <v>0</v>
      </c>
      <c r="EB192" t="str">
        <f t="shared" ca="1" si="166"/>
        <v/>
      </c>
      <c r="EC192" t="str">
        <f t="shared" ca="1" si="154"/>
        <v/>
      </c>
      <c r="EE192" t="str">
        <f t="shared" ca="1" si="155"/>
        <v/>
      </c>
      <c r="EF192" t="str">
        <f t="shared" ca="1" si="156"/>
        <v/>
      </c>
      <c r="EG192" t="str">
        <f t="shared" ca="1" si="157"/>
        <v/>
      </c>
      <c r="EH192" t="str">
        <f t="shared" ca="1" si="158"/>
        <v/>
      </c>
      <c r="EI192" t="str">
        <f t="shared" ca="1" si="159"/>
        <v/>
      </c>
      <c r="EJ192" t="str">
        <f t="shared" ca="1" si="160"/>
        <v/>
      </c>
      <c r="EM192" t="str">
        <f t="shared" ca="1" si="161"/>
        <v/>
      </c>
      <c r="EN192" t="str">
        <f t="shared" ca="1" si="162"/>
        <v/>
      </c>
      <c r="EO192" t="str">
        <f t="shared" ca="1" si="163"/>
        <v/>
      </c>
      <c r="EP192" t="str">
        <f t="shared" ca="1" si="164"/>
        <v/>
      </c>
      <c r="EQ192" t="str">
        <f ca="1">IF(EC192="","",IF(OR(EJ192='Datos fijos'!$AB$4),0,SUM(EM192:EP192)))</f>
        <v/>
      </c>
      <c r="ER192" t="str">
        <f t="shared" ca="1" si="165"/>
        <v/>
      </c>
      <c r="EV192" s="53" t="str">
        <f ca="1">IF(OR(COUNTIF('Datos fijos'!$AJ:$AJ,Cálculos!$B192)=0,F192=0,D192=0,B192=0),"",VLOOKUP($B192,'Datos fijos'!$AJ:$AP,COLUMN('Datos fijos'!$AP$1)-COLUMN('Datos fijos'!$AJ$2)+1,0))</f>
        <v/>
      </c>
      <c r="EW192" t="str">
        <f t="shared" ca="1" si="142"/>
        <v/>
      </c>
    </row>
    <row r="193" spans="2:153" x14ac:dyDescent="0.25">
      <c r="B193">
        <f ca="1">OFFSET('Equipos, Mater, Serv'!C$5,ROW($A193)-ROW($A$3),0)</f>
        <v>0</v>
      </c>
      <c r="C193">
        <f ca="1">OFFSET('Equipos, Mater, Serv'!D$5,ROW($A193)-ROW($A$3),0)</f>
        <v>0</v>
      </c>
      <c r="D193">
        <f ca="1">OFFSET('Equipos, Mater, Serv'!F$5,ROW($A193)-ROW($A$3),0)</f>
        <v>0</v>
      </c>
      <c r="E193">
        <f ca="1">OFFSET('Equipos, Mater, Serv'!G$5,ROW($A193)-ROW($A$3),0)</f>
        <v>0</v>
      </c>
      <c r="F193">
        <f ca="1">OFFSET('Equipos, Mater, Serv'!H$5,ROW($A193)-ROW($A$3),0)</f>
        <v>0</v>
      </c>
      <c r="G193">
        <f ca="1">OFFSET('Equipos, Mater, Serv'!L$5,ROW($A193)-ROW($A$3),0)</f>
        <v>0</v>
      </c>
      <c r="I193">
        <f ca="1">OFFSET('Equipos, Mater, Serv'!O$5,ROW($A193)-ROW($A$3),0)</f>
        <v>0</v>
      </c>
      <c r="J193">
        <f ca="1">OFFSET('Equipos, Mater, Serv'!P$5,ROW($A193)-ROW($A$3),0)</f>
        <v>0</v>
      </c>
      <c r="K193">
        <f ca="1">OFFSET('Equipos, Mater, Serv'!T$5,ROW($A193)-ROW($A$3),0)</f>
        <v>0</v>
      </c>
      <c r="L193">
        <f ca="1">OFFSET('Equipos, Mater, Serv'!U$5,ROW($A193)-ROW($A$3),0)</f>
        <v>0</v>
      </c>
      <c r="N193">
        <f ca="1">OFFSET('Equipos, Mater, Serv'!Z$5,ROW($A193)-ROW($A$3),0)</f>
        <v>0</v>
      </c>
      <c r="O193">
        <f ca="1">OFFSET('Equipos, Mater, Serv'!AA$5,ROW($A193)-ROW($A$3),0)</f>
        <v>0</v>
      </c>
      <c r="P193">
        <f ca="1">OFFSET('Equipos, Mater, Serv'!AB$5,ROW($A193)-ROW($A$3),0)</f>
        <v>0</v>
      </c>
      <c r="Q193">
        <f ca="1">OFFSET('Equipos, Mater, Serv'!AC$5,ROW($A193)-ROW($A$3),0)</f>
        <v>0</v>
      </c>
      <c r="R193">
        <f ca="1">OFFSET('Equipos, Mater, Serv'!AD$5,ROW($A193)-ROW($A$3),0)</f>
        <v>0</v>
      </c>
      <c r="S193">
        <f ca="1">OFFSET('Equipos, Mater, Serv'!AE$5,ROW($A193)-ROW($A$3),0)</f>
        <v>0</v>
      </c>
      <c r="T193">
        <f ca="1">OFFSET('Equipos, Mater, Serv'!AF$5,ROW($A193)-ROW($A$3),0)</f>
        <v>0</v>
      </c>
      <c r="V193" s="241">
        <f ca="1">IF(OR($B193=0,D193=0,F193=0,J193&lt;&gt;'Datos fijos'!$H$3),0,1)</f>
        <v>0</v>
      </c>
      <c r="W193">
        <f t="shared" ca="1" si="143"/>
        <v>0</v>
      </c>
      <c r="X193" t="str">
        <f t="shared" ca="1" si="144"/>
        <v/>
      </c>
      <c r="Y193" t="str">
        <f t="shared" ca="1" si="145"/>
        <v/>
      </c>
      <c r="AA193" t="str">
        <f t="shared" ca="1" si="112"/>
        <v/>
      </c>
      <c r="AB193" t="str">
        <f t="shared" ca="1" si="113"/>
        <v/>
      </c>
      <c r="AC193" t="str">
        <f t="shared" ca="1" si="114"/>
        <v/>
      </c>
      <c r="AD193" t="str">
        <f t="shared" ca="1" si="115"/>
        <v/>
      </c>
      <c r="AE193" t="str">
        <f t="shared" ca="1" si="116"/>
        <v/>
      </c>
      <c r="AF193" t="str">
        <f t="shared" ca="1" si="117"/>
        <v/>
      </c>
      <c r="AG193" t="str">
        <f t="shared" ca="1" si="146"/>
        <v/>
      </c>
      <c r="AH193" t="str">
        <f t="shared" ca="1" si="147"/>
        <v/>
      </c>
      <c r="AI193" t="str">
        <f t="shared" ca="1" si="148"/>
        <v/>
      </c>
      <c r="AL193" t="str">
        <f ca="1">IF(Y193="","",IF(OR(AG193='Datos fijos'!$AB$3,AG193='Datos fijos'!$AB$4),0,SUM(AH193:AK193)))</f>
        <v/>
      </c>
      <c r="BE193" s="4">
        <f ca="1">IF(OR(COUNTIF('Datos fijos'!$AJ:$AJ,$B193)=0,$B193=0,D193=0,F193=0,$H$4&lt;&gt;'Datos fijos'!$H$3),0,VLOOKUP($B193,'Datos fijos'!$AJ:$AO,COLUMN('Datos fijos'!$AK$2)-COLUMN('Datos fijos'!$AJ$2)+1,0))</f>
        <v>0</v>
      </c>
      <c r="BF193">
        <f t="shared" ca="1" si="149"/>
        <v>0</v>
      </c>
      <c r="BG193" t="str">
        <f t="shared" ca="1" si="118"/>
        <v/>
      </c>
      <c r="BH193" t="str">
        <f t="shared" ca="1" si="119"/>
        <v/>
      </c>
      <c r="BJ193" t="str">
        <f t="shared" ca="1" si="120"/>
        <v/>
      </c>
      <c r="BK193" t="str">
        <f t="shared" ca="1" si="121"/>
        <v/>
      </c>
      <c r="BL193" t="str">
        <f t="shared" ca="1" si="122"/>
        <v/>
      </c>
      <c r="BM193" t="str">
        <f t="shared" ca="1" si="123"/>
        <v/>
      </c>
      <c r="BN193" s="4" t="str">
        <f t="shared" ca="1" si="124"/>
        <v/>
      </c>
      <c r="BO193" t="str">
        <f t="shared" ca="1" si="125"/>
        <v/>
      </c>
      <c r="BP193" t="str">
        <f t="shared" ca="1" si="126"/>
        <v/>
      </c>
      <c r="BQ193" t="str">
        <f t="shared" ca="1" si="127"/>
        <v/>
      </c>
      <c r="BR193" t="str">
        <f t="shared" ca="1" si="128"/>
        <v/>
      </c>
      <c r="BS193" t="str">
        <f t="shared" ca="1" si="129"/>
        <v/>
      </c>
      <c r="BT193" t="str">
        <f ca="1">IF($BH193="","",IF(OR(BO193='Datos fijos'!$AB$3,BO193='Datos fijos'!$AB$4),0,SUM(BP193:BS193)))</f>
        <v/>
      </c>
      <c r="BU193" t="str">
        <f t="shared" ca="1" si="150"/>
        <v/>
      </c>
      <c r="BX193">
        <f ca="1">IF(OR(COUNTIF('Datos fijos'!$AJ:$AJ,$B193)=0,$B193=0,D193=0,F193=0,G193=0,$H$4&lt;&gt;'Datos fijos'!$H$3),0,VLOOKUP($B193,'Datos fijos'!$AJ:$AO,COLUMN('Datos fijos'!$AL$1)-COLUMN('Datos fijos'!$AJ$2)+1,0))</f>
        <v>0</v>
      </c>
      <c r="BY193">
        <f t="shared" ca="1" si="151"/>
        <v>0</v>
      </c>
      <c r="BZ193" t="str">
        <f t="shared" ca="1" si="130"/>
        <v/>
      </c>
      <c r="CA193" t="str">
        <f t="shared" ca="1" si="131"/>
        <v/>
      </c>
      <c r="CC193" t="str">
        <f t="shared" ca="1" si="132"/>
        <v/>
      </c>
      <c r="CD193" t="str">
        <f t="shared" ca="1" si="133"/>
        <v/>
      </c>
      <c r="CE193" t="str">
        <f t="shared" ca="1" si="134"/>
        <v/>
      </c>
      <c r="CF193" t="str">
        <f t="shared" ca="1" si="135"/>
        <v/>
      </c>
      <c r="CG193" t="str">
        <f t="shared" ca="1" si="136"/>
        <v/>
      </c>
      <c r="CH193" t="str">
        <f t="shared" ca="1" si="137"/>
        <v/>
      </c>
      <c r="CI193" t="str">
        <f t="shared" ca="1" si="138"/>
        <v/>
      </c>
      <c r="CJ193" t="str">
        <f t="shared" ca="1" si="139"/>
        <v/>
      </c>
      <c r="CK193" t="str">
        <f t="shared" ca="1" si="140"/>
        <v/>
      </c>
      <c r="CL193" t="str">
        <f t="shared" ca="1" si="141"/>
        <v/>
      </c>
      <c r="CM193" t="str">
        <f ca="1">IF($CA193="","",IF(OR(CH193='Datos fijos'!$AB$3,CH193='Datos fijos'!$AB$4),0,SUM(CI193:CL193)))</f>
        <v/>
      </c>
      <c r="CN193" t="str">
        <f t="shared" ca="1" si="152"/>
        <v/>
      </c>
      <c r="DZ193">
        <f ca="1">IF(OR(COUNTIF('Datos fijos'!$AJ:$AJ,$B193)=0,C193=0,D193=0,E193=0,G193=0),0,VLOOKUP($B193,'Datos fijos'!$AJ:$AO,COLUMN('Datos fijos'!$AO$1)-COLUMN('Datos fijos'!$AJ$2)+1,0))</f>
        <v>0</v>
      </c>
      <c r="EA193">
        <f t="shared" ca="1" si="153"/>
        <v>0</v>
      </c>
      <c r="EB193" t="str">
        <f t="shared" ca="1" si="166"/>
        <v/>
      </c>
      <c r="EC193" t="str">
        <f t="shared" ca="1" si="154"/>
        <v/>
      </c>
      <c r="EE193" t="str">
        <f t="shared" ca="1" si="155"/>
        <v/>
      </c>
      <c r="EF193" t="str">
        <f t="shared" ca="1" si="156"/>
        <v/>
      </c>
      <c r="EG193" t="str">
        <f t="shared" ca="1" si="157"/>
        <v/>
      </c>
      <c r="EH193" t="str">
        <f t="shared" ca="1" si="158"/>
        <v/>
      </c>
      <c r="EI193" t="str">
        <f t="shared" ca="1" si="159"/>
        <v/>
      </c>
      <c r="EJ193" t="str">
        <f t="shared" ca="1" si="160"/>
        <v/>
      </c>
      <c r="EM193" t="str">
        <f t="shared" ca="1" si="161"/>
        <v/>
      </c>
      <c r="EN193" t="str">
        <f t="shared" ca="1" si="162"/>
        <v/>
      </c>
      <c r="EO193" t="str">
        <f t="shared" ca="1" si="163"/>
        <v/>
      </c>
      <c r="EP193" t="str">
        <f t="shared" ca="1" si="164"/>
        <v/>
      </c>
      <c r="EQ193" t="str">
        <f ca="1">IF(EC193="","",IF(OR(EJ193='Datos fijos'!$AB$4),0,SUM(EM193:EP193)))</f>
        <v/>
      </c>
      <c r="ER193" t="str">
        <f t="shared" ca="1" si="165"/>
        <v/>
      </c>
      <c r="EV193" s="53" t="str">
        <f ca="1">IF(OR(COUNTIF('Datos fijos'!$AJ:$AJ,Cálculos!$B193)=0,F193=0,D193=0,B193=0),"",VLOOKUP($B193,'Datos fijos'!$AJ:$AP,COLUMN('Datos fijos'!$AP$1)-COLUMN('Datos fijos'!$AJ$2)+1,0))</f>
        <v/>
      </c>
      <c r="EW193" t="str">
        <f t="shared" ca="1" si="142"/>
        <v/>
      </c>
    </row>
    <row r="194" spans="2:153" x14ac:dyDescent="0.25">
      <c r="B194">
        <f ca="1">OFFSET('Equipos, Mater, Serv'!C$5,ROW($A194)-ROW($A$3),0)</f>
        <v>0</v>
      </c>
      <c r="C194">
        <f ca="1">OFFSET('Equipos, Mater, Serv'!D$5,ROW($A194)-ROW($A$3),0)</f>
        <v>0</v>
      </c>
      <c r="D194">
        <f ca="1">OFFSET('Equipos, Mater, Serv'!F$5,ROW($A194)-ROW($A$3),0)</f>
        <v>0</v>
      </c>
      <c r="E194">
        <f ca="1">OFFSET('Equipos, Mater, Serv'!G$5,ROW($A194)-ROW($A$3),0)</f>
        <v>0</v>
      </c>
      <c r="F194">
        <f ca="1">OFFSET('Equipos, Mater, Serv'!H$5,ROW($A194)-ROW($A$3),0)</f>
        <v>0</v>
      </c>
      <c r="G194">
        <f ca="1">OFFSET('Equipos, Mater, Serv'!L$5,ROW($A194)-ROW($A$3),0)</f>
        <v>0</v>
      </c>
      <c r="I194">
        <f ca="1">OFFSET('Equipos, Mater, Serv'!O$5,ROW($A194)-ROW($A$3),0)</f>
        <v>0</v>
      </c>
      <c r="J194">
        <f ca="1">OFFSET('Equipos, Mater, Serv'!P$5,ROW($A194)-ROW($A$3),0)</f>
        <v>0</v>
      </c>
      <c r="K194">
        <f ca="1">OFFSET('Equipos, Mater, Serv'!T$5,ROW($A194)-ROW($A$3),0)</f>
        <v>0</v>
      </c>
      <c r="L194">
        <f ca="1">OFFSET('Equipos, Mater, Serv'!U$5,ROW($A194)-ROW($A$3),0)</f>
        <v>0</v>
      </c>
      <c r="N194">
        <f ca="1">OFFSET('Equipos, Mater, Serv'!Z$5,ROW($A194)-ROW($A$3),0)</f>
        <v>0</v>
      </c>
      <c r="O194">
        <f ca="1">OFFSET('Equipos, Mater, Serv'!AA$5,ROW($A194)-ROW($A$3),0)</f>
        <v>0</v>
      </c>
      <c r="P194">
        <f ca="1">OFFSET('Equipos, Mater, Serv'!AB$5,ROW($A194)-ROW($A$3),0)</f>
        <v>0</v>
      </c>
      <c r="Q194">
        <f ca="1">OFFSET('Equipos, Mater, Serv'!AC$5,ROW($A194)-ROW($A$3),0)</f>
        <v>0</v>
      </c>
      <c r="R194">
        <f ca="1">OFFSET('Equipos, Mater, Serv'!AD$5,ROW($A194)-ROW($A$3),0)</f>
        <v>0</v>
      </c>
      <c r="S194">
        <f ca="1">OFFSET('Equipos, Mater, Serv'!AE$5,ROW($A194)-ROW($A$3),0)</f>
        <v>0</v>
      </c>
      <c r="T194">
        <f ca="1">OFFSET('Equipos, Mater, Serv'!AF$5,ROW($A194)-ROW($A$3),0)</f>
        <v>0</v>
      </c>
      <c r="V194" s="241">
        <f ca="1">IF(OR($B194=0,D194=0,F194=0,J194&lt;&gt;'Datos fijos'!$H$3),0,1)</f>
        <v>0</v>
      </c>
      <c r="W194">
        <f t="shared" ca="1" si="143"/>
        <v>0</v>
      </c>
      <c r="X194" t="str">
        <f t="shared" ca="1" si="144"/>
        <v/>
      </c>
      <c r="Y194" t="str">
        <f t="shared" ca="1" si="145"/>
        <v/>
      </c>
      <c r="AA194" t="str">
        <f t="shared" ca="1" si="112"/>
        <v/>
      </c>
      <c r="AB194" t="str">
        <f t="shared" ca="1" si="113"/>
        <v/>
      </c>
      <c r="AC194" t="str">
        <f t="shared" ca="1" si="114"/>
        <v/>
      </c>
      <c r="AD194" t="str">
        <f t="shared" ca="1" si="115"/>
        <v/>
      </c>
      <c r="AE194" t="str">
        <f t="shared" ca="1" si="116"/>
        <v/>
      </c>
      <c r="AF194" t="str">
        <f t="shared" ca="1" si="117"/>
        <v/>
      </c>
      <c r="AG194" t="str">
        <f t="shared" ca="1" si="146"/>
        <v/>
      </c>
      <c r="AH194" t="str">
        <f t="shared" ca="1" si="147"/>
        <v/>
      </c>
      <c r="AI194" t="str">
        <f t="shared" ca="1" si="148"/>
        <v/>
      </c>
      <c r="AL194" t="str">
        <f ca="1">IF(Y194="","",IF(OR(AG194='Datos fijos'!$AB$3,AG194='Datos fijos'!$AB$4),0,SUM(AH194:AK194)))</f>
        <v/>
      </c>
      <c r="BE194" s="4">
        <f ca="1">IF(OR(COUNTIF('Datos fijos'!$AJ:$AJ,$B194)=0,$B194=0,D194=0,F194=0,$H$4&lt;&gt;'Datos fijos'!$H$3),0,VLOOKUP($B194,'Datos fijos'!$AJ:$AO,COLUMN('Datos fijos'!$AK$2)-COLUMN('Datos fijos'!$AJ$2)+1,0))</f>
        <v>0</v>
      </c>
      <c r="BF194">
        <f t="shared" ca="1" si="149"/>
        <v>0</v>
      </c>
      <c r="BG194" t="str">
        <f t="shared" ca="1" si="118"/>
        <v/>
      </c>
      <c r="BH194" t="str">
        <f t="shared" ca="1" si="119"/>
        <v/>
      </c>
      <c r="BJ194" t="str">
        <f t="shared" ca="1" si="120"/>
        <v/>
      </c>
      <c r="BK194" t="str">
        <f t="shared" ca="1" si="121"/>
        <v/>
      </c>
      <c r="BL194" t="str">
        <f t="shared" ca="1" si="122"/>
        <v/>
      </c>
      <c r="BM194" t="str">
        <f t="shared" ca="1" si="123"/>
        <v/>
      </c>
      <c r="BN194" s="4" t="str">
        <f t="shared" ca="1" si="124"/>
        <v/>
      </c>
      <c r="BO194" t="str">
        <f t="shared" ca="1" si="125"/>
        <v/>
      </c>
      <c r="BP194" t="str">
        <f t="shared" ca="1" si="126"/>
        <v/>
      </c>
      <c r="BQ194" t="str">
        <f t="shared" ca="1" si="127"/>
        <v/>
      </c>
      <c r="BR194" t="str">
        <f t="shared" ca="1" si="128"/>
        <v/>
      </c>
      <c r="BS194" t="str">
        <f t="shared" ca="1" si="129"/>
        <v/>
      </c>
      <c r="BT194" t="str">
        <f ca="1">IF($BH194="","",IF(OR(BO194='Datos fijos'!$AB$3,BO194='Datos fijos'!$AB$4),0,SUM(BP194:BS194)))</f>
        <v/>
      </c>
      <c r="BU194" t="str">
        <f t="shared" ca="1" si="150"/>
        <v/>
      </c>
      <c r="BX194">
        <f ca="1">IF(OR(COUNTIF('Datos fijos'!$AJ:$AJ,$B194)=0,$B194=0,D194=0,F194=0,G194=0,$H$4&lt;&gt;'Datos fijos'!$H$3),0,VLOOKUP($B194,'Datos fijos'!$AJ:$AO,COLUMN('Datos fijos'!$AL$1)-COLUMN('Datos fijos'!$AJ$2)+1,0))</f>
        <v>0</v>
      </c>
      <c r="BY194">
        <f t="shared" ca="1" si="151"/>
        <v>0</v>
      </c>
      <c r="BZ194" t="str">
        <f t="shared" ca="1" si="130"/>
        <v/>
      </c>
      <c r="CA194" t="str">
        <f t="shared" ca="1" si="131"/>
        <v/>
      </c>
      <c r="CC194" t="str">
        <f t="shared" ca="1" si="132"/>
        <v/>
      </c>
      <c r="CD194" t="str">
        <f t="shared" ca="1" si="133"/>
        <v/>
      </c>
      <c r="CE194" t="str">
        <f t="shared" ca="1" si="134"/>
        <v/>
      </c>
      <c r="CF194" t="str">
        <f t="shared" ca="1" si="135"/>
        <v/>
      </c>
      <c r="CG194" t="str">
        <f t="shared" ca="1" si="136"/>
        <v/>
      </c>
      <c r="CH194" t="str">
        <f t="shared" ca="1" si="137"/>
        <v/>
      </c>
      <c r="CI194" t="str">
        <f t="shared" ca="1" si="138"/>
        <v/>
      </c>
      <c r="CJ194" t="str">
        <f t="shared" ca="1" si="139"/>
        <v/>
      </c>
      <c r="CK194" t="str">
        <f t="shared" ca="1" si="140"/>
        <v/>
      </c>
      <c r="CL194" t="str">
        <f t="shared" ca="1" si="141"/>
        <v/>
      </c>
      <c r="CM194" t="str">
        <f ca="1">IF($CA194="","",IF(OR(CH194='Datos fijos'!$AB$3,CH194='Datos fijos'!$AB$4),0,SUM(CI194:CL194)))</f>
        <v/>
      </c>
      <c r="CN194" t="str">
        <f t="shared" ca="1" si="152"/>
        <v/>
      </c>
      <c r="DZ194">
        <f ca="1">IF(OR(COUNTIF('Datos fijos'!$AJ:$AJ,$B194)=0,C194=0,D194=0,E194=0,G194=0),0,VLOOKUP($B194,'Datos fijos'!$AJ:$AO,COLUMN('Datos fijos'!$AO$1)-COLUMN('Datos fijos'!$AJ$2)+1,0))</f>
        <v>0</v>
      </c>
      <c r="EA194">
        <f t="shared" ca="1" si="153"/>
        <v>0</v>
      </c>
      <c r="EB194" t="str">
        <f t="shared" ca="1" si="166"/>
        <v/>
      </c>
      <c r="EC194" t="str">
        <f t="shared" ca="1" si="154"/>
        <v/>
      </c>
      <c r="EE194" t="str">
        <f t="shared" ca="1" si="155"/>
        <v/>
      </c>
      <c r="EF194" t="str">
        <f t="shared" ca="1" si="156"/>
        <v/>
      </c>
      <c r="EG194" t="str">
        <f t="shared" ca="1" si="157"/>
        <v/>
      </c>
      <c r="EH194" t="str">
        <f t="shared" ca="1" si="158"/>
        <v/>
      </c>
      <c r="EI194" t="str">
        <f t="shared" ca="1" si="159"/>
        <v/>
      </c>
      <c r="EJ194" t="str">
        <f t="shared" ca="1" si="160"/>
        <v/>
      </c>
      <c r="EM194" t="str">
        <f t="shared" ca="1" si="161"/>
        <v/>
      </c>
      <c r="EN194" t="str">
        <f t="shared" ca="1" si="162"/>
        <v/>
      </c>
      <c r="EO194" t="str">
        <f t="shared" ca="1" si="163"/>
        <v/>
      </c>
      <c r="EP194" t="str">
        <f t="shared" ca="1" si="164"/>
        <v/>
      </c>
      <c r="EQ194" t="str">
        <f ca="1">IF(EC194="","",IF(OR(EJ194='Datos fijos'!$AB$4),0,SUM(EM194:EP194)))</f>
        <v/>
      </c>
      <c r="ER194" t="str">
        <f t="shared" ca="1" si="165"/>
        <v/>
      </c>
      <c r="EV194" s="53" t="str">
        <f ca="1">IF(OR(COUNTIF('Datos fijos'!$AJ:$AJ,Cálculos!$B194)=0,F194=0,D194=0,B194=0),"",VLOOKUP($B194,'Datos fijos'!$AJ:$AP,COLUMN('Datos fijos'!$AP$1)-COLUMN('Datos fijos'!$AJ$2)+1,0))</f>
        <v/>
      </c>
      <c r="EW194" t="str">
        <f t="shared" ca="1" si="142"/>
        <v/>
      </c>
    </row>
    <row r="195" spans="2:153" x14ac:dyDescent="0.25">
      <c r="B195">
        <f ca="1">OFFSET('Equipos, Mater, Serv'!C$5,ROW($A195)-ROW($A$3),0)</f>
        <v>0</v>
      </c>
      <c r="C195">
        <f ca="1">OFFSET('Equipos, Mater, Serv'!D$5,ROW($A195)-ROW($A$3),0)</f>
        <v>0</v>
      </c>
      <c r="D195">
        <f ca="1">OFFSET('Equipos, Mater, Serv'!F$5,ROW($A195)-ROW($A$3),0)</f>
        <v>0</v>
      </c>
      <c r="E195">
        <f ca="1">OFFSET('Equipos, Mater, Serv'!G$5,ROW($A195)-ROW($A$3),0)</f>
        <v>0</v>
      </c>
      <c r="F195">
        <f ca="1">OFFSET('Equipos, Mater, Serv'!H$5,ROW($A195)-ROW($A$3),0)</f>
        <v>0</v>
      </c>
      <c r="G195">
        <f ca="1">OFFSET('Equipos, Mater, Serv'!L$5,ROW($A195)-ROW($A$3),0)</f>
        <v>0</v>
      </c>
      <c r="I195">
        <f ca="1">OFFSET('Equipos, Mater, Serv'!O$5,ROW($A195)-ROW($A$3),0)</f>
        <v>0</v>
      </c>
      <c r="J195">
        <f ca="1">OFFSET('Equipos, Mater, Serv'!P$5,ROW($A195)-ROW($A$3),0)</f>
        <v>0</v>
      </c>
      <c r="K195">
        <f ca="1">OFFSET('Equipos, Mater, Serv'!T$5,ROW($A195)-ROW($A$3),0)</f>
        <v>0</v>
      </c>
      <c r="L195">
        <f ca="1">OFFSET('Equipos, Mater, Serv'!U$5,ROW($A195)-ROW($A$3),0)</f>
        <v>0</v>
      </c>
      <c r="N195">
        <f ca="1">OFFSET('Equipos, Mater, Serv'!Z$5,ROW($A195)-ROW($A$3),0)</f>
        <v>0</v>
      </c>
      <c r="O195">
        <f ca="1">OFFSET('Equipos, Mater, Serv'!AA$5,ROW($A195)-ROW($A$3),0)</f>
        <v>0</v>
      </c>
      <c r="P195">
        <f ca="1">OFFSET('Equipos, Mater, Serv'!AB$5,ROW($A195)-ROW($A$3),0)</f>
        <v>0</v>
      </c>
      <c r="Q195">
        <f ca="1">OFFSET('Equipos, Mater, Serv'!AC$5,ROW($A195)-ROW($A$3),0)</f>
        <v>0</v>
      </c>
      <c r="R195">
        <f ca="1">OFFSET('Equipos, Mater, Serv'!AD$5,ROW($A195)-ROW($A$3),0)</f>
        <v>0</v>
      </c>
      <c r="S195">
        <f ca="1">OFFSET('Equipos, Mater, Serv'!AE$5,ROW($A195)-ROW($A$3),0)</f>
        <v>0</v>
      </c>
      <c r="T195">
        <f ca="1">OFFSET('Equipos, Mater, Serv'!AF$5,ROW($A195)-ROW($A$3),0)</f>
        <v>0</v>
      </c>
      <c r="V195" s="241">
        <f ca="1">IF(OR($B195=0,D195=0,F195=0,J195&lt;&gt;'Datos fijos'!$H$3),0,1)</f>
        <v>0</v>
      </c>
      <c r="W195">
        <f t="shared" ca="1" si="143"/>
        <v>0</v>
      </c>
      <c r="X195" t="str">
        <f t="shared" ca="1" si="144"/>
        <v/>
      </c>
      <c r="Y195" t="str">
        <f t="shared" ca="1" si="145"/>
        <v/>
      </c>
      <c r="AA195" t="str">
        <f t="shared" ca="1" si="112"/>
        <v/>
      </c>
      <c r="AB195" t="str">
        <f t="shared" ca="1" si="113"/>
        <v/>
      </c>
      <c r="AC195" t="str">
        <f t="shared" ca="1" si="114"/>
        <v/>
      </c>
      <c r="AD195" t="str">
        <f t="shared" ca="1" si="115"/>
        <v/>
      </c>
      <c r="AE195" t="str">
        <f t="shared" ca="1" si="116"/>
        <v/>
      </c>
      <c r="AF195" t="str">
        <f t="shared" ca="1" si="117"/>
        <v/>
      </c>
      <c r="AG195" t="str">
        <f t="shared" ca="1" si="146"/>
        <v/>
      </c>
      <c r="AH195" t="str">
        <f t="shared" ca="1" si="147"/>
        <v/>
      </c>
      <c r="AI195" t="str">
        <f t="shared" ca="1" si="148"/>
        <v/>
      </c>
      <c r="AL195" t="str">
        <f ca="1">IF(Y195="","",IF(OR(AG195='Datos fijos'!$AB$3,AG195='Datos fijos'!$AB$4),0,SUM(AH195:AK195)))</f>
        <v/>
      </c>
      <c r="BE195" s="4">
        <f ca="1">IF(OR(COUNTIF('Datos fijos'!$AJ:$AJ,$B195)=0,$B195=0,D195=0,F195=0,$H$4&lt;&gt;'Datos fijos'!$H$3),0,VLOOKUP($B195,'Datos fijos'!$AJ:$AO,COLUMN('Datos fijos'!$AK$2)-COLUMN('Datos fijos'!$AJ$2)+1,0))</f>
        <v>0</v>
      </c>
      <c r="BF195">
        <f t="shared" ca="1" si="149"/>
        <v>0</v>
      </c>
      <c r="BG195" t="str">
        <f t="shared" ca="1" si="118"/>
        <v/>
      </c>
      <c r="BH195" t="str">
        <f t="shared" ca="1" si="119"/>
        <v/>
      </c>
      <c r="BJ195" t="str">
        <f t="shared" ca="1" si="120"/>
        <v/>
      </c>
      <c r="BK195" t="str">
        <f t="shared" ca="1" si="121"/>
        <v/>
      </c>
      <c r="BL195" t="str">
        <f t="shared" ca="1" si="122"/>
        <v/>
      </c>
      <c r="BM195" t="str">
        <f t="shared" ca="1" si="123"/>
        <v/>
      </c>
      <c r="BN195" s="4" t="str">
        <f t="shared" ca="1" si="124"/>
        <v/>
      </c>
      <c r="BO195" t="str">
        <f t="shared" ca="1" si="125"/>
        <v/>
      </c>
      <c r="BP195" t="str">
        <f t="shared" ca="1" si="126"/>
        <v/>
      </c>
      <c r="BQ195" t="str">
        <f t="shared" ca="1" si="127"/>
        <v/>
      </c>
      <c r="BR195" t="str">
        <f t="shared" ca="1" si="128"/>
        <v/>
      </c>
      <c r="BS195" t="str">
        <f t="shared" ca="1" si="129"/>
        <v/>
      </c>
      <c r="BT195" t="str">
        <f ca="1">IF($BH195="","",IF(OR(BO195='Datos fijos'!$AB$3,BO195='Datos fijos'!$AB$4),0,SUM(BP195:BS195)))</f>
        <v/>
      </c>
      <c r="BU195" t="str">
        <f t="shared" ca="1" si="150"/>
        <v/>
      </c>
      <c r="BX195">
        <f ca="1">IF(OR(COUNTIF('Datos fijos'!$AJ:$AJ,$B195)=0,$B195=0,D195=0,F195=0,G195=0,$H$4&lt;&gt;'Datos fijos'!$H$3),0,VLOOKUP($B195,'Datos fijos'!$AJ:$AO,COLUMN('Datos fijos'!$AL$1)-COLUMN('Datos fijos'!$AJ$2)+1,0))</f>
        <v>0</v>
      </c>
      <c r="BY195">
        <f t="shared" ca="1" si="151"/>
        <v>0</v>
      </c>
      <c r="BZ195" t="str">
        <f t="shared" ca="1" si="130"/>
        <v/>
      </c>
      <c r="CA195" t="str">
        <f t="shared" ca="1" si="131"/>
        <v/>
      </c>
      <c r="CC195" t="str">
        <f t="shared" ca="1" si="132"/>
        <v/>
      </c>
      <c r="CD195" t="str">
        <f t="shared" ca="1" si="133"/>
        <v/>
      </c>
      <c r="CE195" t="str">
        <f t="shared" ca="1" si="134"/>
        <v/>
      </c>
      <c r="CF195" t="str">
        <f t="shared" ca="1" si="135"/>
        <v/>
      </c>
      <c r="CG195" t="str">
        <f t="shared" ca="1" si="136"/>
        <v/>
      </c>
      <c r="CH195" t="str">
        <f t="shared" ca="1" si="137"/>
        <v/>
      </c>
      <c r="CI195" t="str">
        <f t="shared" ca="1" si="138"/>
        <v/>
      </c>
      <c r="CJ195" t="str">
        <f t="shared" ca="1" si="139"/>
        <v/>
      </c>
      <c r="CK195" t="str">
        <f t="shared" ca="1" si="140"/>
        <v/>
      </c>
      <c r="CL195" t="str">
        <f t="shared" ca="1" si="141"/>
        <v/>
      </c>
      <c r="CM195" t="str">
        <f ca="1">IF($CA195="","",IF(OR(CH195='Datos fijos'!$AB$3,CH195='Datos fijos'!$AB$4),0,SUM(CI195:CL195)))</f>
        <v/>
      </c>
      <c r="CN195" t="str">
        <f t="shared" ca="1" si="152"/>
        <v/>
      </c>
      <c r="DZ195">
        <f ca="1">IF(OR(COUNTIF('Datos fijos'!$AJ:$AJ,$B195)=0,C195=0,D195=0,E195=0,G195=0),0,VLOOKUP($B195,'Datos fijos'!$AJ:$AO,COLUMN('Datos fijos'!$AO$1)-COLUMN('Datos fijos'!$AJ$2)+1,0))</f>
        <v>0</v>
      </c>
      <c r="EA195">
        <f t="shared" ca="1" si="153"/>
        <v>0</v>
      </c>
      <c r="EB195" t="str">
        <f t="shared" ca="1" si="166"/>
        <v/>
      </c>
      <c r="EC195" t="str">
        <f t="shared" ca="1" si="154"/>
        <v/>
      </c>
      <c r="EE195" t="str">
        <f t="shared" ca="1" si="155"/>
        <v/>
      </c>
      <c r="EF195" t="str">
        <f t="shared" ca="1" si="156"/>
        <v/>
      </c>
      <c r="EG195" t="str">
        <f t="shared" ca="1" si="157"/>
        <v/>
      </c>
      <c r="EH195" t="str">
        <f t="shared" ca="1" si="158"/>
        <v/>
      </c>
      <c r="EI195" t="str">
        <f t="shared" ca="1" si="159"/>
        <v/>
      </c>
      <c r="EJ195" t="str">
        <f t="shared" ca="1" si="160"/>
        <v/>
      </c>
      <c r="EM195" t="str">
        <f t="shared" ca="1" si="161"/>
        <v/>
      </c>
      <c r="EN195" t="str">
        <f t="shared" ca="1" si="162"/>
        <v/>
      </c>
      <c r="EO195" t="str">
        <f t="shared" ca="1" si="163"/>
        <v/>
      </c>
      <c r="EP195" t="str">
        <f t="shared" ca="1" si="164"/>
        <v/>
      </c>
      <c r="EQ195" t="str">
        <f ca="1">IF(EC195="","",IF(OR(EJ195='Datos fijos'!$AB$4),0,SUM(EM195:EP195)))</f>
        <v/>
      </c>
      <c r="ER195" t="str">
        <f t="shared" ca="1" si="165"/>
        <v/>
      </c>
      <c r="EV195" s="53" t="str">
        <f ca="1">IF(OR(COUNTIF('Datos fijos'!$AJ:$AJ,Cálculos!$B195)=0,F195=0,D195=0,B195=0),"",VLOOKUP($B195,'Datos fijos'!$AJ:$AP,COLUMN('Datos fijos'!$AP$1)-COLUMN('Datos fijos'!$AJ$2)+1,0))</f>
        <v/>
      </c>
      <c r="EW195" t="str">
        <f t="shared" ca="1" si="142"/>
        <v/>
      </c>
    </row>
    <row r="196" spans="2:153" x14ac:dyDescent="0.25">
      <c r="B196">
        <f ca="1">OFFSET('Equipos, Mater, Serv'!C$5,ROW($A196)-ROW($A$3),0)</f>
        <v>0</v>
      </c>
      <c r="C196">
        <f ca="1">OFFSET('Equipos, Mater, Serv'!D$5,ROW($A196)-ROW($A$3),0)</f>
        <v>0</v>
      </c>
      <c r="D196">
        <f ca="1">OFFSET('Equipos, Mater, Serv'!F$5,ROW($A196)-ROW($A$3),0)</f>
        <v>0</v>
      </c>
      <c r="E196">
        <f ca="1">OFFSET('Equipos, Mater, Serv'!G$5,ROW($A196)-ROW($A$3),0)</f>
        <v>0</v>
      </c>
      <c r="F196">
        <f ca="1">OFFSET('Equipos, Mater, Serv'!H$5,ROW($A196)-ROW($A$3),0)</f>
        <v>0</v>
      </c>
      <c r="G196">
        <f ca="1">OFFSET('Equipos, Mater, Serv'!L$5,ROW($A196)-ROW($A$3),0)</f>
        <v>0</v>
      </c>
      <c r="I196">
        <f ca="1">OFFSET('Equipos, Mater, Serv'!O$5,ROW($A196)-ROW($A$3),0)</f>
        <v>0</v>
      </c>
      <c r="J196">
        <f ca="1">OFFSET('Equipos, Mater, Serv'!P$5,ROW($A196)-ROW($A$3),0)</f>
        <v>0</v>
      </c>
      <c r="K196">
        <f ca="1">OFFSET('Equipos, Mater, Serv'!T$5,ROW($A196)-ROW($A$3),0)</f>
        <v>0</v>
      </c>
      <c r="L196">
        <f ca="1">OFFSET('Equipos, Mater, Serv'!U$5,ROW($A196)-ROW($A$3),0)</f>
        <v>0</v>
      </c>
      <c r="N196">
        <f ca="1">OFFSET('Equipos, Mater, Serv'!Z$5,ROW($A196)-ROW($A$3),0)</f>
        <v>0</v>
      </c>
      <c r="O196">
        <f ca="1">OFFSET('Equipos, Mater, Serv'!AA$5,ROW($A196)-ROW($A$3),0)</f>
        <v>0</v>
      </c>
      <c r="P196">
        <f ca="1">OFFSET('Equipos, Mater, Serv'!AB$5,ROW($A196)-ROW($A$3),0)</f>
        <v>0</v>
      </c>
      <c r="Q196">
        <f ca="1">OFFSET('Equipos, Mater, Serv'!AC$5,ROW($A196)-ROW($A$3),0)</f>
        <v>0</v>
      </c>
      <c r="R196">
        <f ca="1">OFFSET('Equipos, Mater, Serv'!AD$5,ROW($A196)-ROW($A$3),0)</f>
        <v>0</v>
      </c>
      <c r="S196">
        <f ca="1">OFFSET('Equipos, Mater, Serv'!AE$5,ROW($A196)-ROW($A$3),0)</f>
        <v>0</v>
      </c>
      <c r="T196">
        <f ca="1">OFFSET('Equipos, Mater, Serv'!AF$5,ROW($A196)-ROW($A$3),0)</f>
        <v>0</v>
      </c>
      <c r="V196" s="241">
        <f ca="1">IF(OR($B196=0,D196=0,F196=0,J196&lt;&gt;'Datos fijos'!$H$3),0,1)</f>
        <v>0</v>
      </c>
      <c r="W196">
        <f t="shared" ca="1" si="143"/>
        <v>0</v>
      </c>
      <c r="X196" t="str">
        <f t="shared" ca="1" si="144"/>
        <v/>
      </c>
      <c r="Y196" t="str">
        <f t="shared" ca="1" si="145"/>
        <v/>
      </c>
      <c r="AA196" t="str">
        <f t="shared" ref="AA196:AA259" ca="1" si="167">IF($Y196="","",OFFSET($B$3,$Y196,0))</f>
        <v/>
      </c>
      <c r="AB196" t="str">
        <f t="shared" ref="AB196:AB259" ca="1" si="168">IF($Y196="","",OFFSET($C$3,$Y196,0))</f>
        <v/>
      </c>
      <c r="AC196" t="str">
        <f t="shared" ref="AC196:AC259" ca="1" si="169">IF($Y196="","",OFFSET($D$3,$Y196,0))</f>
        <v/>
      </c>
      <c r="AD196" t="str">
        <f t="shared" ref="AD196:AD259" ca="1" si="170">IF($Y196="","",OFFSET($E$3,$Y196,0))</f>
        <v/>
      </c>
      <c r="AE196" t="str">
        <f t="shared" ref="AE196:AE259" ca="1" si="171">IF($Y196="","",OFFSET($F$3,$Y196,0))</f>
        <v/>
      </c>
      <c r="AF196" t="str">
        <f t="shared" ref="AF196:AF259" ca="1" si="172">IF($Y196="","",OFFSET($I$3,$Y196,0))</f>
        <v/>
      </c>
      <c r="AG196" t="str">
        <f t="shared" ca="1" si="146"/>
        <v/>
      </c>
      <c r="AH196" t="str">
        <f t="shared" ca="1" si="147"/>
        <v/>
      </c>
      <c r="AI196" t="str">
        <f t="shared" ca="1" si="148"/>
        <v/>
      </c>
      <c r="AL196" t="str">
        <f ca="1">IF(Y196="","",IF(OR(AG196='Datos fijos'!$AB$3,AG196='Datos fijos'!$AB$4),0,SUM(AH196:AK196)))</f>
        <v/>
      </c>
      <c r="BE196" s="4">
        <f ca="1">IF(OR(COUNTIF('Datos fijos'!$AJ:$AJ,$B196)=0,$B196=0,D196=0,F196=0,$H$4&lt;&gt;'Datos fijos'!$H$3),0,VLOOKUP($B196,'Datos fijos'!$AJ:$AO,COLUMN('Datos fijos'!$AK$2)-COLUMN('Datos fijos'!$AJ$2)+1,0))</f>
        <v>0</v>
      </c>
      <c r="BF196">
        <f t="shared" ca="1" si="149"/>
        <v>0</v>
      </c>
      <c r="BG196" t="str">
        <f t="shared" ref="BG196:BG259" ca="1" si="173">IF(OR(BG195="",BG$1=BG195),"",BG195+1)</f>
        <v/>
      </c>
      <c r="BH196" t="str">
        <f t="shared" ref="BH196:BH259" ca="1" si="174">IF(OR(BG196=0,BG196=""),"",MATCH(BG196,BF:BF,0)-ROW($BF$3))</f>
        <v/>
      </c>
      <c r="BJ196" t="str">
        <f t="shared" ref="BJ196:BJ259" ca="1" si="175">IF($BH196="","",OFFSET($B$3,$BH196,0))</f>
        <v/>
      </c>
      <c r="BK196" t="str">
        <f t="shared" ref="BK196:BK259" ca="1" si="176">IF($BH196="","",OFFSET($C$3,$BH196,0))</f>
        <v/>
      </c>
      <c r="BL196" t="str">
        <f t="shared" ref="BL196:BL259" ca="1" si="177">IF($BH196="","",OFFSET($D$3,$BH196,0))</f>
        <v/>
      </c>
      <c r="BM196" t="str">
        <f t="shared" ref="BM196:BM259" ca="1" si="178">IF($BH196="","",OFFSET($F$3,$BH196,0))</f>
        <v/>
      </c>
      <c r="BN196" s="4" t="str">
        <f t="shared" ref="BN196:BN259" ca="1" si="179">IF($BH196="","",OFFSET($G$3,$BH196,0)*0+20)</f>
        <v/>
      </c>
      <c r="BO196" t="str">
        <f t="shared" ref="BO196:BO259" ca="1" si="180">IF($BH196="","",OFFSET($K$3,$BH196,0))</f>
        <v/>
      </c>
      <c r="BP196" t="str">
        <f t="shared" ref="BP196:BP259" ca="1" si="181">IF($BH196="","",OFFSET($P$3,$BH196,0))</f>
        <v/>
      </c>
      <c r="BQ196" t="str">
        <f t="shared" ref="BQ196:BQ259" ca="1" si="182">IF($BH196="","",OFFSET($Q$3,$BH196,0))</f>
        <v/>
      </c>
      <c r="BR196" t="str">
        <f t="shared" ref="BR196:BR259" ca="1" si="183">IF($BH196="","",OFFSET($R$3,$BH196,0))</f>
        <v/>
      </c>
      <c r="BS196" t="str">
        <f t="shared" ref="BS196:BS259" ca="1" si="184">IF($BH196="","",OFFSET($S$3,$BH196,0))</f>
        <v/>
      </c>
      <c r="BT196" t="str">
        <f ca="1">IF($BH196="","",IF(OR(BO196='Datos fijos'!$AB$3,BO196='Datos fijos'!$AB$4),0,SUM(BP196:BS196)))</f>
        <v/>
      </c>
      <c r="BU196" t="str">
        <f t="shared" ca="1" si="150"/>
        <v/>
      </c>
      <c r="BX196">
        <f ca="1">IF(OR(COUNTIF('Datos fijos'!$AJ:$AJ,$B196)=0,$B196=0,D196=0,F196=0,G196=0,$H$4&lt;&gt;'Datos fijos'!$H$3),0,VLOOKUP($B196,'Datos fijos'!$AJ:$AO,COLUMN('Datos fijos'!$AL$1)-COLUMN('Datos fijos'!$AJ$2)+1,0))</f>
        <v>0</v>
      </c>
      <c r="BY196">
        <f t="shared" ca="1" si="151"/>
        <v>0</v>
      </c>
      <c r="BZ196" t="str">
        <f t="shared" ref="BZ196:BZ259" ca="1" si="185">IF(OR(BZ195="",BZ$1=BZ195),"",BZ195+1)</f>
        <v/>
      </c>
      <c r="CA196" t="str">
        <f t="shared" ref="CA196:CA259" ca="1" si="186">IF(OR(BZ196=0,BZ196=""),"",MATCH(BZ196,BY:BY,0)-ROW($BY$3))</f>
        <v/>
      </c>
      <c r="CC196" t="str">
        <f t="shared" ref="CC196:CC259" ca="1" si="187">IF($CA196="","",OFFSET($B$3,$CA196,0))</f>
        <v/>
      </c>
      <c r="CD196" t="str">
        <f t="shared" ref="CD196:CD259" ca="1" si="188">IF($CA196="","",OFFSET($C$3,$CA196,0))</f>
        <v/>
      </c>
      <c r="CE196" t="str">
        <f t="shared" ref="CE196:CE259" ca="1" si="189">IF($CA196="","",OFFSET($D$3,$CA196,0))</f>
        <v/>
      </c>
      <c r="CF196" t="str">
        <f t="shared" ref="CF196:CF259" ca="1" si="190">IF($CA196="","",OFFSET($F$3,$CA196,0))</f>
        <v/>
      </c>
      <c r="CG196" t="str">
        <f t="shared" ref="CG196:CG259" ca="1" si="191">IF($CA196="","",OFFSET($G$3,$CA196,0))</f>
        <v/>
      </c>
      <c r="CH196" t="str">
        <f t="shared" ref="CH196:CH259" ca="1" si="192">IF($CA196="","",OFFSET($K$3,$CA196,0))</f>
        <v/>
      </c>
      <c r="CI196" t="str">
        <f t="shared" ref="CI196:CI259" ca="1" si="193">IF($CA196="","",OFFSET($P$3,$CA196,0))</f>
        <v/>
      </c>
      <c r="CJ196" t="str">
        <f t="shared" ref="CJ196:CJ259" ca="1" si="194">IF($CA196="","",OFFSET($Q$3,$CA196,0))</f>
        <v/>
      </c>
      <c r="CK196" t="str">
        <f t="shared" ref="CK196:CK259" ca="1" si="195">IF($CA196="","",OFFSET($R$3,$CA196,0))</f>
        <v/>
      </c>
      <c r="CL196" t="str">
        <f t="shared" ref="CL196:CL259" ca="1" si="196">IF($CA196="","",OFFSET($S$3,$CA196,0))</f>
        <v/>
      </c>
      <c r="CM196" t="str">
        <f ca="1">IF($CA196="","",IF(OR(CH196='Datos fijos'!$AB$3,CH196='Datos fijos'!$AB$4),0,SUM(CI196:CL196)))</f>
        <v/>
      </c>
      <c r="CN196" t="str">
        <f t="shared" ca="1" si="152"/>
        <v/>
      </c>
      <c r="DZ196">
        <f ca="1">IF(OR(COUNTIF('Datos fijos'!$AJ:$AJ,$B196)=0,C196=0,D196=0,E196=0,G196=0),0,VLOOKUP($B196,'Datos fijos'!$AJ:$AO,COLUMN('Datos fijos'!$AO$1)-COLUMN('Datos fijos'!$AJ$2)+1,0))</f>
        <v>0</v>
      </c>
      <c r="EA196">
        <f t="shared" ca="1" si="153"/>
        <v>0</v>
      </c>
      <c r="EB196" t="str">
        <f t="shared" ca="1" si="166"/>
        <v/>
      </c>
      <c r="EC196" t="str">
        <f t="shared" ca="1" si="154"/>
        <v/>
      </c>
      <c r="EE196" t="str">
        <f t="shared" ca="1" si="155"/>
        <v/>
      </c>
      <c r="EF196" t="str">
        <f t="shared" ca="1" si="156"/>
        <v/>
      </c>
      <c r="EG196" t="str">
        <f t="shared" ca="1" si="157"/>
        <v/>
      </c>
      <c r="EH196" t="str">
        <f t="shared" ca="1" si="158"/>
        <v/>
      </c>
      <c r="EI196" t="str">
        <f t="shared" ca="1" si="159"/>
        <v/>
      </c>
      <c r="EJ196" t="str">
        <f t="shared" ca="1" si="160"/>
        <v/>
      </c>
      <c r="EM196" t="str">
        <f t="shared" ca="1" si="161"/>
        <v/>
      </c>
      <c r="EN196" t="str">
        <f t="shared" ca="1" si="162"/>
        <v/>
      </c>
      <c r="EO196" t="str">
        <f t="shared" ca="1" si="163"/>
        <v/>
      </c>
      <c r="EP196" t="str">
        <f t="shared" ca="1" si="164"/>
        <v/>
      </c>
      <c r="EQ196" t="str">
        <f ca="1">IF(EC196="","",IF(OR(EJ196='Datos fijos'!$AB$4),0,SUM(EM196:EP196)))</f>
        <v/>
      </c>
      <c r="ER196" t="str">
        <f t="shared" ca="1" si="165"/>
        <v/>
      </c>
      <c r="EV196" s="53" t="str">
        <f ca="1">IF(OR(COUNTIF('Datos fijos'!$AJ:$AJ,Cálculos!$B196)=0,F196=0,D196=0,B196=0),"",VLOOKUP($B196,'Datos fijos'!$AJ:$AP,COLUMN('Datos fijos'!$AP$1)-COLUMN('Datos fijos'!$AJ$2)+1,0))</f>
        <v/>
      </c>
      <c r="EW196" t="str">
        <f t="shared" ref="EW196:EW259" ca="1" si="197">IF(EV196="","",D196*F196)</f>
        <v/>
      </c>
    </row>
    <row r="197" spans="2:153" x14ac:dyDescent="0.25">
      <c r="B197">
        <f ca="1">OFFSET('Equipos, Mater, Serv'!C$5,ROW($A197)-ROW($A$3),0)</f>
        <v>0</v>
      </c>
      <c r="C197">
        <f ca="1">OFFSET('Equipos, Mater, Serv'!D$5,ROW($A197)-ROW($A$3),0)</f>
        <v>0</v>
      </c>
      <c r="D197">
        <f ca="1">OFFSET('Equipos, Mater, Serv'!F$5,ROW($A197)-ROW($A$3),0)</f>
        <v>0</v>
      </c>
      <c r="E197">
        <f ca="1">OFFSET('Equipos, Mater, Serv'!G$5,ROW($A197)-ROW($A$3),0)</f>
        <v>0</v>
      </c>
      <c r="F197">
        <f ca="1">OFFSET('Equipos, Mater, Serv'!H$5,ROW($A197)-ROW($A$3),0)</f>
        <v>0</v>
      </c>
      <c r="G197">
        <f ca="1">OFFSET('Equipos, Mater, Serv'!L$5,ROW($A197)-ROW($A$3),0)</f>
        <v>0</v>
      </c>
      <c r="I197">
        <f ca="1">OFFSET('Equipos, Mater, Serv'!O$5,ROW($A197)-ROW($A$3),0)</f>
        <v>0</v>
      </c>
      <c r="J197">
        <f ca="1">OFFSET('Equipos, Mater, Serv'!P$5,ROW($A197)-ROW($A$3),0)</f>
        <v>0</v>
      </c>
      <c r="K197">
        <f ca="1">OFFSET('Equipos, Mater, Serv'!T$5,ROW($A197)-ROW($A$3),0)</f>
        <v>0</v>
      </c>
      <c r="L197">
        <f ca="1">OFFSET('Equipos, Mater, Serv'!U$5,ROW($A197)-ROW($A$3),0)</f>
        <v>0</v>
      </c>
      <c r="N197">
        <f ca="1">OFFSET('Equipos, Mater, Serv'!Z$5,ROW($A197)-ROW($A$3),0)</f>
        <v>0</v>
      </c>
      <c r="O197">
        <f ca="1">OFFSET('Equipos, Mater, Serv'!AA$5,ROW($A197)-ROW($A$3),0)</f>
        <v>0</v>
      </c>
      <c r="P197">
        <f ca="1">OFFSET('Equipos, Mater, Serv'!AB$5,ROW($A197)-ROW($A$3),0)</f>
        <v>0</v>
      </c>
      <c r="Q197">
        <f ca="1">OFFSET('Equipos, Mater, Serv'!AC$5,ROW($A197)-ROW($A$3),0)</f>
        <v>0</v>
      </c>
      <c r="R197">
        <f ca="1">OFFSET('Equipos, Mater, Serv'!AD$5,ROW($A197)-ROW($A$3),0)</f>
        <v>0</v>
      </c>
      <c r="S197">
        <f ca="1">OFFSET('Equipos, Mater, Serv'!AE$5,ROW($A197)-ROW($A$3),0)</f>
        <v>0</v>
      </c>
      <c r="T197">
        <f ca="1">OFFSET('Equipos, Mater, Serv'!AF$5,ROW($A197)-ROW($A$3),0)</f>
        <v>0</v>
      </c>
      <c r="V197" s="241">
        <f ca="1">IF(OR($B197=0,D197=0,F197=0,J197&lt;&gt;'Datos fijos'!$H$3),0,1)</f>
        <v>0</v>
      </c>
      <c r="W197">
        <f t="shared" ref="W197:W260" ca="1" si="198">V197+W196</f>
        <v>0</v>
      </c>
      <c r="X197" t="str">
        <f t="shared" ref="X197:X260" ca="1" si="199">IF(OR(X196="",$X$1=X196),"",X196+1)</f>
        <v/>
      </c>
      <c r="Y197" t="str">
        <f t="shared" ref="Y197:Y260" ca="1" si="200">IF(OR(X197=0,X197=""),"",MATCH(X197,W:W,0)-ROW($W$3))</f>
        <v/>
      </c>
      <c r="AA197" t="str">
        <f t="shared" ca="1" si="167"/>
        <v/>
      </c>
      <c r="AB197" t="str">
        <f t="shared" ca="1" si="168"/>
        <v/>
      </c>
      <c r="AC197" t="str">
        <f t="shared" ca="1" si="169"/>
        <v/>
      </c>
      <c r="AD197" t="str">
        <f t="shared" ca="1" si="170"/>
        <v/>
      </c>
      <c r="AE197" t="str">
        <f t="shared" ca="1" si="171"/>
        <v/>
      </c>
      <c r="AF197" t="str">
        <f t="shared" ca="1" si="172"/>
        <v/>
      </c>
      <c r="AG197" t="str">
        <f t="shared" ref="AG197:AG260" ca="1" si="201">IF($Y197="","",OFFSET($K$3,$Y197,0))</f>
        <v/>
      </c>
      <c r="AH197" t="str">
        <f t="shared" ref="AH197:AH260" ca="1" si="202">IF($Y197="","",OFFSET($P$3,$Y197,0))</f>
        <v/>
      </c>
      <c r="AI197" t="str">
        <f t="shared" ref="AI197:AI260" ca="1" si="203">IF($Y197="","",OFFSET($Q$3,$Y197,0))</f>
        <v/>
      </c>
      <c r="AL197" t="str">
        <f ca="1">IF(Y197="","",IF(OR(AG197='Datos fijos'!$AB$3,AG197='Datos fijos'!$AB$4),0,SUM(AH197:AK197)))</f>
        <v/>
      </c>
      <c r="BE197" s="4">
        <f ca="1">IF(OR(COUNTIF('Datos fijos'!$AJ:$AJ,$B197)=0,$B197=0,D197=0,F197=0,$H$4&lt;&gt;'Datos fijos'!$H$3),0,VLOOKUP($B197,'Datos fijos'!$AJ:$AO,COLUMN('Datos fijos'!$AK$2)-COLUMN('Datos fijos'!$AJ$2)+1,0))</f>
        <v>0</v>
      </c>
      <c r="BF197">
        <f t="shared" ref="BF197:BF260" ca="1" si="204">BE197+BF196</f>
        <v>0</v>
      </c>
      <c r="BG197" t="str">
        <f t="shared" ca="1" si="173"/>
        <v/>
      </c>
      <c r="BH197" t="str">
        <f t="shared" ca="1" si="174"/>
        <v/>
      </c>
      <c r="BJ197" t="str">
        <f t="shared" ca="1" si="175"/>
        <v/>
      </c>
      <c r="BK197" t="str">
        <f t="shared" ca="1" si="176"/>
        <v/>
      </c>
      <c r="BL197" t="str">
        <f t="shared" ca="1" si="177"/>
        <v/>
      </c>
      <c r="BM197" t="str">
        <f t="shared" ca="1" si="178"/>
        <v/>
      </c>
      <c r="BN197" s="4" t="str">
        <f t="shared" ca="1" si="179"/>
        <v/>
      </c>
      <c r="BO197" t="str">
        <f t="shared" ca="1" si="180"/>
        <v/>
      </c>
      <c r="BP197" t="str">
        <f t="shared" ca="1" si="181"/>
        <v/>
      </c>
      <c r="BQ197" t="str">
        <f t="shared" ca="1" si="182"/>
        <v/>
      </c>
      <c r="BR197" t="str">
        <f t="shared" ca="1" si="183"/>
        <v/>
      </c>
      <c r="BS197" t="str">
        <f t="shared" ca="1" si="184"/>
        <v/>
      </c>
      <c r="BT197" t="str">
        <f ca="1">IF($BH197="","",IF(OR(BO197='Datos fijos'!$AB$3,BO197='Datos fijos'!$AB$4),0,SUM(BP197:BS197)))</f>
        <v/>
      </c>
      <c r="BU197" t="str">
        <f t="shared" ref="BU197:BU260" ca="1" si="205">IF(OR(BL197="",BM197=""),"",BL197*BM197*(1+BT197))</f>
        <v/>
      </c>
      <c r="BX197">
        <f ca="1">IF(OR(COUNTIF('Datos fijos'!$AJ:$AJ,$B197)=0,$B197=0,D197=0,F197=0,G197=0,$H$4&lt;&gt;'Datos fijos'!$H$3),0,VLOOKUP($B197,'Datos fijos'!$AJ:$AO,COLUMN('Datos fijos'!$AL$1)-COLUMN('Datos fijos'!$AJ$2)+1,0))</f>
        <v>0</v>
      </c>
      <c r="BY197">
        <f t="shared" ref="BY197:BY260" ca="1" si="206">BX197+BY196</f>
        <v>0</v>
      </c>
      <c r="BZ197" t="str">
        <f t="shared" ca="1" si="185"/>
        <v/>
      </c>
      <c r="CA197" t="str">
        <f t="shared" ca="1" si="186"/>
        <v/>
      </c>
      <c r="CC197" t="str">
        <f t="shared" ca="1" si="187"/>
        <v/>
      </c>
      <c r="CD197" t="str">
        <f t="shared" ca="1" si="188"/>
        <v/>
      </c>
      <c r="CE197" t="str">
        <f t="shared" ca="1" si="189"/>
        <v/>
      </c>
      <c r="CF197" t="str">
        <f t="shared" ca="1" si="190"/>
        <v/>
      </c>
      <c r="CG197" t="str">
        <f t="shared" ca="1" si="191"/>
        <v/>
      </c>
      <c r="CH197" t="str">
        <f t="shared" ca="1" si="192"/>
        <v/>
      </c>
      <c r="CI197" t="str">
        <f t="shared" ca="1" si="193"/>
        <v/>
      </c>
      <c r="CJ197" t="str">
        <f t="shared" ca="1" si="194"/>
        <v/>
      </c>
      <c r="CK197" t="str">
        <f t="shared" ca="1" si="195"/>
        <v/>
      </c>
      <c r="CL197" t="str">
        <f t="shared" ca="1" si="196"/>
        <v/>
      </c>
      <c r="CM197" t="str">
        <f ca="1">IF($CA197="","",IF(OR(CH197='Datos fijos'!$AB$3,CH197='Datos fijos'!$AB$4),0,SUM(CI197:CL197)))</f>
        <v/>
      </c>
      <c r="CN197" t="str">
        <f t="shared" ref="CN197:CN260" ca="1" si="207">IF(OR(CE197="",CF197=""),"",CE197*CF197*(1+CM197))</f>
        <v/>
      </c>
      <c r="DZ197">
        <f ca="1">IF(OR(COUNTIF('Datos fijos'!$AJ:$AJ,$B197)=0,C197=0,D197=0,E197=0,G197=0),0,VLOOKUP($B197,'Datos fijos'!$AJ:$AO,COLUMN('Datos fijos'!$AO$1)-COLUMN('Datos fijos'!$AJ$2)+1,0))</f>
        <v>0</v>
      </c>
      <c r="EA197">
        <f t="shared" ca="1" si="153"/>
        <v>0</v>
      </c>
      <c r="EB197" t="str">
        <f t="shared" ca="1" si="166"/>
        <v/>
      </c>
      <c r="EC197" t="str">
        <f t="shared" ca="1" si="154"/>
        <v/>
      </c>
      <c r="EE197" t="str">
        <f t="shared" ca="1" si="155"/>
        <v/>
      </c>
      <c r="EF197" t="str">
        <f t="shared" ca="1" si="156"/>
        <v/>
      </c>
      <c r="EG197" t="str">
        <f t="shared" ca="1" si="157"/>
        <v/>
      </c>
      <c r="EH197" t="str">
        <f t="shared" ca="1" si="158"/>
        <v/>
      </c>
      <c r="EI197" t="str">
        <f t="shared" ca="1" si="159"/>
        <v/>
      </c>
      <c r="EJ197" t="str">
        <f t="shared" ca="1" si="160"/>
        <v/>
      </c>
      <c r="EM197" t="str">
        <f t="shared" ca="1" si="161"/>
        <v/>
      </c>
      <c r="EN197" t="str">
        <f t="shared" ca="1" si="162"/>
        <v/>
      </c>
      <c r="EO197" t="str">
        <f t="shared" ca="1" si="163"/>
        <v/>
      </c>
      <c r="EP197" t="str">
        <f t="shared" ca="1" si="164"/>
        <v/>
      </c>
      <c r="EQ197" t="str">
        <f ca="1">IF(EC197="","",IF(OR(EJ197='Datos fijos'!$AB$4),0,SUM(EM197:EP197)))</f>
        <v/>
      </c>
      <c r="ER197" t="str">
        <f t="shared" ca="1" si="165"/>
        <v/>
      </c>
      <c r="EV197" s="53" t="str">
        <f ca="1">IF(OR(COUNTIF('Datos fijos'!$AJ:$AJ,Cálculos!$B197)=0,F197=0,D197=0,B197=0),"",VLOOKUP($B197,'Datos fijos'!$AJ:$AP,COLUMN('Datos fijos'!$AP$1)-COLUMN('Datos fijos'!$AJ$2)+1,0))</f>
        <v/>
      </c>
      <c r="EW197" t="str">
        <f t="shared" ca="1" si="197"/>
        <v/>
      </c>
    </row>
    <row r="198" spans="2:153" x14ac:dyDescent="0.25">
      <c r="B198">
        <f ca="1">OFFSET('Equipos, Mater, Serv'!C$5,ROW($A198)-ROW($A$3),0)</f>
        <v>0</v>
      </c>
      <c r="C198">
        <f ca="1">OFFSET('Equipos, Mater, Serv'!D$5,ROW($A198)-ROW($A$3),0)</f>
        <v>0</v>
      </c>
      <c r="D198">
        <f ca="1">OFFSET('Equipos, Mater, Serv'!F$5,ROW($A198)-ROW($A$3),0)</f>
        <v>0</v>
      </c>
      <c r="E198">
        <f ca="1">OFFSET('Equipos, Mater, Serv'!G$5,ROW($A198)-ROW($A$3),0)</f>
        <v>0</v>
      </c>
      <c r="F198">
        <f ca="1">OFFSET('Equipos, Mater, Serv'!H$5,ROW($A198)-ROW($A$3),0)</f>
        <v>0</v>
      </c>
      <c r="G198">
        <f ca="1">OFFSET('Equipos, Mater, Serv'!L$5,ROW($A198)-ROW($A$3),0)</f>
        <v>0</v>
      </c>
      <c r="I198">
        <f ca="1">OFFSET('Equipos, Mater, Serv'!O$5,ROW($A198)-ROW($A$3),0)</f>
        <v>0</v>
      </c>
      <c r="J198">
        <f ca="1">OFFSET('Equipos, Mater, Serv'!P$5,ROW($A198)-ROW($A$3),0)</f>
        <v>0</v>
      </c>
      <c r="K198">
        <f ca="1">OFFSET('Equipos, Mater, Serv'!T$5,ROW($A198)-ROW($A$3),0)</f>
        <v>0</v>
      </c>
      <c r="L198">
        <f ca="1">OFFSET('Equipos, Mater, Serv'!U$5,ROW($A198)-ROW($A$3),0)</f>
        <v>0</v>
      </c>
      <c r="N198">
        <f ca="1">OFFSET('Equipos, Mater, Serv'!Z$5,ROW($A198)-ROW($A$3),0)</f>
        <v>0</v>
      </c>
      <c r="O198">
        <f ca="1">OFFSET('Equipos, Mater, Serv'!AA$5,ROW($A198)-ROW($A$3),0)</f>
        <v>0</v>
      </c>
      <c r="P198">
        <f ca="1">OFFSET('Equipos, Mater, Serv'!AB$5,ROW($A198)-ROW($A$3),0)</f>
        <v>0</v>
      </c>
      <c r="Q198">
        <f ca="1">OFFSET('Equipos, Mater, Serv'!AC$5,ROW($A198)-ROW($A$3),0)</f>
        <v>0</v>
      </c>
      <c r="R198">
        <f ca="1">OFFSET('Equipos, Mater, Serv'!AD$5,ROW($A198)-ROW($A$3),0)</f>
        <v>0</v>
      </c>
      <c r="S198">
        <f ca="1">OFFSET('Equipos, Mater, Serv'!AE$5,ROW($A198)-ROW($A$3),0)</f>
        <v>0</v>
      </c>
      <c r="T198">
        <f ca="1">OFFSET('Equipos, Mater, Serv'!AF$5,ROW($A198)-ROW($A$3),0)</f>
        <v>0</v>
      </c>
      <c r="V198" s="241">
        <f ca="1">IF(OR($B198=0,D198=0,F198=0,J198&lt;&gt;'Datos fijos'!$H$3),0,1)</f>
        <v>0</v>
      </c>
      <c r="W198">
        <f t="shared" ca="1" si="198"/>
        <v>0</v>
      </c>
      <c r="X198" t="str">
        <f t="shared" ca="1" si="199"/>
        <v/>
      </c>
      <c r="Y198" t="str">
        <f t="shared" ca="1" si="200"/>
        <v/>
      </c>
      <c r="AA198" t="str">
        <f t="shared" ca="1" si="167"/>
        <v/>
      </c>
      <c r="AB198" t="str">
        <f t="shared" ca="1" si="168"/>
        <v/>
      </c>
      <c r="AC198" t="str">
        <f t="shared" ca="1" si="169"/>
        <v/>
      </c>
      <c r="AD198" t="str">
        <f t="shared" ca="1" si="170"/>
        <v/>
      </c>
      <c r="AE198" t="str">
        <f t="shared" ca="1" si="171"/>
        <v/>
      </c>
      <c r="AF198" t="str">
        <f t="shared" ca="1" si="172"/>
        <v/>
      </c>
      <c r="AG198" t="str">
        <f t="shared" ca="1" si="201"/>
        <v/>
      </c>
      <c r="AH198" t="str">
        <f t="shared" ca="1" si="202"/>
        <v/>
      </c>
      <c r="AI198" t="str">
        <f t="shared" ca="1" si="203"/>
        <v/>
      </c>
      <c r="AL198" t="str">
        <f ca="1">IF(Y198="","",IF(OR(AG198='Datos fijos'!$AB$3,AG198='Datos fijos'!$AB$4),0,SUM(AH198:AK198)))</f>
        <v/>
      </c>
      <c r="BE198" s="4">
        <f ca="1">IF(OR(COUNTIF('Datos fijos'!$AJ:$AJ,$B198)=0,$B198=0,D198=0,F198=0,$H$4&lt;&gt;'Datos fijos'!$H$3),0,VLOOKUP($B198,'Datos fijos'!$AJ:$AO,COLUMN('Datos fijos'!$AK$2)-COLUMN('Datos fijos'!$AJ$2)+1,0))</f>
        <v>0</v>
      </c>
      <c r="BF198">
        <f t="shared" ca="1" si="204"/>
        <v>0</v>
      </c>
      <c r="BG198" t="str">
        <f t="shared" ca="1" si="173"/>
        <v/>
      </c>
      <c r="BH198" t="str">
        <f t="shared" ca="1" si="174"/>
        <v/>
      </c>
      <c r="BJ198" t="str">
        <f t="shared" ca="1" si="175"/>
        <v/>
      </c>
      <c r="BK198" t="str">
        <f t="shared" ca="1" si="176"/>
        <v/>
      </c>
      <c r="BL198" t="str">
        <f t="shared" ca="1" si="177"/>
        <v/>
      </c>
      <c r="BM198" t="str">
        <f t="shared" ca="1" si="178"/>
        <v/>
      </c>
      <c r="BN198" s="4" t="str">
        <f t="shared" ca="1" si="179"/>
        <v/>
      </c>
      <c r="BO198" t="str">
        <f t="shared" ca="1" si="180"/>
        <v/>
      </c>
      <c r="BP198" t="str">
        <f t="shared" ca="1" si="181"/>
        <v/>
      </c>
      <c r="BQ198" t="str">
        <f t="shared" ca="1" si="182"/>
        <v/>
      </c>
      <c r="BR198" t="str">
        <f t="shared" ca="1" si="183"/>
        <v/>
      </c>
      <c r="BS198" t="str">
        <f t="shared" ca="1" si="184"/>
        <v/>
      </c>
      <c r="BT198" t="str">
        <f ca="1">IF($BH198="","",IF(OR(BO198='Datos fijos'!$AB$3,BO198='Datos fijos'!$AB$4),0,SUM(BP198:BS198)))</f>
        <v/>
      </c>
      <c r="BU198" t="str">
        <f t="shared" ca="1" si="205"/>
        <v/>
      </c>
      <c r="BX198">
        <f ca="1">IF(OR(COUNTIF('Datos fijos'!$AJ:$AJ,$B198)=0,$B198=0,D198=0,F198=0,G198=0,$H$4&lt;&gt;'Datos fijos'!$H$3),0,VLOOKUP($B198,'Datos fijos'!$AJ:$AO,COLUMN('Datos fijos'!$AL$1)-COLUMN('Datos fijos'!$AJ$2)+1,0))</f>
        <v>0</v>
      </c>
      <c r="BY198">
        <f t="shared" ca="1" si="206"/>
        <v>0</v>
      </c>
      <c r="BZ198" t="str">
        <f t="shared" ca="1" si="185"/>
        <v/>
      </c>
      <c r="CA198" t="str">
        <f t="shared" ca="1" si="186"/>
        <v/>
      </c>
      <c r="CC198" t="str">
        <f t="shared" ca="1" si="187"/>
        <v/>
      </c>
      <c r="CD198" t="str">
        <f t="shared" ca="1" si="188"/>
        <v/>
      </c>
      <c r="CE198" t="str">
        <f t="shared" ca="1" si="189"/>
        <v/>
      </c>
      <c r="CF198" t="str">
        <f t="shared" ca="1" si="190"/>
        <v/>
      </c>
      <c r="CG198" t="str">
        <f t="shared" ca="1" si="191"/>
        <v/>
      </c>
      <c r="CH198" t="str">
        <f t="shared" ca="1" si="192"/>
        <v/>
      </c>
      <c r="CI198" t="str">
        <f t="shared" ca="1" si="193"/>
        <v/>
      </c>
      <c r="CJ198" t="str">
        <f t="shared" ca="1" si="194"/>
        <v/>
      </c>
      <c r="CK198" t="str">
        <f t="shared" ca="1" si="195"/>
        <v/>
      </c>
      <c r="CL198" t="str">
        <f t="shared" ca="1" si="196"/>
        <v/>
      </c>
      <c r="CM198" t="str">
        <f ca="1">IF($CA198="","",IF(OR(CH198='Datos fijos'!$AB$3,CH198='Datos fijos'!$AB$4),0,SUM(CI198:CL198)))</f>
        <v/>
      </c>
      <c r="CN198" t="str">
        <f t="shared" ca="1" si="207"/>
        <v/>
      </c>
      <c r="DZ198">
        <f ca="1">IF(OR(COUNTIF('Datos fijos'!$AJ:$AJ,$B198)=0,C198=0,D198=0,E198=0,G198=0),0,VLOOKUP($B198,'Datos fijos'!$AJ:$AO,COLUMN('Datos fijos'!$AO$1)-COLUMN('Datos fijos'!$AJ$2)+1,0))</f>
        <v>0</v>
      </c>
      <c r="EA198">
        <f t="shared" ca="1" si="153"/>
        <v>0</v>
      </c>
      <c r="EB198" t="str">
        <f t="shared" ca="1" si="166"/>
        <v/>
      </c>
      <c r="EC198" t="str">
        <f t="shared" ca="1" si="154"/>
        <v/>
      </c>
      <c r="EE198" t="str">
        <f t="shared" ca="1" si="155"/>
        <v/>
      </c>
      <c r="EF198" t="str">
        <f t="shared" ca="1" si="156"/>
        <v/>
      </c>
      <c r="EG198" t="str">
        <f t="shared" ca="1" si="157"/>
        <v/>
      </c>
      <c r="EH198" t="str">
        <f t="shared" ca="1" si="158"/>
        <v/>
      </c>
      <c r="EI198" t="str">
        <f t="shared" ca="1" si="159"/>
        <v/>
      </c>
      <c r="EJ198" t="str">
        <f t="shared" ca="1" si="160"/>
        <v/>
      </c>
      <c r="EM198" t="str">
        <f t="shared" ca="1" si="161"/>
        <v/>
      </c>
      <c r="EN198" t="str">
        <f t="shared" ca="1" si="162"/>
        <v/>
      </c>
      <c r="EO198" t="str">
        <f t="shared" ca="1" si="163"/>
        <v/>
      </c>
      <c r="EP198" t="str">
        <f t="shared" ca="1" si="164"/>
        <v/>
      </c>
      <c r="EQ198" t="str">
        <f ca="1">IF(EC198="","",IF(OR(EJ198='Datos fijos'!$AB$4),0,SUM(EM198:EP198)))</f>
        <v/>
      </c>
      <c r="ER198" t="str">
        <f t="shared" ca="1" si="165"/>
        <v/>
      </c>
      <c r="EV198" s="53" t="str">
        <f ca="1">IF(OR(COUNTIF('Datos fijos'!$AJ:$AJ,Cálculos!$B198)=0,F198=0,D198=0,B198=0),"",VLOOKUP($B198,'Datos fijos'!$AJ:$AP,COLUMN('Datos fijos'!$AP$1)-COLUMN('Datos fijos'!$AJ$2)+1,0))</f>
        <v/>
      </c>
      <c r="EW198" t="str">
        <f t="shared" ca="1" si="197"/>
        <v/>
      </c>
    </row>
    <row r="199" spans="2:153" x14ac:dyDescent="0.25">
      <c r="B199">
        <f ca="1">OFFSET('Equipos, Mater, Serv'!C$5,ROW($A199)-ROW($A$3),0)</f>
        <v>0</v>
      </c>
      <c r="C199">
        <f ca="1">OFFSET('Equipos, Mater, Serv'!D$5,ROW($A199)-ROW($A$3),0)</f>
        <v>0</v>
      </c>
      <c r="D199">
        <f ca="1">OFFSET('Equipos, Mater, Serv'!F$5,ROW($A199)-ROW($A$3),0)</f>
        <v>0</v>
      </c>
      <c r="E199">
        <f ca="1">OFFSET('Equipos, Mater, Serv'!G$5,ROW($A199)-ROW($A$3),0)</f>
        <v>0</v>
      </c>
      <c r="F199">
        <f ca="1">OFFSET('Equipos, Mater, Serv'!H$5,ROW($A199)-ROW($A$3),0)</f>
        <v>0</v>
      </c>
      <c r="G199">
        <f ca="1">OFFSET('Equipos, Mater, Serv'!L$5,ROW($A199)-ROW($A$3),0)</f>
        <v>0</v>
      </c>
      <c r="I199">
        <f ca="1">OFFSET('Equipos, Mater, Serv'!O$5,ROW($A199)-ROW($A$3),0)</f>
        <v>0</v>
      </c>
      <c r="J199">
        <f ca="1">OFFSET('Equipos, Mater, Serv'!P$5,ROW($A199)-ROW($A$3),0)</f>
        <v>0</v>
      </c>
      <c r="K199">
        <f ca="1">OFFSET('Equipos, Mater, Serv'!T$5,ROW($A199)-ROW($A$3),0)</f>
        <v>0</v>
      </c>
      <c r="L199">
        <f ca="1">OFFSET('Equipos, Mater, Serv'!U$5,ROW($A199)-ROW($A$3),0)</f>
        <v>0</v>
      </c>
      <c r="N199">
        <f ca="1">OFFSET('Equipos, Mater, Serv'!Z$5,ROW($A199)-ROW($A$3),0)</f>
        <v>0</v>
      </c>
      <c r="O199">
        <f ca="1">OFFSET('Equipos, Mater, Serv'!AA$5,ROW($A199)-ROW($A$3),0)</f>
        <v>0</v>
      </c>
      <c r="P199">
        <f ca="1">OFFSET('Equipos, Mater, Serv'!AB$5,ROW($A199)-ROW($A$3),0)</f>
        <v>0</v>
      </c>
      <c r="Q199">
        <f ca="1">OFFSET('Equipos, Mater, Serv'!AC$5,ROW($A199)-ROW($A$3),0)</f>
        <v>0</v>
      </c>
      <c r="R199">
        <f ca="1">OFFSET('Equipos, Mater, Serv'!AD$5,ROW($A199)-ROW($A$3),0)</f>
        <v>0</v>
      </c>
      <c r="S199">
        <f ca="1">OFFSET('Equipos, Mater, Serv'!AE$5,ROW($A199)-ROW($A$3),0)</f>
        <v>0</v>
      </c>
      <c r="T199">
        <f ca="1">OFFSET('Equipos, Mater, Serv'!AF$5,ROW($A199)-ROW($A$3),0)</f>
        <v>0</v>
      </c>
      <c r="V199" s="241">
        <f ca="1">IF(OR($B199=0,D199=0,F199=0,J199&lt;&gt;'Datos fijos'!$H$3),0,1)</f>
        <v>0</v>
      </c>
      <c r="W199">
        <f t="shared" ca="1" si="198"/>
        <v>0</v>
      </c>
      <c r="X199" t="str">
        <f t="shared" ca="1" si="199"/>
        <v/>
      </c>
      <c r="Y199" t="str">
        <f t="shared" ca="1" si="200"/>
        <v/>
      </c>
      <c r="AA199" t="str">
        <f t="shared" ca="1" si="167"/>
        <v/>
      </c>
      <c r="AB199" t="str">
        <f t="shared" ca="1" si="168"/>
        <v/>
      </c>
      <c r="AC199" t="str">
        <f t="shared" ca="1" si="169"/>
        <v/>
      </c>
      <c r="AD199" t="str">
        <f t="shared" ca="1" si="170"/>
        <v/>
      </c>
      <c r="AE199" t="str">
        <f t="shared" ca="1" si="171"/>
        <v/>
      </c>
      <c r="AF199" t="str">
        <f t="shared" ca="1" si="172"/>
        <v/>
      </c>
      <c r="AG199" t="str">
        <f t="shared" ca="1" si="201"/>
        <v/>
      </c>
      <c r="AH199" t="str">
        <f t="shared" ca="1" si="202"/>
        <v/>
      </c>
      <c r="AI199" t="str">
        <f t="shared" ca="1" si="203"/>
        <v/>
      </c>
      <c r="AL199" t="str">
        <f ca="1">IF(Y199="","",IF(OR(AG199='Datos fijos'!$AB$3,AG199='Datos fijos'!$AB$4),0,SUM(AH199:AK199)))</f>
        <v/>
      </c>
      <c r="BE199" s="4">
        <f ca="1">IF(OR(COUNTIF('Datos fijos'!$AJ:$AJ,$B199)=0,$B199=0,D199=0,F199=0,$H$4&lt;&gt;'Datos fijos'!$H$3),0,VLOOKUP($B199,'Datos fijos'!$AJ:$AO,COLUMN('Datos fijos'!$AK$2)-COLUMN('Datos fijos'!$AJ$2)+1,0))</f>
        <v>0</v>
      </c>
      <c r="BF199">
        <f t="shared" ca="1" si="204"/>
        <v>0</v>
      </c>
      <c r="BG199" t="str">
        <f t="shared" ca="1" si="173"/>
        <v/>
      </c>
      <c r="BH199" t="str">
        <f t="shared" ca="1" si="174"/>
        <v/>
      </c>
      <c r="BJ199" t="str">
        <f t="shared" ca="1" si="175"/>
        <v/>
      </c>
      <c r="BK199" t="str">
        <f t="shared" ca="1" si="176"/>
        <v/>
      </c>
      <c r="BL199" t="str">
        <f t="shared" ca="1" si="177"/>
        <v/>
      </c>
      <c r="BM199" t="str">
        <f t="shared" ca="1" si="178"/>
        <v/>
      </c>
      <c r="BN199" s="4" t="str">
        <f t="shared" ca="1" si="179"/>
        <v/>
      </c>
      <c r="BO199" t="str">
        <f t="shared" ca="1" si="180"/>
        <v/>
      </c>
      <c r="BP199" t="str">
        <f t="shared" ca="1" si="181"/>
        <v/>
      </c>
      <c r="BQ199" t="str">
        <f t="shared" ca="1" si="182"/>
        <v/>
      </c>
      <c r="BR199" t="str">
        <f t="shared" ca="1" si="183"/>
        <v/>
      </c>
      <c r="BS199" t="str">
        <f t="shared" ca="1" si="184"/>
        <v/>
      </c>
      <c r="BT199" t="str">
        <f ca="1">IF($BH199="","",IF(OR(BO199='Datos fijos'!$AB$3,BO199='Datos fijos'!$AB$4),0,SUM(BP199:BS199)))</f>
        <v/>
      </c>
      <c r="BU199" t="str">
        <f t="shared" ca="1" si="205"/>
        <v/>
      </c>
      <c r="BX199">
        <f ca="1">IF(OR(COUNTIF('Datos fijos'!$AJ:$AJ,$B199)=0,$B199=0,D199=0,F199=0,G199=0,$H$4&lt;&gt;'Datos fijos'!$H$3),0,VLOOKUP($B199,'Datos fijos'!$AJ:$AO,COLUMN('Datos fijos'!$AL$1)-COLUMN('Datos fijos'!$AJ$2)+1,0))</f>
        <v>0</v>
      </c>
      <c r="BY199">
        <f t="shared" ca="1" si="206"/>
        <v>0</v>
      </c>
      <c r="BZ199" t="str">
        <f t="shared" ca="1" si="185"/>
        <v/>
      </c>
      <c r="CA199" t="str">
        <f t="shared" ca="1" si="186"/>
        <v/>
      </c>
      <c r="CC199" t="str">
        <f t="shared" ca="1" si="187"/>
        <v/>
      </c>
      <c r="CD199" t="str">
        <f t="shared" ca="1" si="188"/>
        <v/>
      </c>
      <c r="CE199" t="str">
        <f t="shared" ca="1" si="189"/>
        <v/>
      </c>
      <c r="CF199" t="str">
        <f t="shared" ca="1" si="190"/>
        <v/>
      </c>
      <c r="CG199" t="str">
        <f t="shared" ca="1" si="191"/>
        <v/>
      </c>
      <c r="CH199" t="str">
        <f t="shared" ca="1" si="192"/>
        <v/>
      </c>
      <c r="CI199" t="str">
        <f t="shared" ca="1" si="193"/>
        <v/>
      </c>
      <c r="CJ199" t="str">
        <f t="shared" ca="1" si="194"/>
        <v/>
      </c>
      <c r="CK199" t="str">
        <f t="shared" ca="1" si="195"/>
        <v/>
      </c>
      <c r="CL199" t="str">
        <f t="shared" ca="1" si="196"/>
        <v/>
      </c>
      <c r="CM199" t="str">
        <f ca="1">IF($CA199="","",IF(OR(CH199='Datos fijos'!$AB$3,CH199='Datos fijos'!$AB$4),0,SUM(CI199:CL199)))</f>
        <v/>
      </c>
      <c r="CN199" t="str">
        <f t="shared" ca="1" si="207"/>
        <v/>
      </c>
      <c r="DZ199">
        <f ca="1">IF(OR(COUNTIF('Datos fijos'!$AJ:$AJ,$B199)=0,C199=0,D199=0,E199=0,G199=0),0,VLOOKUP($B199,'Datos fijos'!$AJ:$AO,COLUMN('Datos fijos'!$AO$1)-COLUMN('Datos fijos'!$AJ$2)+1,0))</f>
        <v>0</v>
      </c>
      <c r="EA199">
        <f t="shared" ca="1" si="153"/>
        <v>0</v>
      </c>
      <c r="EB199" t="str">
        <f t="shared" ca="1" si="166"/>
        <v/>
      </c>
      <c r="EC199" t="str">
        <f t="shared" ca="1" si="154"/>
        <v/>
      </c>
      <c r="EE199" t="str">
        <f t="shared" ca="1" si="155"/>
        <v/>
      </c>
      <c r="EF199" t="str">
        <f t="shared" ca="1" si="156"/>
        <v/>
      </c>
      <c r="EG199" t="str">
        <f t="shared" ca="1" si="157"/>
        <v/>
      </c>
      <c r="EH199" t="str">
        <f t="shared" ca="1" si="158"/>
        <v/>
      </c>
      <c r="EI199" t="str">
        <f t="shared" ca="1" si="159"/>
        <v/>
      </c>
      <c r="EJ199" t="str">
        <f t="shared" ca="1" si="160"/>
        <v/>
      </c>
      <c r="EM199" t="str">
        <f t="shared" ca="1" si="161"/>
        <v/>
      </c>
      <c r="EN199" t="str">
        <f t="shared" ca="1" si="162"/>
        <v/>
      </c>
      <c r="EO199" t="str">
        <f t="shared" ca="1" si="163"/>
        <v/>
      </c>
      <c r="EP199" t="str">
        <f t="shared" ca="1" si="164"/>
        <v/>
      </c>
      <c r="EQ199" t="str">
        <f ca="1">IF(EC199="","",IF(OR(EJ199='Datos fijos'!$AB$4),0,SUM(EM199:EP199)))</f>
        <v/>
      </c>
      <c r="ER199" t="str">
        <f t="shared" ca="1" si="165"/>
        <v/>
      </c>
      <c r="EV199" s="53" t="str">
        <f ca="1">IF(OR(COUNTIF('Datos fijos'!$AJ:$AJ,Cálculos!$B199)=0,F199=0,D199=0,B199=0),"",VLOOKUP($B199,'Datos fijos'!$AJ:$AP,COLUMN('Datos fijos'!$AP$1)-COLUMN('Datos fijos'!$AJ$2)+1,0))</f>
        <v/>
      </c>
      <c r="EW199" t="str">
        <f t="shared" ca="1" si="197"/>
        <v/>
      </c>
    </row>
    <row r="200" spans="2:153" x14ac:dyDescent="0.25">
      <c r="B200">
        <f ca="1">OFFSET('Equipos, Mater, Serv'!C$5,ROW($A200)-ROW($A$3),0)</f>
        <v>0</v>
      </c>
      <c r="C200">
        <f ca="1">OFFSET('Equipos, Mater, Serv'!D$5,ROW($A200)-ROW($A$3),0)</f>
        <v>0</v>
      </c>
      <c r="D200">
        <f ca="1">OFFSET('Equipos, Mater, Serv'!F$5,ROW($A200)-ROW($A$3),0)</f>
        <v>0</v>
      </c>
      <c r="E200">
        <f ca="1">OFFSET('Equipos, Mater, Serv'!G$5,ROW($A200)-ROW($A$3),0)</f>
        <v>0</v>
      </c>
      <c r="F200">
        <f ca="1">OFFSET('Equipos, Mater, Serv'!H$5,ROW($A200)-ROW($A$3),0)</f>
        <v>0</v>
      </c>
      <c r="G200">
        <f ca="1">OFFSET('Equipos, Mater, Serv'!L$5,ROW($A200)-ROW($A$3),0)</f>
        <v>0</v>
      </c>
      <c r="I200">
        <f ca="1">OFFSET('Equipos, Mater, Serv'!O$5,ROW($A200)-ROW($A$3),0)</f>
        <v>0</v>
      </c>
      <c r="J200">
        <f ca="1">OFFSET('Equipos, Mater, Serv'!P$5,ROW($A200)-ROW($A$3),0)</f>
        <v>0</v>
      </c>
      <c r="K200">
        <f ca="1">OFFSET('Equipos, Mater, Serv'!T$5,ROW($A200)-ROW($A$3),0)</f>
        <v>0</v>
      </c>
      <c r="L200">
        <f ca="1">OFFSET('Equipos, Mater, Serv'!U$5,ROW($A200)-ROW($A$3),0)</f>
        <v>0</v>
      </c>
      <c r="N200">
        <f ca="1">OFFSET('Equipos, Mater, Serv'!Z$5,ROW($A200)-ROW($A$3),0)</f>
        <v>0</v>
      </c>
      <c r="O200">
        <f ca="1">OFFSET('Equipos, Mater, Serv'!AA$5,ROW($A200)-ROW($A$3),0)</f>
        <v>0</v>
      </c>
      <c r="P200">
        <f ca="1">OFFSET('Equipos, Mater, Serv'!AB$5,ROW($A200)-ROW($A$3),0)</f>
        <v>0</v>
      </c>
      <c r="Q200">
        <f ca="1">OFFSET('Equipos, Mater, Serv'!AC$5,ROW($A200)-ROW($A$3),0)</f>
        <v>0</v>
      </c>
      <c r="R200">
        <f ca="1">OFFSET('Equipos, Mater, Serv'!AD$5,ROW($A200)-ROW($A$3),0)</f>
        <v>0</v>
      </c>
      <c r="S200">
        <f ca="1">OFFSET('Equipos, Mater, Serv'!AE$5,ROW($A200)-ROW($A$3),0)</f>
        <v>0</v>
      </c>
      <c r="T200">
        <f ca="1">OFFSET('Equipos, Mater, Serv'!AF$5,ROW($A200)-ROW($A$3),0)</f>
        <v>0</v>
      </c>
      <c r="V200" s="241">
        <f ca="1">IF(OR($B200=0,D200=0,F200=0,J200&lt;&gt;'Datos fijos'!$H$3),0,1)</f>
        <v>0</v>
      </c>
      <c r="W200">
        <f t="shared" ca="1" si="198"/>
        <v>0</v>
      </c>
      <c r="X200" t="str">
        <f t="shared" ca="1" si="199"/>
        <v/>
      </c>
      <c r="Y200" t="str">
        <f t="shared" ca="1" si="200"/>
        <v/>
      </c>
      <c r="AA200" t="str">
        <f t="shared" ca="1" si="167"/>
        <v/>
      </c>
      <c r="AB200" t="str">
        <f t="shared" ca="1" si="168"/>
        <v/>
      </c>
      <c r="AC200" t="str">
        <f t="shared" ca="1" si="169"/>
        <v/>
      </c>
      <c r="AD200" t="str">
        <f t="shared" ca="1" si="170"/>
        <v/>
      </c>
      <c r="AE200" t="str">
        <f t="shared" ca="1" si="171"/>
        <v/>
      </c>
      <c r="AF200" t="str">
        <f t="shared" ca="1" si="172"/>
        <v/>
      </c>
      <c r="AG200" t="str">
        <f t="shared" ca="1" si="201"/>
        <v/>
      </c>
      <c r="AH200" t="str">
        <f t="shared" ca="1" si="202"/>
        <v/>
      </c>
      <c r="AI200" t="str">
        <f t="shared" ca="1" si="203"/>
        <v/>
      </c>
      <c r="AL200" t="str">
        <f ca="1">IF(Y200="","",IF(OR(AG200='Datos fijos'!$AB$3,AG200='Datos fijos'!$AB$4),0,SUM(AH200:AK200)))</f>
        <v/>
      </c>
      <c r="BE200" s="4">
        <f ca="1">IF(OR(COUNTIF('Datos fijos'!$AJ:$AJ,$B200)=0,$B200=0,D200=0,F200=0,$H$4&lt;&gt;'Datos fijos'!$H$3),0,VLOOKUP($B200,'Datos fijos'!$AJ:$AO,COLUMN('Datos fijos'!$AK$2)-COLUMN('Datos fijos'!$AJ$2)+1,0))</f>
        <v>0</v>
      </c>
      <c r="BF200">
        <f t="shared" ca="1" si="204"/>
        <v>0</v>
      </c>
      <c r="BG200" t="str">
        <f t="shared" ca="1" si="173"/>
        <v/>
      </c>
      <c r="BH200" t="str">
        <f t="shared" ca="1" si="174"/>
        <v/>
      </c>
      <c r="BJ200" t="str">
        <f t="shared" ca="1" si="175"/>
        <v/>
      </c>
      <c r="BK200" t="str">
        <f t="shared" ca="1" si="176"/>
        <v/>
      </c>
      <c r="BL200" t="str">
        <f t="shared" ca="1" si="177"/>
        <v/>
      </c>
      <c r="BM200" t="str">
        <f t="shared" ca="1" si="178"/>
        <v/>
      </c>
      <c r="BN200" s="4" t="str">
        <f t="shared" ca="1" si="179"/>
        <v/>
      </c>
      <c r="BO200" t="str">
        <f t="shared" ca="1" si="180"/>
        <v/>
      </c>
      <c r="BP200" t="str">
        <f t="shared" ca="1" si="181"/>
        <v/>
      </c>
      <c r="BQ200" t="str">
        <f t="shared" ca="1" si="182"/>
        <v/>
      </c>
      <c r="BR200" t="str">
        <f t="shared" ca="1" si="183"/>
        <v/>
      </c>
      <c r="BS200" t="str">
        <f t="shared" ca="1" si="184"/>
        <v/>
      </c>
      <c r="BT200" t="str">
        <f ca="1">IF($BH200="","",IF(OR(BO200='Datos fijos'!$AB$3,BO200='Datos fijos'!$AB$4),0,SUM(BP200:BS200)))</f>
        <v/>
      </c>
      <c r="BU200" t="str">
        <f t="shared" ca="1" si="205"/>
        <v/>
      </c>
      <c r="BX200">
        <f ca="1">IF(OR(COUNTIF('Datos fijos'!$AJ:$AJ,$B200)=0,$B200=0,D200=0,F200=0,G200=0,$H$4&lt;&gt;'Datos fijos'!$H$3),0,VLOOKUP($B200,'Datos fijos'!$AJ:$AO,COLUMN('Datos fijos'!$AL$1)-COLUMN('Datos fijos'!$AJ$2)+1,0))</f>
        <v>0</v>
      </c>
      <c r="BY200">
        <f t="shared" ca="1" si="206"/>
        <v>0</v>
      </c>
      <c r="BZ200" t="str">
        <f t="shared" ca="1" si="185"/>
        <v/>
      </c>
      <c r="CA200" t="str">
        <f t="shared" ca="1" si="186"/>
        <v/>
      </c>
      <c r="CC200" t="str">
        <f t="shared" ca="1" si="187"/>
        <v/>
      </c>
      <c r="CD200" t="str">
        <f t="shared" ca="1" si="188"/>
        <v/>
      </c>
      <c r="CE200" t="str">
        <f t="shared" ca="1" si="189"/>
        <v/>
      </c>
      <c r="CF200" t="str">
        <f t="shared" ca="1" si="190"/>
        <v/>
      </c>
      <c r="CG200" t="str">
        <f t="shared" ca="1" si="191"/>
        <v/>
      </c>
      <c r="CH200" t="str">
        <f t="shared" ca="1" si="192"/>
        <v/>
      </c>
      <c r="CI200" t="str">
        <f t="shared" ca="1" si="193"/>
        <v/>
      </c>
      <c r="CJ200" t="str">
        <f t="shared" ca="1" si="194"/>
        <v/>
      </c>
      <c r="CK200" t="str">
        <f t="shared" ca="1" si="195"/>
        <v/>
      </c>
      <c r="CL200" t="str">
        <f t="shared" ca="1" si="196"/>
        <v/>
      </c>
      <c r="CM200" t="str">
        <f ca="1">IF($CA200="","",IF(OR(CH200='Datos fijos'!$AB$3,CH200='Datos fijos'!$AB$4),0,SUM(CI200:CL200)))</f>
        <v/>
      </c>
      <c r="CN200" t="str">
        <f t="shared" ca="1" si="207"/>
        <v/>
      </c>
      <c r="DZ200">
        <f ca="1">IF(OR(COUNTIF('Datos fijos'!$AJ:$AJ,$B200)=0,C200=0,D200=0,E200=0,G200=0),0,VLOOKUP($B200,'Datos fijos'!$AJ:$AO,COLUMN('Datos fijos'!$AO$1)-COLUMN('Datos fijos'!$AJ$2)+1,0))</f>
        <v>0</v>
      </c>
      <c r="EA200">
        <f t="shared" ref="EA200:EA263" ca="1" si="208">DZ200+EA199</f>
        <v>0</v>
      </c>
      <c r="EB200" t="str">
        <f t="shared" ca="1" si="166"/>
        <v/>
      </c>
      <c r="EC200" t="str">
        <f t="shared" ca="1" si="154"/>
        <v/>
      </c>
      <c r="EE200" t="str">
        <f t="shared" ca="1" si="155"/>
        <v/>
      </c>
      <c r="EF200" t="str">
        <f t="shared" ca="1" si="156"/>
        <v/>
      </c>
      <c r="EG200" t="str">
        <f t="shared" ca="1" si="157"/>
        <v/>
      </c>
      <c r="EH200" t="str">
        <f t="shared" ca="1" si="158"/>
        <v/>
      </c>
      <c r="EI200" t="str">
        <f t="shared" ca="1" si="159"/>
        <v/>
      </c>
      <c r="EJ200" t="str">
        <f t="shared" ca="1" si="160"/>
        <v/>
      </c>
      <c r="EM200" t="str">
        <f t="shared" ca="1" si="161"/>
        <v/>
      </c>
      <c r="EN200" t="str">
        <f t="shared" ca="1" si="162"/>
        <v/>
      </c>
      <c r="EO200" t="str">
        <f t="shared" ca="1" si="163"/>
        <v/>
      </c>
      <c r="EP200" t="str">
        <f t="shared" ca="1" si="164"/>
        <v/>
      </c>
      <c r="EQ200" t="str">
        <f ca="1">IF(EC200="","",IF(OR(EJ200='Datos fijos'!$AB$4),0,SUM(EM200:EP200)))</f>
        <v/>
      </c>
      <c r="ER200" t="str">
        <f t="shared" ca="1" si="165"/>
        <v/>
      </c>
      <c r="EV200" s="53" t="str">
        <f ca="1">IF(OR(COUNTIF('Datos fijos'!$AJ:$AJ,Cálculos!$B200)=0,F200=0,D200=0,B200=0),"",VLOOKUP($B200,'Datos fijos'!$AJ:$AP,COLUMN('Datos fijos'!$AP$1)-COLUMN('Datos fijos'!$AJ$2)+1,0))</f>
        <v/>
      </c>
      <c r="EW200" t="str">
        <f t="shared" ca="1" si="197"/>
        <v/>
      </c>
    </row>
    <row r="201" spans="2:153" x14ac:dyDescent="0.25">
      <c r="B201">
        <f ca="1">OFFSET('Equipos, Mater, Serv'!C$5,ROW($A201)-ROW($A$3),0)</f>
        <v>0</v>
      </c>
      <c r="C201">
        <f ca="1">OFFSET('Equipos, Mater, Serv'!D$5,ROW($A201)-ROW($A$3),0)</f>
        <v>0</v>
      </c>
      <c r="D201">
        <f ca="1">OFFSET('Equipos, Mater, Serv'!F$5,ROW($A201)-ROW($A$3),0)</f>
        <v>0</v>
      </c>
      <c r="E201">
        <f ca="1">OFFSET('Equipos, Mater, Serv'!G$5,ROW($A201)-ROW($A$3),0)</f>
        <v>0</v>
      </c>
      <c r="F201">
        <f ca="1">OFFSET('Equipos, Mater, Serv'!H$5,ROW($A201)-ROW($A$3),0)</f>
        <v>0</v>
      </c>
      <c r="G201">
        <f ca="1">OFFSET('Equipos, Mater, Serv'!L$5,ROW($A201)-ROW($A$3),0)</f>
        <v>0</v>
      </c>
      <c r="I201">
        <f ca="1">OFFSET('Equipos, Mater, Serv'!O$5,ROW($A201)-ROW($A$3),0)</f>
        <v>0</v>
      </c>
      <c r="J201">
        <f ca="1">OFFSET('Equipos, Mater, Serv'!P$5,ROW($A201)-ROW($A$3),0)</f>
        <v>0</v>
      </c>
      <c r="K201">
        <f ca="1">OFFSET('Equipos, Mater, Serv'!T$5,ROW($A201)-ROW($A$3),0)</f>
        <v>0</v>
      </c>
      <c r="L201">
        <f ca="1">OFFSET('Equipos, Mater, Serv'!U$5,ROW($A201)-ROW($A$3),0)</f>
        <v>0</v>
      </c>
      <c r="N201">
        <f ca="1">OFFSET('Equipos, Mater, Serv'!Z$5,ROW($A201)-ROW($A$3),0)</f>
        <v>0</v>
      </c>
      <c r="O201">
        <f ca="1">OFFSET('Equipos, Mater, Serv'!AA$5,ROW($A201)-ROW($A$3),0)</f>
        <v>0</v>
      </c>
      <c r="P201">
        <f ca="1">OFFSET('Equipos, Mater, Serv'!AB$5,ROW($A201)-ROW($A$3),0)</f>
        <v>0</v>
      </c>
      <c r="Q201">
        <f ca="1">OFFSET('Equipos, Mater, Serv'!AC$5,ROW($A201)-ROW($A$3),0)</f>
        <v>0</v>
      </c>
      <c r="R201">
        <f ca="1">OFFSET('Equipos, Mater, Serv'!AD$5,ROW($A201)-ROW($A$3),0)</f>
        <v>0</v>
      </c>
      <c r="S201">
        <f ca="1">OFFSET('Equipos, Mater, Serv'!AE$5,ROW($A201)-ROW($A$3),0)</f>
        <v>0</v>
      </c>
      <c r="T201">
        <f ca="1">OFFSET('Equipos, Mater, Serv'!AF$5,ROW($A201)-ROW($A$3),0)</f>
        <v>0</v>
      </c>
      <c r="V201" s="241">
        <f ca="1">IF(OR($B201=0,D201=0,F201=0,J201&lt;&gt;'Datos fijos'!$H$3),0,1)</f>
        <v>0</v>
      </c>
      <c r="W201">
        <f t="shared" ca="1" si="198"/>
        <v>0</v>
      </c>
      <c r="X201" t="str">
        <f t="shared" ca="1" si="199"/>
        <v/>
      </c>
      <c r="Y201" t="str">
        <f t="shared" ca="1" si="200"/>
        <v/>
      </c>
      <c r="AA201" t="str">
        <f t="shared" ca="1" si="167"/>
        <v/>
      </c>
      <c r="AB201" t="str">
        <f t="shared" ca="1" si="168"/>
        <v/>
      </c>
      <c r="AC201" t="str">
        <f t="shared" ca="1" si="169"/>
        <v/>
      </c>
      <c r="AD201" t="str">
        <f t="shared" ca="1" si="170"/>
        <v/>
      </c>
      <c r="AE201" t="str">
        <f t="shared" ca="1" si="171"/>
        <v/>
      </c>
      <c r="AF201" t="str">
        <f t="shared" ca="1" si="172"/>
        <v/>
      </c>
      <c r="AG201" t="str">
        <f t="shared" ca="1" si="201"/>
        <v/>
      </c>
      <c r="AH201" t="str">
        <f t="shared" ca="1" si="202"/>
        <v/>
      </c>
      <c r="AI201" t="str">
        <f t="shared" ca="1" si="203"/>
        <v/>
      </c>
      <c r="AL201" t="str">
        <f ca="1">IF(Y201="","",IF(OR(AG201='Datos fijos'!$AB$3,AG201='Datos fijos'!$AB$4),0,SUM(AH201:AK201)))</f>
        <v/>
      </c>
      <c r="BE201" s="4">
        <f ca="1">IF(OR(COUNTIF('Datos fijos'!$AJ:$AJ,$B201)=0,$B201=0,D201=0,F201=0,$H$4&lt;&gt;'Datos fijos'!$H$3),0,VLOOKUP($B201,'Datos fijos'!$AJ:$AO,COLUMN('Datos fijos'!$AK$2)-COLUMN('Datos fijos'!$AJ$2)+1,0))</f>
        <v>0</v>
      </c>
      <c r="BF201">
        <f t="shared" ca="1" si="204"/>
        <v>0</v>
      </c>
      <c r="BG201" t="str">
        <f t="shared" ca="1" si="173"/>
        <v/>
      </c>
      <c r="BH201" t="str">
        <f t="shared" ca="1" si="174"/>
        <v/>
      </c>
      <c r="BJ201" t="str">
        <f t="shared" ca="1" si="175"/>
        <v/>
      </c>
      <c r="BK201" t="str">
        <f t="shared" ca="1" si="176"/>
        <v/>
      </c>
      <c r="BL201" t="str">
        <f t="shared" ca="1" si="177"/>
        <v/>
      </c>
      <c r="BM201" t="str">
        <f t="shared" ca="1" si="178"/>
        <v/>
      </c>
      <c r="BN201" s="4" t="str">
        <f t="shared" ca="1" si="179"/>
        <v/>
      </c>
      <c r="BO201" t="str">
        <f t="shared" ca="1" si="180"/>
        <v/>
      </c>
      <c r="BP201" t="str">
        <f t="shared" ca="1" si="181"/>
        <v/>
      </c>
      <c r="BQ201" t="str">
        <f t="shared" ca="1" si="182"/>
        <v/>
      </c>
      <c r="BR201" t="str">
        <f t="shared" ca="1" si="183"/>
        <v/>
      </c>
      <c r="BS201" t="str">
        <f t="shared" ca="1" si="184"/>
        <v/>
      </c>
      <c r="BT201" t="str">
        <f ca="1">IF($BH201="","",IF(OR(BO201='Datos fijos'!$AB$3,BO201='Datos fijos'!$AB$4),0,SUM(BP201:BS201)))</f>
        <v/>
      </c>
      <c r="BU201" t="str">
        <f t="shared" ca="1" si="205"/>
        <v/>
      </c>
      <c r="BX201">
        <f ca="1">IF(OR(COUNTIF('Datos fijos'!$AJ:$AJ,$B201)=0,$B201=0,D201=0,F201=0,G201=0,$H$4&lt;&gt;'Datos fijos'!$H$3),0,VLOOKUP($B201,'Datos fijos'!$AJ:$AO,COLUMN('Datos fijos'!$AL$1)-COLUMN('Datos fijos'!$AJ$2)+1,0))</f>
        <v>0</v>
      </c>
      <c r="BY201">
        <f t="shared" ca="1" si="206"/>
        <v>0</v>
      </c>
      <c r="BZ201" t="str">
        <f t="shared" ca="1" si="185"/>
        <v/>
      </c>
      <c r="CA201" t="str">
        <f t="shared" ca="1" si="186"/>
        <v/>
      </c>
      <c r="CC201" t="str">
        <f t="shared" ca="1" si="187"/>
        <v/>
      </c>
      <c r="CD201" t="str">
        <f t="shared" ca="1" si="188"/>
        <v/>
      </c>
      <c r="CE201" t="str">
        <f t="shared" ca="1" si="189"/>
        <v/>
      </c>
      <c r="CF201" t="str">
        <f t="shared" ca="1" si="190"/>
        <v/>
      </c>
      <c r="CG201" t="str">
        <f t="shared" ca="1" si="191"/>
        <v/>
      </c>
      <c r="CH201" t="str">
        <f t="shared" ca="1" si="192"/>
        <v/>
      </c>
      <c r="CI201" t="str">
        <f t="shared" ca="1" si="193"/>
        <v/>
      </c>
      <c r="CJ201" t="str">
        <f t="shared" ca="1" si="194"/>
        <v/>
      </c>
      <c r="CK201" t="str">
        <f t="shared" ca="1" si="195"/>
        <v/>
      </c>
      <c r="CL201" t="str">
        <f t="shared" ca="1" si="196"/>
        <v/>
      </c>
      <c r="CM201" t="str">
        <f ca="1">IF($CA201="","",IF(OR(CH201='Datos fijos'!$AB$3,CH201='Datos fijos'!$AB$4),0,SUM(CI201:CL201)))</f>
        <v/>
      </c>
      <c r="CN201" t="str">
        <f t="shared" ca="1" si="207"/>
        <v/>
      </c>
      <c r="DZ201">
        <f ca="1">IF(OR(COUNTIF('Datos fijos'!$AJ:$AJ,$B201)=0,C201=0,D201=0,E201=0,G201=0),0,VLOOKUP($B201,'Datos fijos'!$AJ:$AO,COLUMN('Datos fijos'!$AO$1)-COLUMN('Datos fijos'!$AJ$2)+1,0))</f>
        <v>0</v>
      </c>
      <c r="EA201">
        <f t="shared" ca="1" si="208"/>
        <v>0</v>
      </c>
      <c r="EB201" t="str">
        <f t="shared" ca="1" si="166"/>
        <v/>
      </c>
      <c r="EC201" t="str">
        <f t="shared" ref="EC201:EC264" ca="1" si="209">IF(OR(EB201=0,EB201=""),"",MATCH(EB201,EA:EA,0)-ROW($EA$3))</f>
        <v/>
      </c>
      <c r="EE201" t="str">
        <f t="shared" ref="EE201:EE264" ca="1" si="210">IF($EC201="","",OFFSET(B$3,$EC201,0))</f>
        <v/>
      </c>
      <c r="EF201" t="str">
        <f t="shared" ref="EF201:EF264" ca="1" si="211">IF($EC201="","",OFFSET(C$3,$EC201,0))</f>
        <v/>
      </c>
      <c r="EG201" t="str">
        <f t="shared" ref="EG201:EG264" ca="1" si="212">IF($EC201="","",OFFSET(D$3,$EC201,0))</f>
        <v/>
      </c>
      <c r="EH201" t="str">
        <f t="shared" ref="EH201:EH264" ca="1" si="213">IF($EC201="","",OFFSET(E$3,$EC201,0))</f>
        <v/>
      </c>
      <c r="EI201" t="str">
        <f t="shared" ref="EI201:EI264" ca="1" si="214">IF($EC201="","",OFFSET(F$3,$EC201,0))</f>
        <v/>
      </c>
      <c r="EJ201" t="str">
        <f t="shared" ref="EJ201:EJ264" ca="1" si="215">IF($EC201="","",OFFSET(K$3,$EC201,0))</f>
        <v/>
      </c>
      <c r="EM201" t="str">
        <f t="shared" ref="EM201:EM264" ca="1" si="216">IF($EC201="","",OFFSET(P$3,$EC201,0))</f>
        <v/>
      </c>
      <c r="EN201" t="str">
        <f t="shared" ref="EN201:EN264" ca="1" si="217">IF($EC201="","",OFFSET(Q$3,$EC201,0))</f>
        <v/>
      </c>
      <c r="EO201" t="str">
        <f t="shared" ref="EO201:EO264" ca="1" si="218">IF($EC201="","",OFFSET(R$3,$EC201,0))</f>
        <v/>
      </c>
      <c r="EP201" t="str">
        <f t="shared" ref="EP201:EP264" ca="1" si="219">IF($EC201="","",OFFSET(S$3,$EC201,0))</f>
        <v/>
      </c>
      <c r="EQ201" t="str">
        <f ca="1">IF(EC201="","",IF(OR(EJ201='Datos fijos'!$AB$4),0,SUM(EM201:EP201)))</f>
        <v/>
      </c>
      <c r="ER201" t="str">
        <f t="shared" ref="ER201:ER264" ca="1" si="220">IF(EC201="","",EG201*EI201*EQ201)</f>
        <v/>
      </c>
      <c r="EV201" s="53" t="str">
        <f ca="1">IF(OR(COUNTIF('Datos fijos'!$AJ:$AJ,Cálculos!$B201)=0,F201=0,D201=0,B201=0),"",VLOOKUP($B201,'Datos fijos'!$AJ:$AP,COLUMN('Datos fijos'!$AP$1)-COLUMN('Datos fijos'!$AJ$2)+1,0))</f>
        <v/>
      </c>
      <c r="EW201" t="str">
        <f t="shared" ca="1" si="197"/>
        <v/>
      </c>
    </row>
    <row r="202" spans="2:153" x14ac:dyDescent="0.25">
      <c r="B202">
        <f ca="1">OFFSET('Equipos, Mater, Serv'!C$5,ROW($A202)-ROW($A$3),0)</f>
        <v>0</v>
      </c>
      <c r="C202">
        <f ca="1">OFFSET('Equipos, Mater, Serv'!D$5,ROW($A202)-ROW($A$3),0)</f>
        <v>0</v>
      </c>
      <c r="D202">
        <f ca="1">OFFSET('Equipos, Mater, Serv'!F$5,ROW($A202)-ROW($A$3),0)</f>
        <v>0</v>
      </c>
      <c r="E202">
        <f ca="1">OFFSET('Equipos, Mater, Serv'!G$5,ROW($A202)-ROW($A$3),0)</f>
        <v>0</v>
      </c>
      <c r="F202">
        <f ca="1">OFFSET('Equipos, Mater, Serv'!H$5,ROW($A202)-ROW($A$3),0)</f>
        <v>0</v>
      </c>
      <c r="G202">
        <f ca="1">OFFSET('Equipos, Mater, Serv'!L$5,ROW($A202)-ROW($A$3),0)</f>
        <v>0</v>
      </c>
      <c r="I202">
        <f ca="1">OFFSET('Equipos, Mater, Serv'!O$5,ROW($A202)-ROW($A$3),0)</f>
        <v>0</v>
      </c>
      <c r="J202">
        <f ca="1">OFFSET('Equipos, Mater, Serv'!P$5,ROW($A202)-ROW($A$3),0)</f>
        <v>0</v>
      </c>
      <c r="K202">
        <f ca="1">OFFSET('Equipos, Mater, Serv'!T$5,ROW($A202)-ROW($A$3),0)</f>
        <v>0</v>
      </c>
      <c r="L202">
        <f ca="1">OFFSET('Equipos, Mater, Serv'!U$5,ROW($A202)-ROW($A$3),0)</f>
        <v>0</v>
      </c>
      <c r="N202">
        <f ca="1">OFFSET('Equipos, Mater, Serv'!Z$5,ROW($A202)-ROW($A$3),0)</f>
        <v>0</v>
      </c>
      <c r="O202">
        <f ca="1">OFFSET('Equipos, Mater, Serv'!AA$5,ROW($A202)-ROW($A$3),0)</f>
        <v>0</v>
      </c>
      <c r="P202">
        <f ca="1">OFFSET('Equipos, Mater, Serv'!AB$5,ROW($A202)-ROW($A$3),0)</f>
        <v>0</v>
      </c>
      <c r="Q202">
        <f ca="1">OFFSET('Equipos, Mater, Serv'!AC$5,ROW($A202)-ROW($A$3),0)</f>
        <v>0</v>
      </c>
      <c r="R202">
        <f ca="1">OFFSET('Equipos, Mater, Serv'!AD$5,ROW($A202)-ROW($A$3),0)</f>
        <v>0</v>
      </c>
      <c r="S202">
        <f ca="1">OFFSET('Equipos, Mater, Serv'!AE$5,ROW($A202)-ROW($A$3),0)</f>
        <v>0</v>
      </c>
      <c r="T202">
        <f ca="1">OFFSET('Equipos, Mater, Serv'!AF$5,ROW($A202)-ROW($A$3),0)</f>
        <v>0</v>
      </c>
      <c r="V202" s="241">
        <f ca="1">IF(OR($B202=0,D202=0,F202=0,J202&lt;&gt;'Datos fijos'!$H$3),0,1)</f>
        <v>0</v>
      </c>
      <c r="W202">
        <f t="shared" ca="1" si="198"/>
        <v>0</v>
      </c>
      <c r="X202" t="str">
        <f t="shared" ca="1" si="199"/>
        <v/>
      </c>
      <c r="Y202" t="str">
        <f t="shared" ca="1" si="200"/>
        <v/>
      </c>
      <c r="AA202" t="str">
        <f t="shared" ca="1" si="167"/>
        <v/>
      </c>
      <c r="AB202" t="str">
        <f t="shared" ca="1" si="168"/>
        <v/>
      </c>
      <c r="AC202" t="str">
        <f t="shared" ca="1" si="169"/>
        <v/>
      </c>
      <c r="AD202" t="str">
        <f t="shared" ca="1" si="170"/>
        <v/>
      </c>
      <c r="AE202" t="str">
        <f t="shared" ca="1" si="171"/>
        <v/>
      </c>
      <c r="AF202" t="str">
        <f t="shared" ca="1" si="172"/>
        <v/>
      </c>
      <c r="AG202" t="str">
        <f t="shared" ca="1" si="201"/>
        <v/>
      </c>
      <c r="AH202" t="str">
        <f t="shared" ca="1" si="202"/>
        <v/>
      </c>
      <c r="AI202" t="str">
        <f t="shared" ca="1" si="203"/>
        <v/>
      </c>
      <c r="AL202" t="str">
        <f ca="1">IF(Y202="","",IF(OR(AG202='Datos fijos'!$AB$3,AG202='Datos fijos'!$AB$4),0,SUM(AH202:AK202)))</f>
        <v/>
      </c>
      <c r="BE202" s="4">
        <f ca="1">IF(OR(COUNTIF('Datos fijos'!$AJ:$AJ,$B202)=0,$B202=0,D202=0,F202=0,$H$4&lt;&gt;'Datos fijos'!$H$3),0,VLOOKUP($B202,'Datos fijos'!$AJ:$AO,COLUMN('Datos fijos'!$AK$2)-COLUMN('Datos fijos'!$AJ$2)+1,0))</f>
        <v>0</v>
      </c>
      <c r="BF202">
        <f t="shared" ca="1" si="204"/>
        <v>0</v>
      </c>
      <c r="BG202" t="str">
        <f t="shared" ca="1" si="173"/>
        <v/>
      </c>
      <c r="BH202" t="str">
        <f t="shared" ca="1" si="174"/>
        <v/>
      </c>
      <c r="BJ202" t="str">
        <f t="shared" ca="1" si="175"/>
        <v/>
      </c>
      <c r="BK202" t="str">
        <f t="shared" ca="1" si="176"/>
        <v/>
      </c>
      <c r="BL202" t="str">
        <f t="shared" ca="1" si="177"/>
        <v/>
      </c>
      <c r="BM202" t="str">
        <f t="shared" ca="1" si="178"/>
        <v/>
      </c>
      <c r="BN202" s="4" t="str">
        <f t="shared" ca="1" si="179"/>
        <v/>
      </c>
      <c r="BO202" t="str">
        <f t="shared" ca="1" si="180"/>
        <v/>
      </c>
      <c r="BP202" t="str">
        <f t="shared" ca="1" si="181"/>
        <v/>
      </c>
      <c r="BQ202" t="str">
        <f t="shared" ca="1" si="182"/>
        <v/>
      </c>
      <c r="BR202" t="str">
        <f t="shared" ca="1" si="183"/>
        <v/>
      </c>
      <c r="BS202" t="str">
        <f t="shared" ca="1" si="184"/>
        <v/>
      </c>
      <c r="BT202" t="str">
        <f ca="1">IF($BH202="","",IF(OR(BO202='Datos fijos'!$AB$3,BO202='Datos fijos'!$AB$4),0,SUM(BP202:BS202)))</f>
        <v/>
      </c>
      <c r="BU202" t="str">
        <f t="shared" ca="1" si="205"/>
        <v/>
      </c>
      <c r="BX202">
        <f ca="1">IF(OR(COUNTIF('Datos fijos'!$AJ:$AJ,$B202)=0,$B202=0,D202=0,F202=0,G202=0,$H$4&lt;&gt;'Datos fijos'!$H$3),0,VLOOKUP($B202,'Datos fijos'!$AJ:$AO,COLUMN('Datos fijos'!$AL$1)-COLUMN('Datos fijos'!$AJ$2)+1,0))</f>
        <v>0</v>
      </c>
      <c r="BY202">
        <f t="shared" ca="1" si="206"/>
        <v>0</v>
      </c>
      <c r="BZ202" t="str">
        <f t="shared" ca="1" si="185"/>
        <v/>
      </c>
      <c r="CA202" t="str">
        <f t="shared" ca="1" si="186"/>
        <v/>
      </c>
      <c r="CC202" t="str">
        <f t="shared" ca="1" si="187"/>
        <v/>
      </c>
      <c r="CD202" t="str">
        <f t="shared" ca="1" si="188"/>
        <v/>
      </c>
      <c r="CE202" t="str">
        <f t="shared" ca="1" si="189"/>
        <v/>
      </c>
      <c r="CF202" t="str">
        <f t="shared" ca="1" si="190"/>
        <v/>
      </c>
      <c r="CG202" t="str">
        <f t="shared" ca="1" si="191"/>
        <v/>
      </c>
      <c r="CH202" t="str">
        <f t="shared" ca="1" si="192"/>
        <v/>
      </c>
      <c r="CI202" t="str">
        <f t="shared" ca="1" si="193"/>
        <v/>
      </c>
      <c r="CJ202" t="str">
        <f t="shared" ca="1" si="194"/>
        <v/>
      </c>
      <c r="CK202" t="str">
        <f t="shared" ca="1" si="195"/>
        <v/>
      </c>
      <c r="CL202" t="str">
        <f t="shared" ca="1" si="196"/>
        <v/>
      </c>
      <c r="CM202" t="str">
        <f ca="1">IF($CA202="","",IF(OR(CH202='Datos fijos'!$AB$3,CH202='Datos fijos'!$AB$4),0,SUM(CI202:CL202)))</f>
        <v/>
      </c>
      <c r="CN202" t="str">
        <f t="shared" ca="1" si="207"/>
        <v/>
      </c>
      <c r="DZ202">
        <f ca="1">IF(OR(COUNTIF('Datos fijos'!$AJ:$AJ,$B202)=0,C202=0,D202=0,E202=0,G202=0),0,VLOOKUP($B202,'Datos fijos'!$AJ:$AO,COLUMN('Datos fijos'!$AO$1)-COLUMN('Datos fijos'!$AJ$2)+1,0))</f>
        <v>0</v>
      </c>
      <c r="EA202">
        <f t="shared" ca="1" si="208"/>
        <v>0</v>
      </c>
      <c r="EB202" t="str">
        <f t="shared" ref="EB202:EB265" ca="1" si="221">IF(OR(EB201="",EB$1=EB201),"",EB201+1)</f>
        <v/>
      </c>
      <c r="EC202" t="str">
        <f t="shared" ca="1" si="209"/>
        <v/>
      </c>
      <c r="EE202" t="str">
        <f t="shared" ca="1" si="210"/>
        <v/>
      </c>
      <c r="EF202" t="str">
        <f t="shared" ca="1" si="211"/>
        <v/>
      </c>
      <c r="EG202" t="str">
        <f t="shared" ca="1" si="212"/>
        <v/>
      </c>
      <c r="EH202" t="str">
        <f t="shared" ca="1" si="213"/>
        <v/>
      </c>
      <c r="EI202" t="str">
        <f t="shared" ca="1" si="214"/>
        <v/>
      </c>
      <c r="EJ202" t="str">
        <f t="shared" ca="1" si="215"/>
        <v/>
      </c>
      <c r="EM202" t="str">
        <f t="shared" ca="1" si="216"/>
        <v/>
      </c>
      <c r="EN202" t="str">
        <f t="shared" ca="1" si="217"/>
        <v/>
      </c>
      <c r="EO202" t="str">
        <f t="shared" ca="1" si="218"/>
        <v/>
      </c>
      <c r="EP202" t="str">
        <f t="shared" ca="1" si="219"/>
        <v/>
      </c>
      <c r="EQ202" t="str">
        <f ca="1">IF(EC202="","",IF(OR(EJ202='Datos fijos'!$AB$4),0,SUM(EM202:EP202)))</f>
        <v/>
      </c>
      <c r="ER202" t="str">
        <f t="shared" ca="1" si="220"/>
        <v/>
      </c>
      <c r="EV202" s="53" t="str">
        <f ca="1">IF(OR(COUNTIF('Datos fijos'!$AJ:$AJ,Cálculos!$B202)=0,F202=0,D202=0,B202=0),"",VLOOKUP($B202,'Datos fijos'!$AJ:$AP,COLUMN('Datos fijos'!$AP$1)-COLUMN('Datos fijos'!$AJ$2)+1,0))</f>
        <v/>
      </c>
      <c r="EW202" t="str">
        <f t="shared" ca="1" si="197"/>
        <v/>
      </c>
    </row>
    <row r="203" spans="2:153" x14ac:dyDescent="0.25">
      <c r="B203">
        <f ca="1">OFFSET('Equipos, Mater, Serv'!C$5,ROW($A203)-ROW($A$3),0)</f>
        <v>0</v>
      </c>
      <c r="C203">
        <f ca="1">OFFSET('Equipos, Mater, Serv'!D$5,ROW($A203)-ROW($A$3),0)</f>
        <v>0</v>
      </c>
      <c r="D203">
        <f ca="1">OFFSET('Equipos, Mater, Serv'!F$5,ROW($A203)-ROW($A$3),0)</f>
        <v>0</v>
      </c>
      <c r="E203">
        <f ca="1">OFFSET('Equipos, Mater, Serv'!G$5,ROW($A203)-ROW($A$3),0)</f>
        <v>0</v>
      </c>
      <c r="F203">
        <f ca="1">OFFSET('Equipos, Mater, Serv'!H$5,ROW($A203)-ROW($A$3),0)</f>
        <v>0</v>
      </c>
      <c r="G203">
        <f ca="1">OFFSET('Equipos, Mater, Serv'!L$5,ROW($A203)-ROW($A$3),0)</f>
        <v>0</v>
      </c>
      <c r="I203">
        <f ca="1">OFFSET('Equipos, Mater, Serv'!O$5,ROW($A203)-ROW($A$3),0)</f>
        <v>0</v>
      </c>
      <c r="J203">
        <f ca="1">OFFSET('Equipos, Mater, Serv'!P$5,ROW($A203)-ROW($A$3),0)</f>
        <v>0</v>
      </c>
      <c r="K203">
        <f ca="1">OFFSET('Equipos, Mater, Serv'!T$5,ROW($A203)-ROW($A$3),0)</f>
        <v>0</v>
      </c>
      <c r="L203">
        <f ca="1">OFFSET('Equipos, Mater, Serv'!U$5,ROW($A203)-ROW($A$3),0)</f>
        <v>0</v>
      </c>
      <c r="N203">
        <f ca="1">OFFSET('Equipos, Mater, Serv'!Z$5,ROW($A203)-ROW($A$3),0)</f>
        <v>0</v>
      </c>
      <c r="O203">
        <f ca="1">OFFSET('Equipos, Mater, Serv'!AA$5,ROW($A203)-ROW($A$3),0)</f>
        <v>0</v>
      </c>
      <c r="P203">
        <f ca="1">OFFSET('Equipos, Mater, Serv'!AB$5,ROW($A203)-ROW($A$3),0)</f>
        <v>0</v>
      </c>
      <c r="Q203">
        <f ca="1">OFFSET('Equipos, Mater, Serv'!AC$5,ROW($A203)-ROW($A$3),0)</f>
        <v>0</v>
      </c>
      <c r="R203">
        <f ca="1">OFFSET('Equipos, Mater, Serv'!AD$5,ROW($A203)-ROW($A$3),0)</f>
        <v>0</v>
      </c>
      <c r="S203">
        <f ca="1">OFFSET('Equipos, Mater, Serv'!AE$5,ROW($A203)-ROW($A$3),0)</f>
        <v>0</v>
      </c>
      <c r="T203">
        <f ca="1">OFFSET('Equipos, Mater, Serv'!AF$5,ROW($A203)-ROW($A$3),0)</f>
        <v>0</v>
      </c>
      <c r="V203" s="241">
        <f ca="1">IF(OR($B203=0,D203=0,F203=0,J203&lt;&gt;'Datos fijos'!$H$3),0,1)</f>
        <v>0</v>
      </c>
      <c r="W203">
        <f t="shared" ca="1" si="198"/>
        <v>0</v>
      </c>
      <c r="X203" t="str">
        <f t="shared" ca="1" si="199"/>
        <v/>
      </c>
      <c r="Y203" t="str">
        <f t="shared" ca="1" si="200"/>
        <v/>
      </c>
      <c r="AA203" t="str">
        <f t="shared" ca="1" si="167"/>
        <v/>
      </c>
      <c r="AB203" t="str">
        <f t="shared" ca="1" si="168"/>
        <v/>
      </c>
      <c r="AC203" t="str">
        <f t="shared" ca="1" si="169"/>
        <v/>
      </c>
      <c r="AD203" t="str">
        <f t="shared" ca="1" si="170"/>
        <v/>
      </c>
      <c r="AE203" t="str">
        <f t="shared" ca="1" si="171"/>
        <v/>
      </c>
      <c r="AF203" t="str">
        <f t="shared" ca="1" si="172"/>
        <v/>
      </c>
      <c r="AG203" t="str">
        <f t="shared" ca="1" si="201"/>
        <v/>
      </c>
      <c r="AH203" t="str">
        <f t="shared" ca="1" si="202"/>
        <v/>
      </c>
      <c r="AI203" t="str">
        <f t="shared" ca="1" si="203"/>
        <v/>
      </c>
      <c r="AL203" t="str">
        <f ca="1">IF(Y203="","",IF(OR(AG203='Datos fijos'!$AB$3,AG203='Datos fijos'!$AB$4),0,SUM(AH203:AK203)))</f>
        <v/>
      </c>
      <c r="BE203" s="4">
        <f ca="1">IF(OR(COUNTIF('Datos fijos'!$AJ:$AJ,$B203)=0,$B203=0,D203=0,F203=0,$H$4&lt;&gt;'Datos fijos'!$H$3),0,VLOOKUP($B203,'Datos fijos'!$AJ:$AO,COLUMN('Datos fijos'!$AK$2)-COLUMN('Datos fijos'!$AJ$2)+1,0))</f>
        <v>0</v>
      </c>
      <c r="BF203">
        <f t="shared" ca="1" si="204"/>
        <v>0</v>
      </c>
      <c r="BG203" t="str">
        <f t="shared" ca="1" si="173"/>
        <v/>
      </c>
      <c r="BH203" t="str">
        <f t="shared" ca="1" si="174"/>
        <v/>
      </c>
      <c r="BJ203" t="str">
        <f t="shared" ca="1" si="175"/>
        <v/>
      </c>
      <c r="BK203" t="str">
        <f t="shared" ca="1" si="176"/>
        <v/>
      </c>
      <c r="BL203" t="str">
        <f t="shared" ca="1" si="177"/>
        <v/>
      </c>
      <c r="BM203" t="str">
        <f t="shared" ca="1" si="178"/>
        <v/>
      </c>
      <c r="BN203" s="4" t="str">
        <f t="shared" ca="1" si="179"/>
        <v/>
      </c>
      <c r="BO203" t="str">
        <f t="shared" ca="1" si="180"/>
        <v/>
      </c>
      <c r="BP203" t="str">
        <f t="shared" ca="1" si="181"/>
        <v/>
      </c>
      <c r="BQ203" t="str">
        <f t="shared" ca="1" si="182"/>
        <v/>
      </c>
      <c r="BR203" t="str">
        <f t="shared" ca="1" si="183"/>
        <v/>
      </c>
      <c r="BS203" t="str">
        <f t="shared" ca="1" si="184"/>
        <v/>
      </c>
      <c r="BT203" t="str">
        <f ca="1">IF($BH203="","",IF(OR(BO203='Datos fijos'!$AB$3,BO203='Datos fijos'!$AB$4),0,SUM(BP203:BS203)))</f>
        <v/>
      </c>
      <c r="BU203" t="str">
        <f t="shared" ca="1" si="205"/>
        <v/>
      </c>
      <c r="BX203">
        <f ca="1">IF(OR(COUNTIF('Datos fijos'!$AJ:$AJ,$B203)=0,$B203=0,D203=0,F203=0,G203=0,$H$4&lt;&gt;'Datos fijos'!$H$3),0,VLOOKUP($B203,'Datos fijos'!$AJ:$AO,COLUMN('Datos fijos'!$AL$1)-COLUMN('Datos fijos'!$AJ$2)+1,0))</f>
        <v>0</v>
      </c>
      <c r="BY203">
        <f t="shared" ca="1" si="206"/>
        <v>0</v>
      </c>
      <c r="BZ203" t="str">
        <f t="shared" ca="1" si="185"/>
        <v/>
      </c>
      <c r="CA203" t="str">
        <f t="shared" ca="1" si="186"/>
        <v/>
      </c>
      <c r="CC203" t="str">
        <f t="shared" ca="1" si="187"/>
        <v/>
      </c>
      <c r="CD203" t="str">
        <f t="shared" ca="1" si="188"/>
        <v/>
      </c>
      <c r="CE203" t="str">
        <f t="shared" ca="1" si="189"/>
        <v/>
      </c>
      <c r="CF203" t="str">
        <f t="shared" ca="1" si="190"/>
        <v/>
      </c>
      <c r="CG203" t="str">
        <f t="shared" ca="1" si="191"/>
        <v/>
      </c>
      <c r="CH203" t="str">
        <f t="shared" ca="1" si="192"/>
        <v/>
      </c>
      <c r="CI203" t="str">
        <f t="shared" ca="1" si="193"/>
        <v/>
      </c>
      <c r="CJ203" t="str">
        <f t="shared" ca="1" si="194"/>
        <v/>
      </c>
      <c r="CK203" t="str">
        <f t="shared" ca="1" si="195"/>
        <v/>
      </c>
      <c r="CL203" t="str">
        <f t="shared" ca="1" si="196"/>
        <v/>
      </c>
      <c r="CM203" t="str">
        <f ca="1">IF($CA203="","",IF(OR(CH203='Datos fijos'!$AB$3,CH203='Datos fijos'!$AB$4),0,SUM(CI203:CL203)))</f>
        <v/>
      </c>
      <c r="CN203" t="str">
        <f t="shared" ca="1" si="207"/>
        <v/>
      </c>
      <c r="DZ203">
        <f ca="1">IF(OR(COUNTIF('Datos fijos'!$AJ:$AJ,$B203)=0,C203=0,D203=0,E203=0,G203=0),0,VLOOKUP($B203,'Datos fijos'!$AJ:$AO,COLUMN('Datos fijos'!$AO$1)-COLUMN('Datos fijos'!$AJ$2)+1,0))</f>
        <v>0</v>
      </c>
      <c r="EA203">
        <f t="shared" ca="1" si="208"/>
        <v>0</v>
      </c>
      <c r="EB203" t="str">
        <f t="shared" ca="1" si="221"/>
        <v/>
      </c>
      <c r="EC203" t="str">
        <f t="shared" ca="1" si="209"/>
        <v/>
      </c>
      <c r="EE203" t="str">
        <f t="shared" ca="1" si="210"/>
        <v/>
      </c>
      <c r="EF203" t="str">
        <f t="shared" ca="1" si="211"/>
        <v/>
      </c>
      <c r="EG203" t="str">
        <f t="shared" ca="1" si="212"/>
        <v/>
      </c>
      <c r="EH203" t="str">
        <f t="shared" ca="1" si="213"/>
        <v/>
      </c>
      <c r="EI203" t="str">
        <f t="shared" ca="1" si="214"/>
        <v/>
      </c>
      <c r="EJ203" t="str">
        <f t="shared" ca="1" si="215"/>
        <v/>
      </c>
      <c r="EM203" t="str">
        <f t="shared" ca="1" si="216"/>
        <v/>
      </c>
      <c r="EN203" t="str">
        <f t="shared" ca="1" si="217"/>
        <v/>
      </c>
      <c r="EO203" t="str">
        <f t="shared" ca="1" si="218"/>
        <v/>
      </c>
      <c r="EP203" t="str">
        <f t="shared" ca="1" si="219"/>
        <v/>
      </c>
      <c r="EQ203" t="str">
        <f ca="1">IF(EC203="","",IF(OR(EJ203='Datos fijos'!$AB$4),0,SUM(EM203:EP203)))</f>
        <v/>
      </c>
      <c r="ER203" t="str">
        <f t="shared" ca="1" si="220"/>
        <v/>
      </c>
      <c r="EV203" s="53" t="str">
        <f ca="1">IF(OR(COUNTIF('Datos fijos'!$AJ:$AJ,Cálculos!$B203)=0,F203=0,D203=0,B203=0),"",VLOOKUP($B203,'Datos fijos'!$AJ:$AP,COLUMN('Datos fijos'!$AP$1)-COLUMN('Datos fijos'!$AJ$2)+1,0))</f>
        <v/>
      </c>
      <c r="EW203" t="str">
        <f t="shared" ca="1" si="197"/>
        <v/>
      </c>
    </row>
    <row r="204" spans="2:153" x14ac:dyDescent="0.25">
      <c r="B204">
        <f ca="1">OFFSET('Equipos, Mater, Serv'!C$5,ROW($A204)-ROW($A$3),0)</f>
        <v>0</v>
      </c>
      <c r="C204">
        <f ca="1">OFFSET('Equipos, Mater, Serv'!D$5,ROW($A204)-ROW($A$3),0)</f>
        <v>0</v>
      </c>
      <c r="D204">
        <f ca="1">OFFSET('Equipos, Mater, Serv'!F$5,ROW($A204)-ROW($A$3),0)</f>
        <v>0</v>
      </c>
      <c r="E204">
        <f ca="1">OFFSET('Equipos, Mater, Serv'!G$5,ROW($A204)-ROW($A$3),0)</f>
        <v>0</v>
      </c>
      <c r="F204">
        <f ca="1">OFFSET('Equipos, Mater, Serv'!H$5,ROW($A204)-ROW($A$3),0)</f>
        <v>0</v>
      </c>
      <c r="G204">
        <f ca="1">OFFSET('Equipos, Mater, Serv'!L$5,ROW($A204)-ROW($A$3),0)</f>
        <v>0</v>
      </c>
      <c r="I204">
        <f ca="1">OFFSET('Equipos, Mater, Serv'!O$5,ROW($A204)-ROW($A$3),0)</f>
        <v>0</v>
      </c>
      <c r="J204">
        <f ca="1">OFFSET('Equipos, Mater, Serv'!P$5,ROW($A204)-ROW($A$3),0)</f>
        <v>0</v>
      </c>
      <c r="K204">
        <f ca="1">OFFSET('Equipos, Mater, Serv'!T$5,ROW($A204)-ROW($A$3),0)</f>
        <v>0</v>
      </c>
      <c r="L204">
        <f ca="1">OFFSET('Equipos, Mater, Serv'!U$5,ROW($A204)-ROW($A$3),0)</f>
        <v>0</v>
      </c>
      <c r="N204">
        <f ca="1">OFFSET('Equipos, Mater, Serv'!Z$5,ROW($A204)-ROW($A$3),0)</f>
        <v>0</v>
      </c>
      <c r="O204">
        <f ca="1">OFFSET('Equipos, Mater, Serv'!AA$5,ROW($A204)-ROW($A$3),0)</f>
        <v>0</v>
      </c>
      <c r="P204">
        <f ca="1">OFFSET('Equipos, Mater, Serv'!AB$5,ROW($A204)-ROW($A$3),0)</f>
        <v>0</v>
      </c>
      <c r="Q204">
        <f ca="1">OFFSET('Equipos, Mater, Serv'!AC$5,ROW($A204)-ROW($A$3),0)</f>
        <v>0</v>
      </c>
      <c r="R204">
        <f ca="1">OFFSET('Equipos, Mater, Serv'!AD$5,ROW($A204)-ROW($A$3),0)</f>
        <v>0</v>
      </c>
      <c r="S204">
        <f ca="1">OFFSET('Equipos, Mater, Serv'!AE$5,ROW($A204)-ROW($A$3),0)</f>
        <v>0</v>
      </c>
      <c r="T204">
        <f ca="1">OFFSET('Equipos, Mater, Serv'!AF$5,ROW($A204)-ROW($A$3),0)</f>
        <v>0</v>
      </c>
      <c r="V204" s="241">
        <f ca="1">IF(OR($B204=0,D204=0,F204=0,J204&lt;&gt;'Datos fijos'!$H$3),0,1)</f>
        <v>0</v>
      </c>
      <c r="W204">
        <f t="shared" ca="1" si="198"/>
        <v>0</v>
      </c>
      <c r="X204" t="str">
        <f t="shared" ca="1" si="199"/>
        <v/>
      </c>
      <c r="Y204" t="str">
        <f t="shared" ca="1" si="200"/>
        <v/>
      </c>
      <c r="AA204" t="str">
        <f t="shared" ca="1" si="167"/>
        <v/>
      </c>
      <c r="AB204" t="str">
        <f t="shared" ca="1" si="168"/>
        <v/>
      </c>
      <c r="AC204" t="str">
        <f t="shared" ca="1" si="169"/>
        <v/>
      </c>
      <c r="AD204" t="str">
        <f t="shared" ca="1" si="170"/>
        <v/>
      </c>
      <c r="AE204" t="str">
        <f t="shared" ca="1" si="171"/>
        <v/>
      </c>
      <c r="AF204" t="str">
        <f t="shared" ca="1" si="172"/>
        <v/>
      </c>
      <c r="AG204" t="str">
        <f t="shared" ca="1" si="201"/>
        <v/>
      </c>
      <c r="AH204" t="str">
        <f t="shared" ca="1" si="202"/>
        <v/>
      </c>
      <c r="AI204" t="str">
        <f t="shared" ca="1" si="203"/>
        <v/>
      </c>
      <c r="AL204" t="str">
        <f ca="1">IF(Y204="","",IF(OR(AG204='Datos fijos'!$AB$3,AG204='Datos fijos'!$AB$4),0,SUM(AH204:AK204)))</f>
        <v/>
      </c>
      <c r="BE204" s="4">
        <f ca="1">IF(OR(COUNTIF('Datos fijos'!$AJ:$AJ,$B204)=0,$B204=0,D204=0,F204=0,$H$4&lt;&gt;'Datos fijos'!$H$3),0,VLOOKUP($B204,'Datos fijos'!$AJ:$AO,COLUMN('Datos fijos'!$AK$2)-COLUMN('Datos fijos'!$AJ$2)+1,0))</f>
        <v>0</v>
      </c>
      <c r="BF204">
        <f t="shared" ca="1" si="204"/>
        <v>0</v>
      </c>
      <c r="BG204" t="str">
        <f t="shared" ca="1" si="173"/>
        <v/>
      </c>
      <c r="BH204" t="str">
        <f t="shared" ca="1" si="174"/>
        <v/>
      </c>
      <c r="BJ204" t="str">
        <f t="shared" ca="1" si="175"/>
        <v/>
      </c>
      <c r="BK204" t="str">
        <f t="shared" ca="1" si="176"/>
        <v/>
      </c>
      <c r="BL204" t="str">
        <f t="shared" ca="1" si="177"/>
        <v/>
      </c>
      <c r="BM204" t="str">
        <f t="shared" ca="1" si="178"/>
        <v/>
      </c>
      <c r="BN204" s="4" t="str">
        <f t="shared" ca="1" si="179"/>
        <v/>
      </c>
      <c r="BO204" t="str">
        <f t="shared" ca="1" si="180"/>
        <v/>
      </c>
      <c r="BP204" t="str">
        <f t="shared" ca="1" si="181"/>
        <v/>
      </c>
      <c r="BQ204" t="str">
        <f t="shared" ca="1" si="182"/>
        <v/>
      </c>
      <c r="BR204" t="str">
        <f t="shared" ca="1" si="183"/>
        <v/>
      </c>
      <c r="BS204" t="str">
        <f t="shared" ca="1" si="184"/>
        <v/>
      </c>
      <c r="BT204" t="str">
        <f ca="1">IF($BH204="","",IF(OR(BO204='Datos fijos'!$AB$3,BO204='Datos fijos'!$AB$4),0,SUM(BP204:BS204)))</f>
        <v/>
      </c>
      <c r="BU204" t="str">
        <f t="shared" ca="1" si="205"/>
        <v/>
      </c>
      <c r="BX204">
        <f ca="1">IF(OR(COUNTIF('Datos fijos'!$AJ:$AJ,$B204)=0,$B204=0,D204=0,F204=0,G204=0,$H$4&lt;&gt;'Datos fijos'!$H$3),0,VLOOKUP($B204,'Datos fijos'!$AJ:$AO,COLUMN('Datos fijos'!$AL$1)-COLUMN('Datos fijos'!$AJ$2)+1,0))</f>
        <v>0</v>
      </c>
      <c r="BY204">
        <f t="shared" ca="1" si="206"/>
        <v>0</v>
      </c>
      <c r="BZ204" t="str">
        <f t="shared" ca="1" si="185"/>
        <v/>
      </c>
      <c r="CA204" t="str">
        <f t="shared" ca="1" si="186"/>
        <v/>
      </c>
      <c r="CC204" t="str">
        <f t="shared" ca="1" si="187"/>
        <v/>
      </c>
      <c r="CD204" t="str">
        <f t="shared" ca="1" si="188"/>
        <v/>
      </c>
      <c r="CE204" t="str">
        <f t="shared" ca="1" si="189"/>
        <v/>
      </c>
      <c r="CF204" t="str">
        <f t="shared" ca="1" si="190"/>
        <v/>
      </c>
      <c r="CG204" t="str">
        <f t="shared" ca="1" si="191"/>
        <v/>
      </c>
      <c r="CH204" t="str">
        <f t="shared" ca="1" si="192"/>
        <v/>
      </c>
      <c r="CI204" t="str">
        <f t="shared" ca="1" si="193"/>
        <v/>
      </c>
      <c r="CJ204" t="str">
        <f t="shared" ca="1" si="194"/>
        <v/>
      </c>
      <c r="CK204" t="str">
        <f t="shared" ca="1" si="195"/>
        <v/>
      </c>
      <c r="CL204" t="str">
        <f t="shared" ca="1" si="196"/>
        <v/>
      </c>
      <c r="CM204" t="str">
        <f ca="1">IF($CA204="","",IF(OR(CH204='Datos fijos'!$AB$3,CH204='Datos fijos'!$AB$4),0,SUM(CI204:CL204)))</f>
        <v/>
      </c>
      <c r="CN204" t="str">
        <f t="shared" ca="1" si="207"/>
        <v/>
      </c>
      <c r="DZ204">
        <f ca="1">IF(OR(COUNTIF('Datos fijos'!$AJ:$AJ,$B204)=0,C204=0,D204=0,E204=0,G204=0),0,VLOOKUP($B204,'Datos fijos'!$AJ:$AO,COLUMN('Datos fijos'!$AO$1)-COLUMN('Datos fijos'!$AJ$2)+1,0))</f>
        <v>0</v>
      </c>
      <c r="EA204">
        <f t="shared" ca="1" si="208"/>
        <v>0</v>
      </c>
      <c r="EB204" t="str">
        <f t="shared" ca="1" si="221"/>
        <v/>
      </c>
      <c r="EC204" t="str">
        <f t="shared" ca="1" si="209"/>
        <v/>
      </c>
      <c r="EE204" t="str">
        <f t="shared" ca="1" si="210"/>
        <v/>
      </c>
      <c r="EF204" t="str">
        <f t="shared" ca="1" si="211"/>
        <v/>
      </c>
      <c r="EG204" t="str">
        <f t="shared" ca="1" si="212"/>
        <v/>
      </c>
      <c r="EH204" t="str">
        <f t="shared" ca="1" si="213"/>
        <v/>
      </c>
      <c r="EI204" t="str">
        <f t="shared" ca="1" si="214"/>
        <v/>
      </c>
      <c r="EJ204" t="str">
        <f t="shared" ca="1" si="215"/>
        <v/>
      </c>
      <c r="EM204" t="str">
        <f t="shared" ca="1" si="216"/>
        <v/>
      </c>
      <c r="EN204" t="str">
        <f t="shared" ca="1" si="217"/>
        <v/>
      </c>
      <c r="EO204" t="str">
        <f t="shared" ca="1" si="218"/>
        <v/>
      </c>
      <c r="EP204" t="str">
        <f t="shared" ca="1" si="219"/>
        <v/>
      </c>
      <c r="EQ204" t="str">
        <f ca="1">IF(EC204="","",IF(OR(EJ204='Datos fijos'!$AB$4),0,SUM(EM204:EP204)))</f>
        <v/>
      </c>
      <c r="ER204" t="str">
        <f t="shared" ca="1" si="220"/>
        <v/>
      </c>
      <c r="EV204" s="53" t="str">
        <f ca="1">IF(OR(COUNTIF('Datos fijos'!$AJ:$AJ,Cálculos!$B204)=0,F204=0,D204=0,B204=0),"",VLOOKUP($B204,'Datos fijos'!$AJ:$AP,COLUMN('Datos fijos'!$AP$1)-COLUMN('Datos fijos'!$AJ$2)+1,0))</f>
        <v/>
      </c>
      <c r="EW204" t="str">
        <f t="shared" ca="1" si="197"/>
        <v/>
      </c>
    </row>
    <row r="205" spans="2:153" x14ac:dyDescent="0.25">
      <c r="B205">
        <f ca="1">OFFSET('Equipos, Mater, Serv'!C$5,ROW($A205)-ROW($A$3),0)</f>
        <v>0</v>
      </c>
      <c r="C205">
        <f ca="1">OFFSET('Equipos, Mater, Serv'!D$5,ROW($A205)-ROW($A$3),0)</f>
        <v>0</v>
      </c>
      <c r="D205">
        <f ca="1">OFFSET('Equipos, Mater, Serv'!F$5,ROW($A205)-ROW($A$3),0)</f>
        <v>0</v>
      </c>
      <c r="E205">
        <f ca="1">OFFSET('Equipos, Mater, Serv'!G$5,ROW($A205)-ROW($A$3),0)</f>
        <v>0</v>
      </c>
      <c r="F205">
        <f ca="1">OFFSET('Equipos, Mater, Serv'!H$5,ROW($A205)-ROW($A$3),0)</f>
        <v>0</v>
      </c>
      <c r="G205">
        <f ca="1">OFFSET('Equipos, Mater, Serv'!L$5,ROW($A205)-ROW($A$3),0)</f>
        <v>0</v>
      </c>
      <c r="I205">
        <f ca="1">OFFSET('Equipos, Mater, Serv'!O$5,ROW($A205)-ROW($A$3),0)</f>
        <v>0</v>
      </c>
      <c r="J205">
        <f ca="1">OFFSET('Equipos, Mater, Serv'!P$5,ROW($A205)-ROW($A$3),0)</f>
        <v>0</v>
      </c>
      <c r="K205">
        <f ca="1">OFFSET('Equipos, Mater, Serv'!T$5,ROW($A205)-ROW($A$3),0)</f>
        <v>0</v>
      </c>
      <c r="L205">
        <f ca="1">OFFSET('Equipos, Mater, Serv'!U$5,ROW($A205)-ROW($A$3),0)</f>
        <v>0</v>
      </c>
      <c r="N205">
        <f ca="1">OFFSET('Equipos, Mater, Serv'!Z$5,ROW($A205)-ROW($A$3),0)</f>
        <v>0</v>
      </c>
      <c r="O205">
        <f ca="1">OFFSET('Equipos, Mater, Serv'!AA$5,ROW($A205)-ROW($A$3),0)</f>
        <v>0</v>
      </c>
      <c r="P205">
        <f ca="1">OFFSET('Equipos, Mater, Serv'!AB$5,ROW($A205)-ROW($A$3),0)</f>
        <v>0</v>
      </c>
      <c r="Q205">
        <f ca="1">OFFSET('Equipos, Mater, Serv'!AC$5,ROW($A205)-ROW($A$3),0)</f>
        <v>0</v>
      </c>
      <c r="R205">
        <f ca="1">OFFSET('Equipos, Mater, Serv'!AD$5,ROW($A205)-ROW($A$3),0)</f>
        <v>0</v>
      </c>
      <c r="S205">
        <f ca="1">OFFSET('Equipos, Mater, Serv'!AE$5,ROW($A205)-ROW($A$3),0)</f>
        <v>0</v>
      </c>
      <c r="T205">
        <f ca="1">OFFSET('Equipos, Mater, Serv'!AF$5,ROW($A205)-ROW($A$3),0)</f>
        <v>0</v>
      </c>
      <c r="V205" s="241">
        <f ca="1">IF(OR($B205=0,D205=0,F205=0,J205&lt;&gt;'Datos fijos'!$H$3),0,1)</f>
        <v>0</v>
      </c>
      <c r="W205">
        <f t="shared" ca="1" si="198"/>
        <v>0</v>
      </c>
      <c r="X205" t="str">
        <f t="shared" ca="1" si="199"/>
        <v/>
      </c>
      <c r="Y205" t="str">
        <f t="shared" ca="1" si="200"/>
        <v/>
      </c>
      <c r="AA205" t="str">
        <f t="shared" ca="1" si="167"/>
        <v/>
      </c>
      <c r="AB205" t="str">
        <f t="shared" ca="1" si="168"/>
        <v/>
      </c>
      <c r="AC205" t="str">
        <f t="shared" ca="1" si="169"/>
        <v/>
      </c>
      <c r="AD205" t="str">
        <f t="shared" ca="1" si="170"/>
        <v/>
      </c>
      <c r="AE205" t="str">
        <f t="shared" ca="1" si="171"/>
        <v/>
      </c>
      <c r="AF205" t="str">
        <f t="shared" ca="1" si="172"/>
        <v/>
      </c>
      <c r="AG205" t="str">
        <f t="shared" ca="1" si="201"/>
        <v/>
      </c>
      <c r="AH205" t="str">
        <f t="shared" ca="1" si="202"/>
        <v/>
      </c>
      <c r="AI205" t="str">
        <f t="shared" ca="1" si="203"/>
        <v/>
      </c>
      <c r="AL205" t="str">
        <f ca="1">IF(Y205="","",IF(OR(AG205='Datos fijos'!$AB$3,AG205='Datos fijos'!$AB$4),0,SUM(AH205:AK205)))</f>
        <v/>
      </c>
      <c r="BE205" s="4">
        <f ca="1">IF(OR(COUNTIF('Datos fijos'!$AJ:$AJ,$B205)=0,$B205=0,D205=0,F205=0,$H$4&lt;&gt;'Datos fijos'!$H$3),0,VLOOKUP($B205,'Datos fijos'!$AJ:$AO,COLUMN('Datos fijos'!$AK$2)-COLUMN('Datos fijos'!$AJ$2)+1,0))</f>
        <v>0</v>
      </c>
      <c r="BF205">
        <f t="shared" ca="1" si="204"/>
        <v>0</v>
      </c>
      <c r="BG205" t="str">
        <f t="shared" ca="1" si="173"/>
        <v/>
      </c>
      <c r="BH205" t="str">
        <f t="shared" ca="1" si="174"/>
        <v/>
      </c>
      <c r="BJ205" t="str">
        <f t="shared" ca="1" si="175"/>
        <v/>
      </c>
      <c r="BK205" t="str">
        <f t="shared" ca="1" si="176"/>
        <v/>
      </c>
      <c r="BL205" t="str">
        <f t="shared" ca="1" si="177"/>
        <v/>
      </c>
      <c r="BM205" t="str">
        <f t="shared" ca="1" si="178"/>
        <v/>
      </c>
      <c r="BN205" s="4" t="str">
        <f t="shared" ca="1" si="179"/>
        <v/>
      </c>
      <c r="BO205" t="str">
        <f t="shared" ca="1" si="180"/>
        <v/>
      </c>
      <c r="BP205" t="str">
        <f t="shared" ca="1" si="181"/>
        <v/>
      </c>
      <c r="BQ205" t="str">
        <f t="shared" ca="1" si="182"/>
        <v/>
      </c>
      <c r="BR205" t="str">
        <f t="shared" ca="1" si="183"/>
        <v/>
      </c>
      <c r="BS205" t="str">
        <f t="shared" ca="1" si="184"/>
        <v/>
      </c>
      <c r="BT205" t="str">
        <f ca="1">IF($BH205="","",IF(OR(BO205='Datos fijos'!$AB$3,BO205='Datos fijos'!$AB$4),0,SUM(BP205:BS205)))</f>
        <v/>
      </c>
      <c r="BU205" t="str">
        <f t="shared" ca="1" si="205"/>
        <v/>
      </c>
      <c r="BX205">
        <f ca="1">IF(OR(COUNTIF('Datos fijos'!$AJ:$AJ,$B205)=0,$B205=0,D205=0,F205=0,G205=0,$H$4&lt;&gt;'Datos fijos'!$H$3),0,VLOOKUP($B205,'Datos fijos'!$AJ:$AO,COLUMN('Datos fijos'!$AL$1)-COLUMN('Datos fijos'!$AJ$2)+1,0))</f>
        <v>0</v>
      </c>
      <c r="BY205">
        <f t="shared" ca="1" si="206"/>
        <v>0</v>
      </c>
      <c r="BZ205" t="str">
        <f t="shared" ca="1" si="185"/>
        <v/>
      </c>
      <c r="CA205" t="str">
        <f t="shared" ca="1" si="186"/>
        <v/>
      </c>
      <c r="CC205" t="str">
        <f t="shared" ca="1" si="187"/>
        <v/>
      </c>
      <c r="CD205" t="str">
        <f t="shared" ca="1" si="188"/>
        <v/>
      </c>
      <c r="CE205" t="str">
        <f t="shared" ca="1" si="189"/>
        <v/>
      </c>
      <c r="CF205" t="str">
        <f t="shared" ca="1" si="190"/>
        <v/>
      </c>
      <c r="CG205" t="str">
        <f t="shared" ca="1" si="191"/>
        <v/>
      </c>
      <c r="CH205" t="str">
        <f t="shared" ca="1" si="192"/>
        <v/>
      </c>
      <c r="CI205" t="str">
        <f t="shared" ca="1" si="193"/>
        <v/>
      </c>
      <c r="CJ205" t="str">
        <f t="shared" ca="1" si="194"/>
        <v/>
      </c>
      <c r="CK205" t="str">
        <f t="shared" ca="1" si="195"/>
        <v/>
      </c>
      <c r="CL205" t="str">
        <f t="shared" ca="1" si="196"/>
        <v/>
      </c>
      <c r="CM205" t="str">
        <f ca="1">IF($CA205="","",IF(OR(CH205='Datos fijos'!$AB$3,CH205='Datos fijos'!$AB$4),0,SUM(CI205:CL205)))</f>
        <v/>
      </c>
      <c r="CN205" t="str">
        <f t="shared" ca="1" si="207"/>
        <v/>
      </c>
      <c r="DZ205">
        <f ca="1">IF(OR(COUNTIF('Datos fijos'!$AJ:$AJ,$B205)=0,C205=0,D205=0,E205=0,G205=0),0,VLOOKUP($B205,'Datos fijos'!$AJ:$AO,COLUMN('Datos fijos'!$AO$1)-COLUMN('Datos fijos'!$AJ$2)+1,0))</f>
        <v>0</v>
      </c>
      <c r="EA205">
        <f t="shared" ca="1" si="208"/>
        <v>0</v>
      </c>
      <c r="EB205" t="str">
        <f t="shared" ca="1" si="221"/>
        <v/>
      </c>
      <c r="EC205" t="str">
        <f t="shared" ca="1" si="209"/>
        <v/>
      </c>
      <c r="EE205" t="str">
        <f t="shared" ca="1" si="210"/>
        <v/>
      </c>
      <c r="EF205" t="str">
        <f t="shared" ca="1" si="211"/>
        <v/>
      </c>
      <c r="EG205" t="str">
        <f t="shared" ca="1" si="212"/>
        <v/>
      </c>
      <c r="EH205" t="str">
        <f t="shared" ca="1" si="213"/>
        <v/>
      </c>
      <c r="EI205" t="str">
        <f t="shared" ca="1" si="214"/>
        <v/>
      </c>
      <c r="EJ205" t="str">
        <f t="shared" ca="1" si="215"/>
        <v/>
      </c>
      <c r="EM205" t="str">
        <f t="shared" ca="1" si="216"/>
        <v/>
      </c>
      <c r="EN205" t="str">
        <f t="shared" ca="1" si="217"/>
        <v/>
      </c>
      <c r="EO205" t="str">
        <f t="shared" ca="1" si="218"/>
        <v/>
      </c>
      <c r="EP205" t="str">
        <f t="shared" ca="1" si="219"/>
        <v/>
      </c>
      <c r="EQ205" t="str">
        <f ca="1">IF(EC205="","",IF(OR(EJ205='Datos fijos'!$AB$4),0,SUM(EM205:EP205)))</f>
        <v/>
      </c>
      <c r="ER205" t="str">
        <f t="shared" ca="1" si="220"/>
        <v/>
      </c>
      <c r="EV205" s="53" t="str">
        <f ca="1">IF(OR(COUNTIF('Datos fijos'!$AJ:$AJ,Cálculos!$B205)=0,F205=0,D205=0,B205=0),"",VLOOKUP($B205,'Datos fijos'!$AJ:$AP,COLUMN('Datos fijos'!$AP$1)-COLUMN('Datos fijos'!$AJ$2)+1,0))</f>
        <v/>
      </c>
      <c r="EW205" t="str">
        <f t="shared" ca="1" si="197"/>
        <v/>
      </c>
    </row>
    <row r="206" spans="2:153" x14ac:dyDescent="0.25">
      <c r="B206">
        <f ca="1">OFFSET('Equipos, Mater, Serv'!C$5,ROW($A206)-ROW($A$3),0)</f>
        <v>0</v>
      </c>
      <c r="C206">
        <f ca="1">OFFSET('Equipos, Mater, Serv'!D$5,ROW($A206)-ROW($A$3),0)</f>
        <v>0</v>
      </c>
      <c r="D206">
        <f ca="1">OFFSET('Equipos, Mater, Serv'!F$5,ROW($A206)-ROW($A$3),0)</f>
        <v>0</v>
      </c>
      <c r="E206">
        <f ca="1">OFFSET('Equipos, Mater, Serv'!G$5,ROW($A206)-ROW($A$3),0)</f>
        <v>0</v>
      </c>
      <c r="F206">
        <f ca="1">OFFSET('Equipos, Mater, Serv'!H$5,ROW($A206)-ROW($A$3),0)</f>
        <v>0</v>
      </c>
      <c r="G206">
        <f ca="1">OFFSET('Equipos, Mater, Serv'!L$5,ROW($A206)-ROW($A$3),0)</f>
        <v>0</v>
      </c>
      <c r="I206">
        <f ca="1">OFFSET('Equipos, Mater, Serv'!O$5,ROW($A206)-ROW($A$3),0)</f>
        <v>0</v>
      </c>
      <c r="J206">
        <f ca="1">OFFSET('Equipos, Mater, Serv'!P$5,ROW($A206)-ROW($A$3),0)</f>
        <v>0</v>
      </c>
      <c r="K206">
        <f ca="1">OFFSET('Equipos, Mater, Serv'!T$5,ROW($A206)-ROW($A$3),0)</f>
        <v>0</v>
      </c>
      <c r="L206">
        <f ca="1">OFFSET('Equipos, Mater, Serv'!U$5,ROW($A206)-ROW($A$3),0)</f>
        <v>0</v>
      </c>
      <c r="N206">
        <f ca="1">OFFSET('Equipos, Mater, Serv'!Z$5,ROW($A206)-ROW($A$3),0)</f>
        <v>0</v>
      </c>
      <c r="O206">
        <f ca="1">OFFSET('Equipos, Mater, Serv'!AA$5,ROW($A206)-ROW($A$3),0)</f>
        <v>0</v>
      </c>
      <c r="P206">
        <f ca="1">OFFSET('Equipos, Mater, Serv'!AB$5,ROW($A206)-ROW($A$3),0)</f>
        <v>0</v>
      </c>
      <c r="Q206">
        <f ca="1">OFFSET('Equipos, Mater, Serv'!AC$5,ROW($A206)-ROW($A$3),0)</f>
        <v>0</v>
      </c>
      <c r="R206">
        <f ca="1">OFFSET('Equipos, Mater, Serv'!AD$5,ROW($A206)-ROW($A$3),0)</f>
        <v>0</v>
      </c>
      <c r="S206">
        <f ca="1">OFFSET('Equipos, Mater, Serv'!AE$5,ROW($A206)-ROW($A$3),0)</f>
        <v>0</v>
      </c>
      <c r="T206">
        <f ca="1">OFFSET('Equipos, Mater, Serv'!AF$5,ROW($A206)-ROW($A$3),0)</f>
        <v>0</v>
      </c>
      <c r="V206" s="241">
        <f ca="1">IF(OR($B206=0,D206=0,F206=0,J206&lt;&gt;'Datos fijos'!$H$3),0,1)</f>
        <v>0</v>
      </c>
      <c r="W206">
        <f t="shared" ca="1" si="198"/>
        <v>0</v>
      </c>
      <c r="X206" t="str">
        <f t="shared" ca="1" si="199"/>
        <v/>
      </c>
      <c r="Y206" t="str">
        <f t="shared" ca="1" si="200"/>
        <v/>
      </c>
      <c r="AA206" t="str">
        <f t="shared" ca="1" si="167"/>
        <v/>
      </c>
      <c r="AB206" t="str">
        <f t="shared" ca="1" si="168"/>
        <v/>
      </c>
      <c r="AC206" t="str">
        <f t="shared" ca="1" si="169"/>
        <v/>
      </c>
      <c r="AD206" t="str">
        <f t="shared" ca="1" si="170"/>
        <v/>
      </c>
      <c r="AE206" t="str">
        <f t="shared" ca="1" si="171"/>
        <v/>
      </c>
      <c r="AF206" t="str">
        <f t="shared" ca="1" si="172"/>
        <v/>
      </c>
      <c r="AG206" t="str">
        <f t="shared" ca="1" si="201"/>
        <v/>
      </c>
      <c r="AH206" t="str">
        <f t="shared" ca="1" si="202"/>
        <v/>
      </c>
      <c r="AI206" t="str">
        <f t="shared" ca="1" si="203"/>
        <v/>
      </c>
      <c r="AL206" t="str">
        <f ca="1">IF(Y206="","",IF(OR(AG206='Datos fijos'!$AB$3,AG206='Datos fijos'!$AB$4),0,SUM(AH206:AK206)))</f>
        <v/>
      </c>
      <c r="BE206" s="4">
        <f ca="1">IF(OR(COUNTIF('Datos fijos'!$AJ:$AJ,$B206)=0,$B206=0,D206=0,F206=0,$H$4&lt;&gt;'Datos fijos'!$H$3),0,VLOOKUP($B206,'Datos fijos'!$AJ:$AO,COLUMN('Datos fijos'!$AK$2)-COLUMN('Datos fijos'!$AJ$2)+1,0))</f>
        <v>0</v>
      </c>
      <c r="BF206">
        <f t="shared" ca="1" si="204"/>
        <v>0</v>
      </c>
      <c r="BG206" t="str">
        <f t="shared" ca="1" si="173"/>
        <v/>
      </c>
      <c r="BH206" t="str">
        <f t="shared" ca="1" si="174"/>
        <v/>
      </c>
      <c r="BJ206" t="str">
        <f t="shared" ca="1" si="175"/>
        <v/>
      </c>
      <c r="BK206" t="str">
        <f t="shared" ca="1" si="176"/>
        <v/>
      </c>
      <c r="BL206" t="str">
        <f t="shared" ca="1" si="177"/>
        <v/>
      </c>
      <c r="BM206" t="str">
        <f t="shared" ca="1" si="178"/>
        <v/>
      </c>
      <c r="BN206" s="4" t="str">
        <f t="shared" ca="1" si="179"/>
        <v/>
      </c>
      <c r="BO206" t="str">
        <f t="shared" ca="1" si="180"/>
        <v/>
      </c>
      <c r="BP206" t="str">
        <f t="shared" ca="1" si="181"/>
        <v/>
      </c>
      <c r="BQ206" t="str">
        <f t="shared" ca="1" si="182"/>
        <v/>
      </c>
      <c r="BR206" t="str">
        <f t="shared" ca="1" si="183"/>
        <v/>
      </c>
      <c r="BS206" t="str">
        <f t="shared" ca="1" si="184"/>
        <v/>
      </c>
      <c r="BT206" t="str">
        <f ca="1">IF($BH206="","",IF(OR(BO206='Datos fijos'!$AB$3,BO206='Datos fijos'!$AB$4),0,SUM(BP206:BS206)))</f>
        <v/>
      </c>
      <c r="BU206" t="str">
        <f t="shared" ca="1" si="205"/>
        <v/>
      </c>
      <c r="BX206">
        <f ca="1">IF(OR(COUNTIF('Datos fijos'!$AJ:$AJ,$B206)=0,$B206=0,D206=0,F206=0,G206=0,$H$4&lt;&gt;'Datos fijos'!$H$3),0,VLOOKUP($B206,'Datos fijos'!$AJ:$AO,COLUMN('Datos fijos'!$AL$1)-COLUMN('Datos fijos'!$AJ$2)+1,0))</f>
        <v>0</v>
      </c>
      <c r="BY206">
        <f t="shared" ca="1" si="206"/>
        <v>0</v>
      </c>
      <c r="BZ206" t="str">
        <f t="shared" ca="1" si="185"/>
        <v/>
      </c>
      <c r="CA206" t="str">
        <f t="shared" ca="1" si="186"/>
        <v/>
      </c>
      <c r="CC206" t="str">
        <f t="shared" ca="1" si="187"/>
        <v/>
      </c>
      <c r="CD206" t="str">
        <f t="shared" ca="1" si="188"/>
        <v/>
      </c>
      <c r="CE206" t="str">
        <f t="shared" ca="1" si="189"/>
        <v/>
      </c>
      <c r="CF206" t="str">
        <f t="shared" ca="1" si="190"/>
        <v/>
      </c>
      <c r="CG206" t="str">
        <f t="shared" ca="1" si="191"/>
        <v/>
      </c>
      <c r="CH206" t="str">
        <f t="shared" ca="1" si="192"/>
        <v/>
      </c>
      <c r="CI206" t="str">
        <f t="shared" ca="1" si="193"/>
        <v/>
      </c>
      <c r="CJ206" t="str">
        <f t="shared" ca="1" si="194"/>
        <v/>
      </c>
      <c r="CK206" t="str">
        <f t="shared" ca="1" si="195"/>
        <v/>
      </c>
      <c r="CL206" t="str">
        <f t="shared" ca="1" si="196"/>
        <v/>
      </c>
      <c r="CM206" t="str">
        <f ca="1">IF($CA206="","",IF(OR(CH206='Datos fijos'!$AB$3,CH206='Datos fijos'!$AB$4),0,SUM(CI206:CL206)))</f>
        <v/>
      </c>
      <c r="CN206" t="str">
        <f t="shared" ca="1" si="207"/>
        <v/>
      </c>
      <c r="DZ206">
        <f ca="1">IF(OR(COUNTIF('Datos fijos'!$AJ:$AJ,$B206)=0,C206=0,D206=0,E206=0,G206=0),0,VLOOKUP($B206,'Datos fijos'!$AJ:$AO,COLUMN('Datos fijos'!$AO$1)-COLUMN('Datos fijos'!$AJ$2)+1,0))</f>
        <v>0</v>
      </c>
      <c r="EA206">
        <f t="shared" ca="1" si="208"/>
        <v>0</v>
      </c>
      <c r="EB206" t="str">
        <f t="shared" ca="1" si="221"/>
        <v/>
      </c>
      <c r="EC206" t="str">
        <f t="shared" ca="1" si="209"/>
        <v/>
      </c>
      <c r="EE206" t="str">
        <f t="shared" ca="1" si="210"/>
        <v/>
      </c>
      <c r="EF206" t="str">
        <f t="shared" ca="1" si="211"/>
        <v/>
      </c>
      <c r="EG206" t="str">
        <f t="shared" ca="1" si="212"/>
        <v/>
      </c>
      <c r="EH206" t="str">
        <f t="shared" ca="1" si="213"/>
        <v/>
      </c>
      <c r="EI206" t="str">
        <f t="shared" ca="1" si="214"/>
        <v/>
      </c>
      <c r="EJ206" t="str">
        <f t="shared" ca="1" si="215"/>
        <v/>
      </c>
      <c r="EM206" t="str">
        <f t="shared" ca="1" si="216"/>
        <v/>
      </c>
      <c r="EN206" t="str">
        <f t="shared" ca="1" si="217"/>
        <v/>
      </c>
      <c r="EO206" t="str">
        <f t="shared" ca="1" si="218"/>
        <v/>
      </c>
      <c r="EP206" t="str">
        <f t="shared" ca="1" si="219"/>
        <v/>
      </c>
      <c r="EQ206" t="str">
        <f ca="1">IF(EC206="","",IF(OR(EJ206='Datos fijos'!$AB$4),0,SUM(EM206:EP206)))</f>
        <v/>
      </c>
      <c r="ER206" t="str">
        <f t="shared" ca="1" si="220"/>
        <v/>
      </c>
      <c r="EV206" s="53" t="str">
        <f ca="1">IF(OR(COUNTIF('Datos fijos'!$AJ:$AJ,Cálculos!$B206)=0,F206=0,D206=0,B206=0),"",VLOOKUP($B206,'Datos fijos'!$AJ:$AP,COLUMN('Datos fijos'!$AP$1)-COLUMN('Datos fijos'!$AJ$2)+1,0))</f>
        <v/>
      </c>
      <c r="EW206" t="str">
        <f t="shared" ca="1" si="197"/>
        <v/>
      </c>
    </row>
    <row r="207" spans="2:153" x14ac:dyDescent="0.25">
      <c r="B207">
        <f ca="1">OFFSET('Equipos, Mater, Serv'!C$5,ROW($A207)-ROW($A$3),0)</f>
        <v>0</v>
      </c>
      <c r="C207">
        <f ca="1">OFFSET('Equipos, Mater, Serv'!D$5,ROW($A207)-ROW($A$3),0)</f>
        <v>0</v>
      </c>
      <c r="D207">
        <f ca="1">OFFSET('Equipos, Mater, Serv'!F$5,ROW($A207)-ROW($A$3),0)</f>
        <v>0</v>
      </c>
      <c r="E207">
        <f ca="1">OFFSET('Equipos, Mater, Serv'!G$5,ROW($A207)-ROW($A$3),0)</f>
        <v>0</v>
      </c>
      <c r="F207">
        <f ca="1">OFFSET('Equipos, Mater, Serv'!H$5,ROW($A207)-ROW($A$3),0)</f>
        <v>0</v>
      </c>
      <c r="G207">
        <f ca="1">OFFSET('Equipos, Mater, Serv'!L$5,ROW($A207)-ROW($A$3),0)</f>
        <v>0</v>
      </c>
      <c r="I207">
        <f ca="1">OFFSET('Equipos, Mater, Serv'!O$5,ROW($A207)-ROW($A$3),0)</f>
        <v>0</v>
      </c>
      <c r="J207">
        <f ca="1">OFFSET('Equipos, Mater, Serv'!P$5,ROW($A207)-ROW($A$3),0)</f>
        <v>0</v>
      </c>
      <c r="K207">
        <f ca="1">OFFSET('Equipos, Mater, Serv'!T$5,ROW($A207)-ROW($A$3),0)</f>
        <v>0</v>
      </c>
      <c r="L207">
        <f ca="1">OFFSET('Equipos, Mater, Serv'!U$5,ROW($A207)-ROW($A$3),0)</f>
        <v>0</v>
      </c>
      <c r="N207">
        <f ca="1">OFFSET('Equipos, Mater, Serv'!Z$5,ROW($A207)-ROW($A$3),0)</f>
        <v>0</v>
      </c>
      <c r="O207">
        <f ca="1">OFFSET('Equipos, Mater, Serv'!AA$5,ROW($A207)-ROW($A$3),0)</f>
        <v>0</v>
      </c>
      <c r="P207">
        <f ca="1">OFFSET('Equipos, Mater, Serv'!AB$5,ROW($A207)-ROW($A$3),0)</f>
        <v>0</v>
      </c>
      <c r="Q207">
        <f ca="1">OFFSET('Equipos, Mater, Serv'!AC$5,ROW($A207)-ROW($A$3),0)</f>
        <v>0</v>
      </c>
      <c r="R207">
        <f ca="1">OFFSET('Equipos, Mater, Serv'!AD$5,ROW($A207)-ROW($A$3),0)</f>
        <v>0</v>
      </c>
      <c r="S207">
        <f ca="1">OFFSET('Equipos, Mater, Serv'!AE$5,ROW($A207)-ROW($A$3),0)</f>
        <v>0</v>
      </c>
      <c r="T207">
        <f ca="1">OFFSET('Equipos, Mater, Serv'!AF$5,ROW($A207)-ROW($A$3),0)</f>
        <v>0</v>
      </c>
      <c r="V207" s="241">
        <f ca="1">IF(OR($B207=0,D207=0,F207=0,J207&lt;&gt;'Datos fijos'!$H$3),0,1)</f>
        <v>0</v>
      </c>
      <c r="W207">
        <f t="shared" ca="1" si="198"/>
        <v>0</v>
      </c>
      <c r="X207" t="str">
        <f t="shared" ca="1" si="199"/>
        <v/>
      </c>
      <c r="Y207" t="str">
        <f t="shared" ca="1" si="200"/>
        <v/>
      </c>
      <c r="AA207" t="str">
        <f t="shared" ca="1" si="167"/>
        <v/>
      </c>
      <c r="AB207" t="str">
        <f t="shared" ca="1" si="168"/>
        <v/>
      </c>
      <c r="AC207" t="str">
        <f t="shared" ca="1" si="169"/>
        <v/>
      </c>
      <c r="AD207" t="str">
        <f t="shared" ca="1" si="170"/>
        <v/>
      </c>
      <c r="AE207" t="str">
        <f t="shared" ca="1" si="171"/>
        <v/>
      </c>
      <c r="AF207" t="str">
        <f t="shared" ca="1" si="172"/>
        <v/>
      </c>
      <c r="AG207" t="str">
        <f t="shared" ca="1" si="201"/>
        <v/>
      </c>
      <c r="AH207" t="str">
        <f t="shared" ca="1" si="202"/>
        <v/>
      </c>
      <c r="AI207" t="str">
        <f t="shared" ca="1" si="203"/>
        <v/>
      </c>
      <c r="AL207" t="str">
        <f ca="1">IF(Y207="","",IF(OR(AG207='Datos fijos'!$AB$3,AG207='Datos fijos'!$AB$4),0,SUM(AH207:AK207)))</f>
        <v/>
      </c>
      <c r="BE207" s="4">
        <f ca="1">IF(OR(COUNTIF('Datos fijos'!$AJ:$AJ,$B207)=0,$B207=0,D207=0,F207=0,$H$4&lt;&gt;'Datos fijos'!$H$3),0,VLOOKUP($B207,'Datos fijos'!$AJ:$AO,COLUMN('Datos fijos'!$AK$2)-COLUMN('Datos fijos'!$AJ$2)+1,0))</f>
        <v>0</v>
      </c>
      <c r="BF207">
        <f t="shared" ca="1" si="204"/>
        <v>0</v>
      </c>
      <c r="BG207" t="str">
        <f t="shared" ca="1" si="173"/>
        <v/>
      </c>
      <c r="BH207" t="str">
        <f t="shared" ca="1" si="174"/>
        <v/>
      </c>
      <c r="BJ207" t="str">
        <f t="shared" ca="1" si="175"/>
        <v/>
      </c>
      <c r="BK207" t="str">
        <f t="shared" ca="1" si="176"/>
        <v/>
      </c>
      <c r="BL207" t="str">
        <f t="shared" ca="1" si="177"/>
        <v/>
      </c>
      <c r="BM207" t="str">
        <f t="shared" ca="1" si="178"/>
        <v/>
      </c>
      <c r="BN207" s="4" t="str">
        <f t="shared" ca="1" si="179"/>
        <v/>
      </c>
      <c r="BO207" t="str">
        <f t="shared" ca="1" si="180"/>
        <v/>
      </c>
      <c r="BP207" t="str">
        <f t="shared" ca="1" si="181"/>
        <v/>
      </c>
      <c r="BQ207" t="str">
        <f t="shared" ca="1" si="182"/>
        <v/>
      </c>
      <c r="BR207" t="str">
        <f t="shared" ca="1" si="183"/>
        <v/>
      </c>
      <c r="BS207" t="str">
        <f t="shared" ca="1" si="184"/>
        <v/>
      </c>
      <c r="BT207" t="str">
        <f ca="1">IF($BH207="","",IF(OR(BO207='Datos fijos'!$AB$3,BO207='Datos fijos'!$AB$4),0,SUM(BP207:BS207)))</f>
        <v/>
      </c>
      <c r="BU207" t="str">
        <f t="shared" ca="1" si="205"/>
        <v/>
      </c>
      <c r="BX207">
        <f ca="1">IF(OR(COUNTIF('Datos fijos'!$AJ:$AJ,$B207)=0,$B207=0,D207=0,F207=0,G207=0,$H$4&lt;&gt;'Datos fijos'!$H$3),0,VLOOKUP($B207,'Datos fijos'!$AJ:$AO,COLUMN('Datos fijos'!$AL$1)-COLUMN('Datos fijos'!$AJ$2)+1,0))</f>
        <v>0</v>
      </c>
      <c r="BY207">
        <f t="shared" ca="1" si="206"/>
        <v>0</v>
      </c>
      <c r="BZ207" t="str">
        <f t="shared" ca="1" si="185"/>
        <v/>
      </c>
      <c r="CA207" t="str">
        <f t="shared" ca="1" si="186"/>
        <v/>
      </c>
      <c r="CC207" t="str">
        <f t="shared" ca="1" si="187"/>
        <v/>
      </c>
      <c r="CD207" t="str">
        <f t="shared" ca="1" si="188"/>
        <v/>
      </c>
      <c r="CE207" t="str">
        <f t="shared" ca="1" si="189"/>
        <v/>
      </c>
      <c r="CF207" t="str">
        <f t="shared" ca="1" si="190"/>
        <v/>
      </c>
      <c r="CG207" t="str">
        <f t="shared" ca="1" si="191"/>
        <v/>
      </c>
      <c r="CH207" t="str">
        <f t="shared" ca="1" si="192"/>
        <v/>
      </c>
      <c r="CI207" t="str">
        <f t="shared" ca="1" si="193"/>
        <v/>
      </c>
      <c r="CJ207" t="str">
        <f t="shared" ca="1" si="194"/>
        <v/>
      </c>
      <c r="CK207" t="str">
        <f t="shared" ca="1" si="195"/>
        <v/>
      </c>
      <c r="CL207" t="str">
        <f t="shared" ca="1" si="196"/>
        <v/>
      </c>
      <c r="CM207" t="str">
        <f ca="1">IF($CA207="","",IF(OR(CH207='Datos fijos'!$AB$3,CH207='Datos fijos'!$AB$4),0,SUM(CI207:CL207)))</f>
        <v/>
      </c>
      <c r="CN207" t="str">
        <f t="shared" ca="1" si="207"/>
        <v/>
      </c>
      <c r="DZ207">
        <f ca="1">IF(OR(COUNTIF('Datos fijos'!$AJ:$AJ,$B207)=0,C207=0,D207=0,E207=0,G207=0),0,VLOOKUP($B207,'Datos fijos'!$AJ:$AO,COLUMN('Datos fijos'!$AO$1)-COLUMN('Datos fijos'!$AJ$2)+1,0))</f>
        <v>0</v>
      </c>
      <c r="EA207">
        <f t="shared" ca="1" si="208"/>
        <v>0</v>
      </c>
      <c r="EB207" t="str">
        <f t="shared" ca="1" si="221"/>
        <v/>
      </c>
      <c r="EC207" t="str">
        <f t="shared" ca="1" si="209"/>
        <v/>
      </c>
      <c r="EE207" t="str">
        <f t="shared" ca="1" si="210"/>
        <v/>
      </c>
      <c r="EF207" t="str">
        <f t="shared" ca="1" si="211"/>
        <v/>
      </c>
      <c r="EG207" t="str">
        <f t="shared" ca="1" si="212"/>
        <v/>
      </c>
      <c r="EH207" t="str">
        <f t="shared" ca="1" si="213"/>
        <v/>
      </c>
      <c r="EI207" t="str">
        <f t="shared" ca="1" si="214"/>
        <v/>
      </c>
      <c r="EJ207" t="str">
        <f t="shared" ca="1" si="215"/>
        <v/>
      </c>
      <c r="EM207" t="str">
        <f t="shared" ca="1" si="216"/>
        <v/>
      </c>
      <c r="EN207" t="str">
        <f t="shared" ca="1" si="217"/>
        <v/>
      </c>
      <c r="EO207" t="str">
        <f t="shared" ca="1" si="218"/>
        <v/>
      </c>
      <c r="EP207" t="str">
        <f t="shared" ca="1" si="219"/>
        <v/>
      </c>
      <c r="EQ207" t="str">
        <f ca="1">IF(EC207="","",IF(OR(EJ207='Datos fijos'!$AB$4),0,SUM(EM207:EP207)))</f>
        <v/>
      </c>
      <c r="ER207" t="str">
        <f t="shared" ca="1" si="220"/>
        <v/>
      </c>
      <c r="EV207" s="53" t="str">
        <f ca="1">IF(OR(COUNTIF('Datos fijos'!$AJ:$AJ,Cálculos!$B207)=0,F207=0,D207=0,B207=0),"",VLOOKUP($B207,'Datos fijos'!$AJ:$AP,COLUMN('Datos fijos'!$AP$1)-COLUMN('Datos fijos'!$AJ$2)+1,0))</f>
        <v/>
      </c>
      <c r="EW207" t="str">
        <f t="shared" ca="1" si="197"/>
        <v/>
      </c>
    </row>
    <row r="208" spans="2:153" x14ac:dyDescent="0.25">
      <c r="B208">
        <f ca="1">OFFSET('Equipos, Mater, Serv'!C$5,ROW($A208)-ROW($A$3),0)</f>
        <v>0</v>
      </c>
      <c r="C208">
        <f ca="1">OFFSET('Equipos, Mater, Serv'!D$5,ROW($A208)-ROW($A$3),0)</f>
        <v>0</v>
      </c>
      <c r="D208">
        <f ca="1">OFFSET('Equipos, Mater, Serv'!F$5,ROW($A208)-ROW($A$3),0)</f>
        <v>0</v>
      </c>
      <c r="E208">
        <f ca="1">OFFSET('Equipos, Mater, Serv'!G$5,ROW($A208)-ROW($A$3),0)</f>
        <v>0</v>
      </c>
      <c r="F208">
        <f ca="1">OFFSET('Equipos, Mater, Serv'!H$5,ROW($A208)-ROW($A$3),0)</f>
        <v>0</v>
      </c>
      <c r="G208">
        <f ca="1">OFFSET('Equipos, Mater, Serv'!L$5,ROW($A208)-ROW($A$3),0)</f>
        <v>0</v>
      </c>
      <c r="I208">
        <f ca="1">OFFSET('Equipos, Mater, Serv'!O$5,ROW($A208)-ROW($A$3),0)</f>
        <v>0</v>
      </c>
      <c r="J208">
        <f ca="1">OFFSET('Equipos, Mater, Serv'!P$5,ROW($A208)-ROW($A$3),0)</f>
        <v>0</v>
      </c>
      <c r="K208">
        <f ca="1">OFFSET('Equipos, Mater, Serv'!T$5,ROW($A208)-ROW($A$3),0)</f>
        <v>0</v>
      </c>
      <c r="L208">
        <f ca="1">OFFSET('Equipos, Mater, Serv'!U$5,ROW($A208)-ROW($A$3),0)</f>
        <v>0</v>
      </c>
      <c r="N208">
        <f ca="1">OFFSET('Equipos, Mater, Serv'!Z$5,ROW($A208)-ROW($A$3),0)</f>
        <v>0</v>
      </c>
      <c r="O208">
        <f ca="1">OFFSET('Equipos, Mater, Serv'!AA$5,ROW($A208)-ROW($A$3),0)</f>
        <v>0</v>
      </c>
      <c r="P208">
        <f ca="1">OFFSET('Equipos, Mater, Serv'!AB$5,ROW($A208)-ROW($A$3),0)</f>
        <v>0</v>
      </c>
      <c r="Q208">
        <f ca="1">OFFSET('Equipos, Mater, Serv'!AC$5,ROW($A208)-ROW($A$3),0)</f>
        <v>0</v>
      </c>
      <c r="R208">
        <f ca="1">OFFSET('Equipos, Mater, Serv'!AD$5,ROW($A208)-ROW($A$3),0)</f>
        <v>0</v>
      </c>
      <c r="S208">
        <f ca="1">OFFSET('Equipos, Mater, Serv'!AE$5,ROW($A208)-ROW($A$3),0)</f>
        <v>0</v>
      </c>
      <c r="T208">
        <f ca="1">OFFSET('Equipos, Mater, Serv'!AF$5,ROW($A208)-ROW($A$3),0)</f>
        <v>0</v>
      </c>
      <c r="V208" s="241">
        <f ca="1">IF(OR($B208=0,D208=0,F208=0,J208&lt;&gt;'Datos fijos'!$H$3),0,1)</f>
        <v>0</v>
      </c>
      <c r="W208">
        <f t="shared" ca="1" si="198"/>
        <v>0</v>
      </c>
      <c r="X208" t="str">
        <f t="shared" ca="1" si="199"/>
        <v/>
      </c>
      <c r="Y208" t="str">
        <f t="shared" ca="1" si="200"/>
        <v/>
      </c>
      <c r="AA208" t="str">
        <f t="shared" ca="1" si="167"/>
        <v/>
      </c>
      <c r="AB208" t="str">
        <f t="shared" ca="1" si="168"/>
        <v/>
      </c>
      <c r="AC208" t="str">
        <f t="shared" ca="1" si="169"/>
        <v/>
      </c>
      <c r="AD208" t="str">
        <f t="shared" ca="1" si="170"/>
        <v/>
      </c>
      <c r="AE208" t="str">
        <f t="shared" ca="1" si="171"/>
        <v/>
      </c>
      <c r="AF208" t="str">
        <f t="shared" ca="1" si="172"/>
        <v/>
      </c>
      <c r="AG208" t="str">
        <f t="shared" ca="1" si="201"/>
        <v/>
      </c>
      <c r="AH208" t="str">
        <f t="shared" ca="1" si="202"/>
        <v/>
      </c>
      <c r="AI208" t="str">
        <f t="shared" ca="1" si="203"/>
        <v/>
      </c>
      <c r="AL208" t="str">
        <f ca="1">IF(Y208="","",IF(OR(AG208='Datos fijos'!$AB$3,AG208='Datos fijos'!$AB$4),0,SUM(AH208:AK208)))</f>
        <v/>
      </c>
      <c r="BE208" s="4">
        <f ca="1">IF(OR(COUNTIF('Datos fijos'!$AJ:$AJ,$B208)=0,$B208=0,D208=0,F208=0,$H$4&lt;&gt;'Datos fijos'!$H$3),0,VLOOKUP($B208,'Datos fijos'!$AJ:$AO,COLUMN('Datos fijos'!$AK$2)-COLUMN('Datos fijos'!$AJ$2)+1,0))</f>
        <v>0</v>
      </c>
      <c r="BF208">
        <f t="shared" ca="1" si="204"/>
        <v>0</v>
      </c>
      <c r="BG208" t="str">
        <f t="shared" ca="1" si="173"/>
        <v/>
      </c>
      <c r="BH208" t="str">
        <f t="shared" ca="1" si="174"/>
        <v/>
      </c>
      <c r="BJ208" t="str">
        <f t="shared" ca="1" si="175"/>
        <v/>
      </c>
      <c r="BK208" t="str">
        <f t="shared" ca="1" si="176"/>
        <v/>
      </c>
      <c r="BL208" t="str">
        <f t="shared" ca="1" si="177"/>
        <v/>
      </c>
      <c r="BM208" t="str">
        <f t="shared" ca="1" si="178"/>
        <v/>
      </c>
      <c r="BN208" s="4" t="str">
        <f t="shared" ca="1" si="179"/>
        <v/>
      </c>
      <c r="BO208" t="str">
        <f t="shared" ca="1" si="180"/>
        <v/>
      </c>
      <c r="BP208" t="str">
        <f t="shared" ca="1" si="181"/>
        <v/>
      </c>
      <c r="BQ208" t="str">
        <f t="shared" ca="1" si="182"/>
        <v/>
      </c>
      <c r="BR208" t="str">
        <f t="shared" ca="1" si="183"/>
        <v/>
      </c>
      <c r="BS208" t="str">
        <f t="shared" ca="1" si="184"/>
        <v/>
      </c>
      <c r="BT208" t="str">
        <f ca="1">IF($BH208="","",IF(OR(BO208='Datos fijos'!$AB$3,BO208='Datos fijos'!$AB$4),0,SUM(BP208:BS208)))</f>
        <v/>
      </c>
      <c r="BU208" t="str">
        <f t="shared" ca="1" si="205"/>
        <v/>
      </c>
      <c r="BX208">
        <f ca="1">IF(OR(COUNTIF('Datos fijos'!$AJ:$AJ,$B208)=0,$B208=0,D208=0,F208=0,G208=0,$H$4&lt;&gt;'Datos fijos'!$H$3),0,VLOOKUP($B208,'Datos fijos'!$AJ:$AO,COLUMN('Datos fijos'!$AL$1)-COLUMN('Datos fijos'!$AJ$2)+1,0))</f>
        <v>0</v>
      </c>
      <c r="BY208">
        <f t="shared" ca="1" si="206"/>
        <v>0</v>
      </c>
      <c r="BZ208" t="str">
        <f t="shared" ca="1" si="185"/>
        <v/>
      </c>
      <c r="CA208" t="str">
        <f t="shared" ca="1" si="186"/>
        <v/>
      </c>
      <c r="CC208" t="str">
        <f t="shared" ca="1" si="187"/>
        <v/>
      </c>
      <c r="CD208" t="str">
        <f t="shared" ca="1" si="188"/>
        <v/>
      </c>
      <c r="CE208" t="str">
        <f t="shared" ca="1" si="189"/>
        <v/>
      </c>
      <c r="CF208" t="str">
        <f t="shared" ca="1" si="190"/>
        <v/>
      </c>
      <c r="CG208" t="str">
        <f t="shared" ca="1" si="191"/>
        <v/>
      </c>
      <c r="CH208" t="str">
        <f t="shared" ca="1" si="192"/>
        <v/>
      </c>
      <c r="CI208" t="str">
        <f t="shared" ca="1" si="193"/>
        <v/>
      </c>
      <c r="CJ208" t="str">
        <f t="shared" ca="1" si="194"/>
        <v/>
      </c>
      <c r="CK208" t="str">
        <f t="shared" ca="1" si="195"/>
        <v/>
      </c>
      <c r="CL208" t="str">
        <f t="shared" ca="1" si="196"/>
        <v/>
      </c>
      <c r="CM208" t="str">
        <f ca="1">IF($CA208="","",IF(OR(CH208='Datos fijos'!$AB$3,CH208='Datos fijos'!$AB$4),0,SUM(CI208:CL208)))</f>
        <v/>
      </c>
      <c r="CN208" t="str">
        <f t="shared" ca="1" si="207"/>
        <v/>
      </c>
      <c r="DZ208">
        <f ca="1">IF(OR(COUNTIF('Datos fijos'!$AJ:$AJ,$B208)=0,C208=0,D208=0,E208=0,G208=0),0,VLOOKUP($B208,'Datos fijos'!$AJ:$AO,COLUMN('Datos fijos'!$AO$1)-COLUMN('Datos fijos'!$AJ$2)+1,0))</f>
        <v>0</v>
      </c>
      <c r="EA208">
        <f t="shared" ca="1" si="208"/>
        <v>0</v>
      </c>
      <c r="EB208" t="str">
        <f t="shared" ca="1" si="221"/>
        <v/>
      </c>
      <c r="EC208" t="str">
        <f t="shared" ca="1" si="209"/>
        <v/>
      </c>
      <c r="EE208" t="str">
        <f t="shared" ca="1" si="210"/>
        <v/>
      </c>
      <c r="EF208" t="str">
        <f t="shared" ca="1" si="211"/>
        <v/>
      </c>
      <c r="EG208" t="str">
        <f t="shared" ca="1" si="212"/>
        <v/>
      </c>
      <c r="EH208" t="str">
        <f t="shared" ca="1" si="213"/>
        <v/>
      </c>
      <c r="EI208" t="str">
        <f t="shared" ca="1" si="214"/>
        <v/>
      </c>
      <c r="EJ208" t="str">
        <f t="shared" ca="1" si="215"/>
        <v/>
      </c>
      <c r="EM208" t="str">
        <f t="shared" ca="1" si="216"/>
        <v/>
      </c>
      <c r="EN208" t="str">
        <f t="shared" ca="1" si="217"/>
        <v/>
      </c>
      <c r="EO208" t="str">
        <f t="shared" ca="1" si="218"/>
        <v/>
      </c>
      <c r="EP208" t="str">
        <f t="shared" ca="1" si="219"/>
        <v/>
      </c>
      <c r="EQ208" t="str">
        <f ca="1">IF(EC208="","",IF(OR(EJ208='Datos fijos'!$AB$4),0,SUM(EM208:EP208)))</f>
        <v/>
      </c>
      <c r="ER208" t="str">
        <f t="shared" ca="1" si="220"/>
        <v/>
      </c>
      <c r="EV208" s="53" t="str">
        <f ca="1">IF(OR(COUNTIF('Datos fijos'!$AJ:$AJ,Cálculos!$B208)=0,F208=0,D208=0,B208=0),"",VLOOKUP($B208,'Datos fijos'!$AJ:$AP,COLUMN('Datos fijos'!$AP$1)-COLUMN('Datos fijos'!$AJ$2)+1,0))</f>
        <v/>
      </c>
      <c r="EW208" t="str">
        <f t="shared" ca="1" si="197"/>
        <v/>
      </c>
    </row>
    <row r="209" spans="2:153" x14ac:dyDescent="0.25">
      <c r="B209">
        <f ca="1">OFFSET('Equipos, Mater, Serv'!C$5,ROW($A209)-ROW($A$3),0)</f>
        <v>0</v>
      </c>
      <c r="C209">
        <f ca="1">OFFSET('Equipos, Mater, Serv'!D$5,ROW($A209)-ROW($A$3),0)</f>
        <v>0</v>
      </c>
      <c r="D209">
        <f ca="1">OFFSET('Equipos, Mater, Serv'!F$5,ROW($A209)-ROW($A$3),0)</f>
        <v>0</v>
      </c>
      <c r="E209">
        <f ca="1">OFFSET('Equipos, Mater, Serv'!G$5,ROW($A209)-ROW($A$3),0)</f>
        <v>0</v>
      </c>
      <c r="F209">
        <f ca="1">OFFSET('Equipos, Mater, Serv'!H$5,ROW($A209)-ROW($A$3),0)</f>
        <v>0</v>
      </c>
      <c r="G209">
        <f ca="1">OFFSET('Equipos, Mater, Serv'!L$5,ROW($A209)-ROW($A$3),0)</f>
        <v>0</v>
      </c>
      <c r="I209">
        <f ca="1">OFFSET('Equipos, Mater, Serv'!O$5,ROW($A209)-ROW($A$3),0)</f>
        <v>0</v>
      </c>
      <c r="J209">
        <f ca="1">OFFSET('Equipos, Mater, Serv'!P$5,ROW($A209)-ROW($A$3),0)</f>
        <v>0</v>
      </c>
      <c r="K209">
        <f ca="1">OFFSET('Equipos, Mater, Serv'!T$5,ROW($A209)-ROW($A$3),0)</f>
        <v>0</v>
      </c>
      <c r="L209">
        <f ca="1">OFFSET('Equipos, Mater, Serv'!U$5,ROW($A209)-ROW($A$3),0)</f>
        <v>0</v>
      </c>
      <c r="N209">
        <f ca="1">OFFSET('Equipos, Mater, Serv'!Z$5,ROW($A209)-ROW($A$3),0)</f>
        <v>0</v>
      </c>
      <c r="O209">
        <f ca="1">OFFSET('Equipos, Mater, Serv'!AA$5,ROW($A209)-ROW($A$3),0)</f>
        <v>0</v>
      </c>
      <c r="P209">
        <f ca="1">OFFSET('Equipos, Mater, Serv'!AB$5,ROW($A209)-ROW($A$3),0)</f>
        <v>0</v>
      </c>
      <c r="Q209">
        <f ca="1">OFFSET('Equipos, Mater, Serv'!AC$5,ROW($A209)-ROW($A$3),0)</f>
        <v>0</v>
      </c>
      <c r="R209">
        <f ca="1">OFFSET('Equipos, Mater, Serv'!AD$5,ROW($A209)-ROW($A$3),0)</f>
        <v>0</v>
      </c>
      <c r="S209">
        <f ca="1">OFFSET('Equipos, Mater, Serv'!AE$5,ROW($A209)-ROW($A$3),0)</f>
        <v>0</v>
      </c>
      <c r="T209">
        <f ca="1">OFFSET('Equipos, Mater, Serv'!AF$5,ROW($A209)-ROW($A$3),0)</f>
        <v>0</v>
      </c>
      <c r="V209" s="241">
        <f ca="1">IF(OR($B209=0,D209=0,F209=0,J209&lt;&gt;'Datos fijos'!$H$3),0,1)</f>
        <v>0</v>
      </c>
      <c r="W209">
        <f t="shared" ca="1" si="198"/>
        <v>0</v>
      </c>
      <c r="X209" t="str">
        <f t="shared" ca="1" si="199"/>
        <v/>
      </c>
      <c r="Y209" t="str">
        <f t="shared" ca="1" si="200"/>
        <v/>
      </c>
      <c r="AA209" t="str">
        <f t="shared" ca="1" si="167"/>
        <v/>
      </c>
      <c r="AB209" t="str">
        <f t="shared" ca="1" si="168"/>
        <v/>
      </c>
      <c r="AC209" t="str">
        <f t="shared" ca="1" si="169"/>
        <v/>
      </c>
      <c r="AD209" t="str">
        <f t="shared" ca="1" si="170"/>
        <v/>
      </c>
      <c r="AE209" t="str">
        <f t="shared" ca="1" si="171"/>
        <v/>
      </c>
      <c r="AF209" t="str">
        <f t="shared" ca="1" si="172"/>
        <v/>
      </c>
      <c r="AG209" t="str">
        <f t="shared" ca="1" si="201"/>
        <v/>
      </c>
      <c r="AH209" t="str">
        <f t="shared" ca="1" si="202"/>
        <v/>
      </c>
      <c r="AI209" t="str">
        <f t="shared" ca="1" si="203"/>
        <v/>
      </c>
      <c r="AL209" t="str">
        <f ca="1">IF(Y209="","",IF(OR(AG209='Datos fijos'!$AB$3,AG209='Datos fijos'!$AB$4),0,SUM(AH209:AK209)))</f>
        <v/>
      </c>
      <c r="BE209" s="4">
        <f ca="1">IF(OR(COUNTIF('Datos fijos'!$AJ:$AJ,$B209)=0,$B209=0,D209=0,F209=0,$H$4&lt;&gt;'Datos fijos'!$H$3),0,VLOOKUP($B209,'Datos fijos'!$AJ:$AO,COLUMN('Datos fijos'!$AK$2)-COLUMN('Datos fijos'!$AJ$2)+1,0))</f>
        <v>0</v>
      </c>
      <c r="BF209">
        <f t="shared" ca="1" si="204"/>
        <v>0</v>
      </c>
      <c r="BG209" t="str">
        <f t="shared" ca="1" si="173"/>
        <v/>
      </c>
      <c r="BH209" t="str">
        <f t="shared" ca="1" si="174"/>
        <v/>
      </c>
      <c r="BJ209" t="str">
        <f t="shared" ca="1" si="175"/>
        <v/>
      </c>
      <c r="BK209" t="str">
        <f t="shared" ca="1" si="176"/>
        <v/>
      </c>
      <c r="BL209" t="str">
        <f t="shared" ca="1" si="177"/>
        <v/>
      </c>
      <c r="BM209" t="str">
        <f t="shared" ca="1" si="178"/>
        <v/>
      </c>
      <c r="BN209" s="4" t="str">
        <f t="shared" ca="1" si="179"/>
        <v/>
      </c>
      <c r="BO209" t="str">
        <f t="shared" ca="1" si="180"/>
        <v/>
      </c>
      <c r="BP209" t="str">
        <f t="shared" ca="1" si="181"/>
        <v/>
      </c>
      <c r="BQ209" t="str">
        <f t="shared" ca="1" si="182"/>
        <v/>
      </c>
      <c r="BR209" t="str">
        <f t="shared" ca="1" si="183"/>
        <v/>
      </c>
      <c r="BS209" t="str">
        <f t="shared" ca="1" si="184"/>
        <v/>
      </c>
      <c r="BT209" t="str">
        <f ca="1">IF($BH209="","",IF(OR(BO209='Datos fijos'!$AB$3,BO209='Datos fijos'!$AB$4),0,SUM(BP209:BS209)))</f>
        <v/>
      </c>
      <c r="BU209" t="str">
        <f t="shared" ca="1" si="205"/>
        <v/>
      </c>
      <c r="BX209">
        <f ca="1">IF(OR(COUNTIF('Datos fijos'!$AJ:$AJ,$B209)=0,$B209=0,D209=0,F209=0,G209=0,$H$4&lt;&gt;'Datos fijos'!$H$3),0,VLOOKUP($B209,'Datos fijos'!$AJ:$AO,COLUMN('Datos fijos'!$AL$1)-COLUMN('Datos fijos'!$AJ$2)+1,0))</f>
        <v>0</v>
      </c>
      <c r="BY209">
        <f t="shared" ca="1" si="206"/>
        <v>0</v>
      </c>
      <c r="BZ209" t="str">
        <f t="shared" ca="1" si="185"/>
        <v/>
      </c>
      <c r="CA209" t="str">
        <f t="shared" ca="1" si="186"/>
        <v/>
      </c>
      <c r="CC209" t="str">
        <f t="shared" ca="1" si="187"/>
        <v/>
      </c>
      <c r="CD209" t="str">
        <f t="shared" ca="1" si="188"/>
        <v/>
      </c>
      <c r="CE209" t="str">
        <f t="shared" ca="1" si="189"/>
        <v/>
      </c>
      <c r="CF209" t="str">
        <f t="shared" ca="1" si="190"/>
        <v/>
      </c>
      <c r="CG209" t="str">
        <f t="shared" ca="1" si="191"/>
        <v/>
      </c>
      <c r="CH209" t="str">
        <f t="shared" ca="1" si="192"/>
        <v/>
      </c>
      <c r="CI209" t="str">
        <f t="shared" ca="1" si="193"/>
        <v/>
      </c>
      <c r="CJ209" t="str">
        <f t="shared" ca="1" si="194"/>
        <v/>
      </c>
      <c r="CK209" t="str">
        <f t="shared" ca="1" si="195"/>
        <v/>
      </c>
      <c r="CL209" t="str">
        <f t="shared" ca="1" si="196"/>
        <v/>
      </c>
      <c r="CM209" t="str">
        <f ca="1">IF($CA209="","",IF(OR(CH209='Datos fijos'!$AB$3,CH209='Datos fijos'!$AB$4),0,SUM(CI209:CL209)))</f>
        <v/>
      </c>
      <c r="CN209" t="str">
        <f t="shared" ca="1" si="207"/>
        <v/>
      </c>
      <c r="DZ209">
        <f ca="1">IF(OR(COUNTIF('Datos fijos'!$AJ:$AJ,$B209)=0,C209=0,D209=0,E209=0,G209=0),0,VLOOKUP($B209,'Datos fijos'!$AJ:$AO,COLUMN('Datos fijos'!$AO$1)-COLUMN('Datos fijos'!$AJ$2)+1,0))</f>
        <v>0</v>
      </c>
      <c r="EA209">
        <f t="shared" ca="1" si="208"/>
        <v>0</v>
      </c>
      <c r="EB209" t="str">
        <f t="shared" ca="1" si="221"/>
        <v/>
      </c>
      <c r="EC209" t="str">
        <f t="shared" ca="1" si="209"/>
        <v/>
      </c>
      <c r="EE209" t="str">
        <f t="shared" ca="1" si="210"/>
        <v/>
      </c>
      <c r="EF209" t="str">
        <f t="shared" ca="1" si="211"/>
        <v/>
      </c>
      <c r="EG209" t="str">
        <f t="shared" ca="1" si="212"/>
        <v/>
      </c>
      <c r="EH209" t="str">
        <f t="shared" ca="1" si="213"/>
        <v/>
      </c>
      <c r="EI209" t="str">
        <f t="shared" ca="1" si="214"/>
        <v/>
      </c>
      <c r="EJ209" t="str">
        <f t="shared" ca="1" si="215"/>
        <v/>
      </c>
      <c r="EM209" t="str">
        <f t="shared" ca="1" si="216"/>
        <v/>
      </c>
      <c r="EN209" t="str">
        <f t="shared" ca="1" si="217"/>
        <v/>
      </c>
      <c r="EO209" t="str">
        <f t="shared" ca="1" si="218"/>
        <v/>
      </c>
      <c r="EP209" t="str">
        <f t="shared" ca="1" si="219"/>
        <v/>
      </c>
      <c r="EQ209" t="str">
        <f ca="1">IF(EC209="","",IF(OR(EJ209='Datos fijos'!$AB$4),0,SUM(EM209:EP209)))</f>
        <v/>
      </c>
      <c r="ER209" t="str">
        <f t="shared" ca="1" si="220"/>
        <v/>
      </c>
      <c r="EV209" s="53" t="str">
        <f ca="1">IF(OR(COUNTIF('Datos fijos'!$AJ:$AJ,Cálculos!$B209)=0,F209=0,D209=0,B209=0),"",VLOOKUP($B209,'Datos fijos'!$AJ:$AP,COLUMN('Datos fijos'!$AP$1)-COLUMN('Datos fijos'!$AJ$2)+1,0))</f>
        <v/>
      </c>
      <c r="EW209" t="str">
        <f t="shared" ca="1" si="197"/>
        <v/>
      </c>
    </row>
    <row r="210" spans="2:153" x14ac:dyDescent="0.25">
      <c r="B210">
        <f ca="1">OFFSET('Equipos, Mater, Serv'!C$5,ROW($A210)-ROW($A$3),0)</f>
        <v>0</v>
      </c>
      <c r="C210">
        <f ca="1">OFFSET('Equipos, Mater, Serv'!D$5,ROW($A210)-ROW($A$3),0)</f>
        <v>0</v>
      </c>
      <c r="D210">
        <f ca="1">OFFSET('Equipos, Mater, Serv'!F$5,ROW($A210)-ROW($A$3),0)</f>
        <v>0</v>
      </c>
      <c r="E210">
        <f ca="1">OFFSET('Equipos, Mater, Serv'!G$5,ROW($A210)-ROW($A$3),0)</f>
        <v>0</v>
      </c>
      <c r="F210">
        <f ca="1">OFFSET('Equipos, Mater, Serv'!H$5,ROW($A210)-ROW($A$3),0)</f>
        <v>0</v>
      </c>
      <c r="G210">
        <f ca="1">OFFSET('Equipos, Mater, Serv'!L$5,ROW($A210)-ROW($A$3),0)</f>
        <v>0</v>
      </c>
      <c r="I210">
        <f ca="1">OFFSET('Equipos, Mater, Serv'!O$5,ROW($A210)-ROW($A$3),0)</f>
        <v>0</v>
      </c>
      <c r="J210">
        <f ca="1">OFFSET('Equipos, Mater, Serv'!P$5,ROW($A210)-ROW($A$3),0)</f>
        <v>0</v>
      </c>
      <c r="K210">
        <f ca="1">OFFSET('Equipos, Mater, Serv'!T$5,ROW($A210)-ROW($A$3),0)</f>
        <v>0</v>
      </c>
      <c r="L210">
        <f ca="1">OFFSET('Equipos, Mater, Serv'!U$5,ROW($A210)-ROW($A$3),0)</f>
        <v>0</v>
      </c>
      <c r="N210">
        <f ca="1">OFFSET('Equipos, Mater, Serv'!Z$5,ROW($A210)-ROW($A$3),0)</f>
        <v>0</v>
      </c>
      <c r="O210">
        <f ca="1">OFFSET('Equipos, Mater, Serv'!AA$5,ROW($A210)-ROW($A$3),0)</f>
        <v>0</v>
      </c>
      <c r="P210">
        <f ca="1">OFFSET('Equipos, Mater, Serv'!AB$5,ROW($A210)-ROW($A$3),0)</f>
        <v>0</v>
      </c>
      <c r="Q210">
        <f ca="1">OFFSET('Equipos, Mater, Serv'!AC$5,ROW($A210)-ROW($A$3),0)</f>
        <v>0</v>
      </c>
      <c r="R210">
        <f ca="1">OFFSET('Equipos, Mater, Serv'!AD$5,ROW($A210)-ROW($A$3),0)</f>
        <v>0</v>
      </c>
      <c r="S210">
        <f ca="1">OFFSET('Equipos, Mater, Serv'!AE$5,ROW($A210)-ROW($A$3),0)</f>
        <v>0</v>
      </c>
      <c r="T210">
        <f ca="1">OFFSET('Equipos, Mater, Serv'!AF$5,ROW($A210)-ROW($A$3),0)</f>
        <v>0</v>
      </c>
      <c r="V210" s="241">
        <f ca="1">IF(OR($B210=0,D210=0,F210=0,J210&lt;&gt;'Datos fijos'!$H$3),0,1)</f>
        <v>0</v>
      </c>
      <c r="W210">
        <f t="shared" ca="1" si="198"/>
        <v>0</v>
      </c>
      <c r="X210" t="str">
        <f t="shared" ca="1" si="199"/>
        <v/>
      </c>
      <c r="Y210" t="str">
        <f t="shared" ca="1" si="200"/>
        <v/>
      </c>
      <c r="AA210" t="str">
        <f t="shared" ca="1" si="167"/>
        <v/>
      </c>
      <c r="AB210" t="str">
        <f t="shared" ca="1" si="168"/>
        <v/>
      </c>
      <c r="AC210" t="str">
        <f t="shared" ca="1" si="169"/>
        <v/>
      </c>
      <c r="AD210" t="str">
        <f t="shared" ca="1" si="170"/>
        <v/>
      </c>
      <c r="AE210" t="str">
        <f t="shared" ca="1" si="171"/>
        <v/>
      </c>
      <c r="AF210" t="str">
        <f t="shared" ca="1" si="172"/>
        <v/>
      </c>
      <c r="AG210" t="str">
        <f t="shared" ca="1" si="201"/>
        <v/>
      </c>
      <c r="AH210" t="str">
        <f t="shared" ca="1" si="202"/>
        <v/>
      </c>
      <c r="AI210" t="str">
        <f t="shared" ca="1" si="203"/>
        <v/>
      </c>
      <c r="AL210" t="str">
        <f ca="1">IF(Y210="","",IF(OR(AG210='Datos fijos'!$AB$3,AG210='Datos fijos'!$AB$4),0,SUM(AH210:AK210)))</f>
        <v/>
      </c>
      <c r="BE210" s="4">
        <f ca="1">IF(OR(COUNTIF('Datos fijos'!$AJ:$AJ,$B210)=0,$B210=0,D210=0,F210=0,$H$4&lt;&gt;'Datos fijos'!$H$3),0,VLOOKUP($B210,'Datos fijos'!$AJ:$AO,COLUMN('Datos fijos'!$AK$2)-COLUMN('Datos fijos'!$AJ$2)+1,0))</f>
        <v>0</v>
      </c>
      <c r="BF210">
        <f t="shared" ca="1" si="204"/>
        <v>0</v>
      </c>
      <c r="BG210" t="str">
        <f t="shared" ca="1" si="173"/>
        <v/>
      </c>
      <c r="BH210" t="str">
        <f t="shared" ca="1" si="174"/>
        <v/>
      </c>
      <c r="BJ210" t="str">
        <f t="shared" ca="1" si="175"/>
        <v/>
      </c>
      <c r="BK210" t="str">
        <f t="shared" ca="1" si="176"/>
        <v/>
      </c>
      <c r="BL210" t="str">
        <f t="shared" ca="1" si="177"/>
        <v/>
      </c>
      <c r="BM210" t="str">
        <f t="shared" ca="1" si="178"/>
        <v/>
      </c>
      <c r="BN210" s="4" t="str">
        <f t="shared" ca="1" si="179"/>
        <v/>
      </c>
      <c r="BO210" t="str">
        <f t="shared" ca="1" si="180"/>
        <v/>
      </c>
      <c r="BP210" t="str">
        <f t="shared" ca="1" si="181"/>
        <v/>
      </c>
      <c r="BQ210" t="str">
        <f t="shared" ca="1" si="182"/>
        <v/>
      </c>
      <c r="BR210" t="str">
        <f t="shared" ca="1" si="183"/>
        <v/>
      </c>
      <c r="BS210" t="str">
        <f t="shared" ca="1" si="184"/>
        <v/>
      </c>
      <c r="BT210" t="str">
        <f ca="1">IF($BH210="","",IF(OR(BO210='Datos fijos'!$AB$3,BO210='Datos fijos'!$AB$4),0,SUM(BP210:BS210)))</f>
        <v/>
      </c>
      <c r="BU210" t="str">
        <f t="shared" ca="1" si="205"/>
        <v/>
      </c>
      <c r="BX210">
        <f ca="1">IF(OR(COUNTIF('Datos fijos'!$AJ:$AJ,$B210)=0,$B210=0,D210=0,F210=0,G210=0,$H$4&lt;&gt;'Datos fijos'!$H$3),0,VLOOKUP($B210,'Datos fijos'!$AJ:$AO,COLUMN('Datos fijos'!$AL$1)-COLUMN('Datos fijos'!$AJ$2)+1,0))</f>
        <v>0</v>
      </c>
      <c r="BY210">
        <f t="shared" ca="1" si="206"/>
        <v>0</v>
      </c>
      <c r="BZ210" t="str">
        <f t="shared" ca="1" si="185"/>
        <v/>
      </c>
      <c r="CA210" t="str">
        <f t="shared" ca="1" si="186"/>
        <v/>
      </c>
      <c r="CC210" t="str">
        <f t="shared" ca="1" si="187"/>
        <v/>
      </c>
      <c r="CD210" t="str">
        <f t="shared" ca="1" si="188"/>
        <v/>
      </c>
      <c r="CE210" t="str">
        <f t="shared" ca="1" si="189"/>
        <v/>
      </c>
      <c r="CF210" t="str">
        <f t="shared" ca="1" si="190"/>
        <v/>
      </c>
      <c r="CG210" t="str">
        <f t="shared" ca="1" si="191"/>
        <v/>
      </c>
      <c r="CH210" t="str">
        <f t="shared" ca="1" si="192"/>
        <v/>
      </c>
      <c r="CI210" t="str">
        <f t="shared" ca="1" si="193"/>
        <v/>
      </c>
      <c r="CJ210" t="str">
        <f t="shared" ca="1" si="194"/>
        <v/>
      </c>
      <c r="CK210" t="str">
        <f t="shared" ca="1" si="195"/>
        <v/>
      </c>
      <c r="CL210" t="str">
        <f t="shared" ca="1" si="196"/>
        <v/>
      </c>
      <c r="CM210" t="str">
        <f ca="1">IF($CA210="","",IF(OR(CH210='Datos fijos'!$AB$3,CH210='Datos fijos'!$AB$4),0,SUM(CI210:CL210)))</f>
        <v/>
      </c>
      <c r="CN210" t="str">
        <f t="shared" ca="1" si="207"/>
        <v/>
      </c>
      <c r="DZ210">
        <f ca="1">IF(OR(COUNTIF('Datos fijos'!$AJ:$AJ,$B210)=0,C210=0,D210=0,E210=0,G210=0),0,VLOOKUP($B210,'Datos fijos'!$AJ:$AO,COLUMN('Datos fijos'!$AO$1)-COLUMN('Datos fijos'!$AJ$2)+1,0))</f>
        <v>0</v>
      </c>
      <c r="EA210">
        <f t="shared" ca="1" si="208"/>
        <v>0</v>
      </c>
      <c r="EB210" t="str">
        <f t="shared" ca="1" si="221"/>
        <v/>
      </c>
      <c r="EC210" t="str">
        <f t="shared" ca="1" si="209"/>
        <v/>
      </c>
      <c r="EE210" t="str">
        <f t="shared" ca="1" si="210"/>
        <v/>
      </c>
      <c r="EF210" t="str">
        <f t="shared" ca="1" si="211"/>
        <v/>
      </c>
      <c r="EG210" t="str">
        <f t="shared" ca="1" si="212"/>
        <v/>
      </c>
      <c r="EH210" t="str">
        <f t="shared" ca="1" si="213"/>
        <v/>
      </c>
      <c r="EI210" t="str">
        <f t="shared" ca="1" si="214"/>
        <v/>
      </c>
      <c r="EJ210" t="str">
        <f t="shared" ca="1" si="215"/>
        <v/>
      </c>
      <c r="EM210" t="str">
        <f t="shared" ca="1" si="216"/>
        <v/>
      </c>
      <c r="EN210" t="str">
        <f t="shared" ca="1" si="217"/>
        <v/>
      </c>
      <c r="EO210" t="str">
        <f t="shared" ca="1" si="218"/>
        <v/>
      </c>
      <c r="EP210" t="str">
        <f t="shared" ca="1" si="219"/>
        <v/>
      </c>
      <c r="EQ210" t="str">
        <f ca="1">IF(EC210="","",IF(OR(EJ210='Datos fijos'!$AB$4),0,SUM(EM210:EP210)))</f>
        <v/>
      </c>
      <c r="ER210" t="str">
        <f t="shared" ca="1" si="220"/>
        <v/>
      </c>
      <c r="EV210" s="53" t="str">
        <f ca="1">IF(OR(COUNTIF('Datos fijos'!$AJ:$AJ,Cálculos!$B210)=0,F210=0,D210=0,B210=0),"",VLOOKUP($B210,'Datos fijos'!$AJ:$AP,COLUMN('Datos fijos'!$AP$1)-COLUMN('Datos fijos'!$AJ$2)+1,0))</f>
        <v/>
      </c>
      <c r="EW210" t="str">
        <f t="shared" ca="1" si="197"/>
        <v/>
      </c>
    </row>
    <row r="211" spans="2:153" x14ac:dyDescent="0.25">
      <c r="B211">
        <f ca="1">OFFSET('Equipos, Mater, Serv'!C$5,ROW($A211)-ROW($A$3),0)</f>
        <v>0</v>
      </c>
      <c r="C211">
        <f ca="1">OFFSET('Equipos, Mater, Serv'!D$5,ROW($A211)-ROW($A$3),0)</f>
        <v>0</v>
      </c>
      <c r="D211">
        <f ca="1">OFFSET('Equipos, Mater, Serv'!F$5,ROW($A211)-ROW($A$3),0)</f>
        <v>0</v>
      </c>
      <c r="E211">
        <f ca="1">OFFSET('Equipos, Mater, Serv'!G$5,ROW($A211)-ROW($A$3),0)</f>
        <v>0</v>
      </c>
      <c r="F211">
        <f ca="1">OFFSET('Equipos, Mater, Serv'!H$5,ROW($A211)-ROW($A$3),0)</f>
        <v>0</v>
      </c>
      <c r="G211">
        <f ca="1">OFFSET('Equipos, Mater, Serv'!L$5,ROW($A211)-ROW($A$3),0)</f>
        <v>0</v>
      </c>
      <c r="I211">
        <f ca="1">OFFSET('Equipos, Mater, Serv'!O$5,ROW($A211)-ROW($A$3),0)</f>
        <v>0</v>
      </c>
      <c r="J211">
        <f ca="1">OFFSET('Equipos, Mater, Serv'!P$5,ROW($A211)-ROW($A$3),0)</f>
        <v>0</v>
      </c>
      <c r="K211">
        <f ca="1">OFFSET('Equipos, Mater, Serv'!T$5,ROW($A211)-ROW($A$3),0)</f>
        <v>0</v>
      </c>
      <c r="L211">
        <f ca="1">OFFSET('Equipos, Mater, Serv'!U$5,ROW($A211)-ROW($A$3),0)</f>
        <v>0</v>
      </c>
      <c r="N211">
        <f ca="1">OFFSET('Equipos, Mater, Serv'!Z$5,ROW($A211)-ROW($A$3),0)</f>
        <v>0</v>
      </c>
      <c r="O211">
        <f ca="1">OFFSET('Equipos, Mater, Serv'!AA$5,ROW($A211)-ROW($A$3),0)</f>
        <v>0</v>
      </c>
      <c r="P211">
        <f ca="1">OFFSET('Equipos, Mater, Serv'!AB$5,ROW($A211)-ROW($A$3),0)</f>
        <v>0</v>
      </c>
      <c r="Q211">
        <f ca="1">OFFSET('Equipos, Mater, Serv'!AC$5,ROW($A211)-ROW($A$3),0)</f>
        <v>0</v>
      </c>
      <c r="R211">
        <f ca="1">OFFSET('Equipos, Mater, Serv'!AD$5,ROW($A211)-ROW($A$3),0)</f>
        <v>0</v>
      </c>
      <c r="S211">
        <f ca="1">OFFSET('Equipos, Mater, Serv'!AE$5,ROW($A211)-ROW($A$3),0)</f>
        <v>0</v>
      </c>
      <c r="T211">
        <f ca="1">OFFSET('Equipos, Mater, Serv'!AF$5,ROW($A211)-ROW($A$3),0)</f>
        <v>0</v>
      </c>
      <c r="V211" s="241">
        <f ca="1">IF(OR($B211=0,D211=0,F211=0,J211&lt;&gt;'Datos fijos'!$H$3),0,1)</f>
        <v>0</v>
      </c>
      <c r="W211">
        <f t="shared" ca="1" si="198"/>
        <v>0</v>
      </c>
      <c r="X211" t="str">
        <f t="shared" ca="1" si="199"/>
        <v/>
      </c>
      <c r="Y211" t="str">
        <f t="shared" ca="1" si="200"/>
        <v/>
      </c>
      <c r="AA211" t="str">
        <f t="shared" ca="1" si="167"/>
        <v/>
      </c>
      <c r="AB211" t="str">
        <f t="shared" ca="1" si="168"/>
        <v/>
      </c>
      <c r="AC211" t="str">
        <f t="shared" ca="1" si="169"/>
        <v/>
      </c>
      <c r="AD211" t="str">
        <f t="shared" ca="1" si="170"/>
        <v/>
      </c>
      <c r="AE211" t="str">
        <f t="shared" ca="1" si="171"/>
        <v/>
      </c>
      <c r="AF211" t="str">
        <f t="shared" ca="1" si="172"/>
        <v/>
      </c>
      <c r="AG211" t="str">
        <f t="shared" ca="1" si="201"/>
        <v/>
      </c>
      <c r="AH211" t="str">
        <f t="shared" ca="1" si="202"/>
        <v/>
      </c>
      <c r="AI211" t="str">
        <f t="shared" ca="1" si="203"/>
        <v/>
      </c>
      <c r="AL211" t="str">
        <f ca="1">IF(Y211="","",IF(OR(AG211='Datos fijos'!$AB$3,AG211='Datos fijos'!$AB$4),0,SUM(AH211:AK211)))</f>
        <v/>
      </c>
      <c r="BE211" s="4">
        <f ca="1">IF(OR(COUNTIF('Datos fijos'!$AJ:$AJ,$B211)=0,$B211=0,D211=0,F211=0,$H$4&lt;&gt;'Datos fijos'!$H$3),0,VLOOKUP($B211,'Datos fijos'!$AJ:$AO,COLUMN('Datos fijos'!$AK$2)-COLUMN('Datos fijos'!$AJ$2)+1,0))</f>
        <v>0</v>
      </c>
      <c r="BF211">
        <f t="shared" ca="1" si="204"/>
        <v>0</v>
      </c>
      <c r="BG211" t="str">
        <f t="shared" ca="1" si="173"/>
        <v/>
      </c>
      <c r="BH211" t="str">
        <f t="shared" ca="1" si="174"/>
        <v/>
      </c>
      <c r="BJ211" t="str">
        <f t="shared" ca="1" si="175"/>
        <v/>
      </c>
      <c r="BK211" t="str">
        <f t="shared" ca="1" si="176"/>
        <v/>
      </c>
      <c r="BL211" t="str">
        <f t="shared" ca="1" si="177"/>
        <v/>
      </c>
      <c r="BM211" t="str">
        <f t="shared" ca="1" si="178"/>
        <v/>
      </c>
      <c r="BN211" s="4" t="str">
        <f t="shared" ca="1" si="179"/>
        <v/>
      </c>
      <c r="BO211" t="str">
        <f t="shared" ca="1" si="180"/>
        <v/>
      </c>
      <c r="BP211" t="str">
        <f t="shared" ca="1" si="181"/>
        <v/>
      </c>
      <c r="BQ211" t="str">
        <f t="shared" ca="1" si="182"/>
        <v/>
      </c>
      <c r="BR211" t="str">
        <f t="shared" ca="1" si="183"/>
        <v/>
      </c>
      <c r="BS211" t="str">
        <f t="shared" ca="1" si="184"/>
        <v/>
      </c>
      <c r="BT211" t="str">
        <f ca="1">IF($BH211="","",IF(OR(BO211='Datos fijos'!$AB$3,BO211='Datos fijos'!$AB$4),0,SUM(BP211:BS211)))</f>
        <v/>
      </c>
      <c r="BU211" t="str">
        <f t="shared" ca="1" si="205"/>
        <v/>
      </c>
      <c r="BX211">
        <f ca="1">IF(OR(COUNTIF('Datos fijos'!$AJ:$AJ,$B211)=0,$B211=0,D211=0,F211=0,G211=0,$H$4&lt;&gt;'Datos fijos'!$H$3),0,VLOOKUP($B211,'Datos fijos'!$AJ:$AO,COLUMN('Datos fijos'!$AL$1)-COLUMN('Datos fijos'!$AJ$2)+1,0))</f>
        <v>0</v>
      </c>
      <c r="BY211">
        <f t="shared" ca="1" si="206"/>
        <v>0</v>
      </c>
      <c r="BZ211" t="str">
        <f t="shared" ca="1" si="185"/>
        <v/>
      </c>
      <c r="CA211" t="str">
        <f t="shared" ca="1" si="186"/>
        <v/>
      </c>
      <c r="CC211" t="str">
        <f t="shared" ca="1" si="187"/>
        <v/>
      </c>
      <c r="CD211" t="str">
        <f t="shared" ca="1" si="188"/>
        <v/>
      </c>
      <c r="CE211" t="str">
        <f t="shared" ca="1" si="189"/>
        <v/>
      </c>
      <c r="CF211" t="str">
        <f t="shared" ca="1" si="190"/>
        <v/>
      </c>
      <c r="CG211" t="str">
        <f t="shared" ca="1" si="191"/>
        <v/>
      </c>
      <c r="CH211" t="str">
        <f t="shared" ca="1" si="192"/>
        <v/>
      </c>
      <c r="CI211" t="str">
        <f t="shared" ca="1" si="193"/>
        <v/>
      </c>
      <c r="CJ211" t="str">
        <f t="shared" ca="1" si="194"/>
        <v/>
      </c>
      <c r="CK211" t="str">
        <f t="shared" ca="1" si="195"/>
        <v/>
      </c>
      <c r="CL211" t="str">
        <f t="shared" ca="1" si="196"/>
        <v/>
      </c>
      <c r="CM211" t="str">
        <f ca="1">IF($CA211="","",IF(OR(CH211='Datos fijos'!$AB$3,CH211='Datos fijos'!$AB$4),0,SUM(CI211:CL211)))</f>
        <v/>
      </c>
      <c r="CN211" t="str">
        <f t="shared" ca="1" si="207"/>
        <v/>
      </c>
      <c r="DZ211">
        <f ca="1">IF(OR(COUNTIF('Datos fijos'!$AJ:$AJ,$B211)=0,C211=0,D211=0,E211=0,G211=0),0,VLOOKUP($B211,'Datos fijos'!$AJ:$AO,COLUMN('Datos fijos'!$AO$1)-COLUMN('Datos fijos'!$AJ$2)+1,0))</f>
        <v>0</v>
      </c>
      <c r="EA211">
        <f t="shared" ca="1" si="208"/>
        <v>0</v>
      </c>
      <c r="EB211" t="str">
        <f t="shared" ca="1" si="221"/>
        <v/>
      </c>
      <c r="EC211" t="str">
        <f t="shared" ca="1" si="209"/>
        <v/>
      </c>
      <c r="EE211" t="str">
        <f t="shared" ca="1" si="210"/>
        <v/>
      </c>
      <c r="EF211" t="str">
        <f t="shared" ca="1" si="211"/>
        <v/>
      </c>
      <c r="EG211" t="str">
        <f t="shared" ca="1" si="212"/>
        <v/>
      </c>
      <c r="EH211" t="str">
        <f t="shared" ca="1" si="213"/>
        <v/>
      </c>
      <c r="EI211" t="str">
        <f t="shared" ca="1" si="214"/>
        <v/>
      </c>
      <c r="EJ211" t="str">
        <f t="shared" ca="1" si="215"/>
        <v/>
      </c>
      <c r="EM211" t="str">
        <f t="shared" ca="1" si="216"/>
        <v/>
      </c>
      <c r="EN211" t="str">
        <f t="shared" ca="1" si="217"/>
        <v/>
      </c>
      <c r="EO211" t="str">
        <f t="shared" ca="1" si="218"/>
        <v/>
      </c>
      <c r="EP211" t="str">
        <f t="shared" ca="1" si="219"/>
        <v/>
      </c>
      <c r="EQ211" t="str">
        <f ca="1">IF(EC211="","",IF(OR(EJ211='Datos fijos'!$AB$4),0,SUM(EM211:EP211)))</f>
        <v/>
      </c>
      <c r="ER211" t="str">
        <f t="shared" ca="1" si="220"/>
        <v/>
      </c>
      <c r="EV211" s="53" t="str">
        <f ca="1">IF(OR(COUNTIF('Datos fijos'!$AJ:$AJ,Cálculos!$B211)=0,F211=0,D211=0,B211=0),"",VLOOKUP($B211,'Datos fijos'!$AJ:$AP,COLUMN('Datos fijos'!$AP$1)-COLUMN('Datos fijos'!$AJ$2)+1,0))</f>
        <v/>
      </c>
      <c r="EW211" t="str">
        <f t="shared" ca="1" si="197"/>
        <v/>
      </c>
    </row>
    <row r="212" spans="2:153" x14ac:dyDescent="0.25">
      <c r="B212">
        <f ca="1">OFFSET('Equipos, Mater, Serv'!C$5,ROW($A212)-ROW($A$3),0)</f>
        <v>0</v>
      </c>
      <c r="C212">
        <f ca="1">OFFSET('Equipos, Mater, Serv'!D$5,ROW($A212)-ROW($A$3),0)</f>
        <v>0</v>
      </c>
      <c r="D212">
        <f ca="1">OFFSET('Equipos, Mater, Serv'!F$5,ROW($A212)-ROW($A$3),0)</f>
        <v>0</v>
      </c>
      <c r="E212">
        <f ca="1">OFFSET('Equipos, Mater, Serv'!G$5,ROW($A212)-ROW($A$3),0)</f>
        <v>0</v>
      </c>
      <c r="F212">
        <f ca="1">OFFSET('Equipos, Mater, Serv'!H$5,ROW($A212)-ROW($A$3),0)</f>
        <v>0</v>
      </c>
      <c r="G212">
        <f ca="1">OFFSET('Equipos, Mater, Serv'!L$5,ROW($A212)-ROW($A$3),0)</f>
        <v>0</v>
      </c>
      <c r="I212">
        <f ca="1">OFFSET('Equipos, Mater, Serv'!O$5,ROW($A212)-ROW($A$3),0)</f>
        <v>0</v>
      </c>
      <c r="J212">
        <f ca="1">OFFSET('Equipos, Mater, Serv'!P$5,ROW($A212)-ROW($A$3),0)</f>
        <v>0</v>
      </c>
      <c r="K212">
        <f ca="1">OFFSET('Equipos, Mater, Serv'!T$5,ROW($A212)-ROW($A$3),0)</f>
        <v>0</v>
      </c>
      <c r="L212">
        <f ca="1">OFFSET('Equipos, Mater, Serv'!U$5,ROW($A212)-ROW($A$3),0)</f>
        <v>0</v>
      </c>
      <c r="N212">
        <f ca="1">OFFSET('Equipos, Mater, Serv'!Z$5,ROW($A212)-ROW($A$3),0)</f>
        <v>0</v>
      </c>
      <c r="O212">
        <f ca="1">OFFSET('Equipos, Mater, Serv'!AA$5,ROW($A212)-ROW($A$3),0)</f>
        <v>0</v>
      </c>
      <c r="P212">
        <f ca="1">OFFSET('Equipos, Mater, Serv'!AB$5,ROW($A212)-ROW($A$3),0)</f>
        <v>0</v>
      </c>
      <c r="Q212">
        <f ca="1">OFFSET('Equipos, Mater, Serv'!AC$5,ROW($A212)-ROW($A$3),0)</f>
        <v>0</v>
      </c>
      <c r="R212">
        <f ca="1">OFFSET('Equipos, Mater, Serv'!AD$5,ROW($A212)-ROW($A$3),0)</f>
        <v>0</v>
      </c>
      <c r="S212">
        <f ca="1">OFFSET('Equipos, Mater, Serv'!AE$5,ROW($A212)-ROW($A$3),0)</f>
        <v>0</v>
      </c>
      <c r="T212">
        <f ca="1">OFFSET('Equipos, Mater, Serv'!AF$5,ROW($A212)-ROW($A$3),0)</f>
        <v>0</v>
      </c>
      <c r="V212" s="241">
        <f ca="1">IF(OR($B212=0,D212=0,F212=0,J212&lt;&gt;'Datos fijos'!$H$3),0,1)</f>
        <v>0</v>
      </c>
      <c r="W212">
        <f t="shared" ca="1" si="198"/>
        <v>0</v>
      </c>
      <c r="X212" t="str">
        <f t="shared" ca="1" si="199"/>
        <v/>
      </c>
      <c r="Y212" t="str">
        <f t="shared" ca="1" si="200"/>
        <v/>
      </c>
      <c r="AA212" t="str">
        <f t="shared" ca="1" si="167"/>
        <v/>
      </c>
      <c r="AB212" t="str">
        <f t="shared" ca="1" si="168"/>
        <v/>
      </c>
      <c r="AC212" t="str">
        <f t="shared" ca="1" si="169"/>
        <v/>
      </c>
      <c r="AD212" t="str">
        <f t="shared" ca="1" si="170"/>
        <v/>
      </c>
      <c r="AE212" t="str">
        <f t="shared" ca="1" si="171"/>
        <v/>
      </c>
      <c r="AF212" t="str">
        <f t="shared" ca="1" si="172"/>
        <v/>
      </c>
      <c r="AG212" t="str">
        <f t="shared" ca="1" si="201"/>
        <v/>
      </c>
      <c r="AH212" t="str">
        <f t="shared" ca="1" si="202"/>
        <v/>
      </c>
      <c r="AI212" t="str">
        <f t="shared" ca="1" si="203"/>
        <v/>
      </c>
      <c r="AL212" t="str">
        <f ca="1">IF(Y212="","",IF(OR(AG212='Datos fijos'!$AB$3,AG212='Datos fijos'!$AB$4),0,SUM(AH212:AK212)))</f>
        <v/>
      </c>
      <c r="BE212" s="4">
        <f ca="1">IF(OR(COUNTIF('Datos fijos'!$AJ:$AJ,$B212)=0,$B212=0,D212=0,F212=0,$H$4&lt;&gt;'Datos fijos'!$H$3),0,VLOOKUP($B212,'Datos fijos'!$AJ:$AO,COLUMN('Datos fijos'!$AK$2)-COLUMN('Datos fijos'!$AJ$2)+1,0))</f>
        <v>0</v>
      </c>
      <c r="BF212">
        <f t="shared" ca="1" si="204"/>
        <v>0</v>
      </c>
      <c r="BG212" t="str">
        <f t="shared" ca="1" si="173"/>
        <v/>
      </c>
      <c r="BH212" t="str">
        <f t="shared" ca="1" si="174"/>
        <v/>
      </c>
      <c r="BJ212" t="str">
        <f t="shared" ca="1" si="175"/>
        <v/>
      </c>
      <c r="BK212" t="str">
        <f t="shared" ca="1" si="176"/>
        <v/>
      </c>
      <c r="BL212" t="str">
        <f t="shared" ca="1" si="177"/>
        <v/>
      </c>
      <c r="BM212" t="str">
        <f t="shared" ca="1" si="178"/>
        <v/>
      </c>
      <c r="BN212" s="4" t="str">
        <f t="shared" ca="1" si="179"/>
        <v/>
      </c>
      <c r="BO212" t="str">
        <f t="shared" ca="1" si="180"/>
        <v/>
      </c>
      <c r="BP212" t="str">
        <f t="shared" ca="1" si="181"/>
        <v/>
      </c>
      <c r="BQ212" t="str">
        <f t="shared" ca="1" si="182"/>
        <v/>
      </c>
      <c r="BR212" t="str">
        <f t="shared" ca="1" si="183"/>
        <v/>
      </c>
      <c r="BS212" t="str">
        <f t="shared" ca="1" si="184"/>
        <v/>
      </c>
      <c r="BT212" t="str">
        <f ca="1">IF($BH212="","",IF(OR(BO212='Datos fijos'!$AB$3,BO212='Datos fijos'!$AB$4),0,SUM(BP212:BS212)))</f>
        <v/>
      </c>
      <c r="BU212" t="str">
        <f t="shared" ca="1" si="205"/>
        <v/>
      </c>
      <c r="BX212">
        <f ca="1">IF(OR(COUNTIF('Datos fijos'!$AJ:$AJ,$B212)=0,$B212=0,D212=0,F212=0,G212=0,$H$4&lt;&gt;'Datos fijos'!$H$3),0,VLOOKUP($B212,'Datos fijos'!$AJ:$AO,COLUMN('Datos fijos'!$AL$1)-COLUMN('Datos fijos'!$AJ$2)+1,0))</f>
        <v>0</v>
      </c>
      <c r="BY212">
        <f t="shared" ca="1" si="206"/>
        <v>0</v>
      </c>
      <c r="BZ212" t="str">
        <f t="shared" ca="1" si="185"/>
        <v/>
      </c>
      <c r="CA212" t="str">
        <f t="shared" ca="1" si="186"/>
        <v/>
      </c>
      <c r="CC212" t="str">
        <f t="shared" ca="1" si="187"/>
        <v/>
      </c>
      <c r="CD212" t="str">
        <f t="shared" ca="1" si="188"/>
        <v/>
      </c>
      <c r="CE212" t="str">
        <f t="shared" ca="1" si="189"/>
        <v/>
      </c>
      <c r="CF212" t="str">
        <f t="shared" ca="1" si="190"/>
        <v/>
      </c>
      <c r="CG212" t="str">
        <f t="shared" ca="1" si="191"/>
        <v/>
      </c>
      <c r="CH212" t="str">
        <f t="shared" ca="1" si="192"/>
        <v/>
      </c>
      <c r="CI212" t="str">
        <f t="shared" ca="1" si="193"/>
        <v/>
      </c>
      <c r="CJ212" t="str">
        <f t="shared" ca="1" si="194"/>
        <v/>
      </c>
      <c r="CK212" t="str">
        <f t="shared" ca="1" si="195"/>
        <v/>
      </c>
      <c r="CL212" t="str">
        <f t="shared" ca="1" si="196"/>
        <v/>
      </c>
      <c r="CM212" t="str">
        <f ca="1">IF($CA212="","",IF(OR(CH212='Datos fijos'!$AB$3,CH212='Datos fijos'!$AB$4),0,SUM(CI212:CL212)))</f>
        <v/>
      </c>
      <c r="CN212" t="str">
        <f t="shared" ca="1" si="207"/>
        <v/>
      </c>
      <c r="DZ212">
        <f ca="1">IF(OR(COUNTIF('Datos fijos'!$AJ:$AJ,$B212)=0,C212=0,D212=0,E212=0,G212=0),0,VLOOKUP($B212,'Datos fijos'!$AJ:$AO,COLUMN('Datos fijos'!$AO$1)-COLUMN('Datos fijos'!$AJ$2)+1,0))</f>
        <v>0</v>
      </c>
      <c r="EA212">
        <f t="shared" ca="1" si="208"/>
        <v>0</v>
      </c>
      <c r="EB212" t="str">
        <f t="shared" ca="1" si="221"/>
        <v/>
      </c>
      <c r="EC212" t="str">
        <f t="shared" ca="1" si="209"/>
        <v/>
      </c>
      <c r="EE212" t="str">
        <f t="shared" ca="1" si="210"/>
        <v/>
      </c>
      <c r="EF212" t="str">
        <f t="shared" ca="1" si="211"/>
        <v/>
      </c>
      <c r="EG212" t="str">
        <f t="shared" ca="1" si="212"/>
        <v/>
      </c>
      <c r="EH212" t="str">
        <f t="shared" ca="1" si="213"/>
        <v/>
      </c>
      <c r="EI212" t="str">
        <f t="shared" ca="1" si="214"/>
        <v/>
      </c>
      <c r="EJ212" t="str">
        <f t="shared" ca="1" si="215"/>
        <v/>
      </c>
      <c r="EM212" t="str">
        <f t="shared" ca="1" si="216"/>
        <v/>
      </c>
      <c r="EN212" t="str">
        <f t="shared" ca="1" si="217"/>
        <v/>
      </c>
      <c r="EO212" t="str">
        <f t="shared" ca="1" si="218"/>
        <v/>
      </c>
      <c r="EP212" t="str">
        <f t="shared" ca="1" si="219"/>
        <v/>
      </c>
      <c r="EQ212" t="str">
        <f ca="1">IF(EC212="","",IF(OR(EJ212='Datos fijos'!$AB$4),0,SUM(EM212:EP212)))</f>
        <v/>
      </c>
      <c r="ER212" t="str">
        <f t="shared" ca="1" si="220"/>
        <v/>
      </c>
      <c r="EV212" s="53" t="str">
        <f ca="1">IF(OR(COUNTIF('Datos fijos'!$AJ:$AJ,Cálculos!$B212)=0,F212=0,D212=0,B212=0),"",VLOOKUP($B212,'Datos fijos'!$AJ:$AP,COLUMN('Datos fijos'!$AP$1)-COLUMN('Datos fijos'!$AJ$2)+1,0))</f>
        <v/>
      </c>
      <c r="EW212" t="str">
        <f t="shared" ca="1" si="197"/>
        <v/>
      </c>
    </row>
    <row r="213" spans="2:153" x14ac:dyDescent="0.25">
      <c r="B213">
        <f ca="1">OFFSET('Equipos, Mater, Serv'!C$5,ROW($A213)-ROW($A$3),0)</f>
        <v>0</v>
      </c>
      <c r="C213">
        <f ca="1">OFFSET('Equipos, Mater, Serv'!D$5,ROW($A213)-ROW($A$3),0)</f>
        <v>0</v>
      </c>
      <c r="D213">
        <f ca="1">OFFSET('Equipos, Mater, Serv'!F$5,ROW($A213)-ROW($A$3),0)</f>
        <v>0</v>
      </c>
      <c r="E213">
        <f ca="1">OFFSET('Equipos, Mater, Serv'!G$5,ROW($A213)-ROW($A$3),0)</f>
        <v>0</v>
      </c>
      <c r="F213">
        <f ca="1">OFFSET('Equipos, Mater, Serv'!H$5,ROW($A213)-ROW($A$3),0)</f>
        <v>0</v>
      </c>
      <c r="G213">
        <f ca="1">OFFSET('Equipos, Mater, Serv'!L$5,ROW($A213)-ROW($A$3),0)</f>
        <v>0</v>
      </c>
      <c r="I213">
        <f ca="1">OFFSET('Equipos, Mater, Serv'!O$5,ROW($A213)-ROW($A$3),0)</f>
        <v>0</v>
      </c>
      <c r="J213">
        <f ca="1">OFFSET('Equipos, Mater, Serv'!P$5,ROW($A213)-ROW($A$3),0)</f>
        <v>0</v>
      </c>
      <c r="K213">
        <f ca="1">OFFSET('Equipos, Mater, Serv'!T$5,ROW($A213)-ROW($A$3),0)</f>
        <v>0</v>
      </c>
      <c r="L213">
        <f ca="1">OFFSET('Equipos, Mater, Serv'!U$5,ROW($A213)-ROW($A$3),0)</f>
        <v>0</v>
      </c>
      <c r="N213">
        <f ca="1">OFFSET('Equipos, Mater, Serv'!Z$5,ROW($A213)-ROW($A$3),0)</f>
        <v>0</v>
      </c>
      <c r="O213">
        <f ca="1">OFFSET('Equipos, Mater, Serv'!AA$5,ROW($A213)-ROW($A$3),0)</f>
        <v>0</v>
      </c>
      <c r="P213">
        <f ca="1">OFFSET('Equipos, Mater, Serv'!AB$5,ROW($A213)-ROW($A$3),0)</f>
        <v>0</v>
      </c>
      <c r="Q213">
        <f ca="1">OFFSET('Equipos, Mater, Serv'!AC$5,ROW($A213)-ROW($A$3),0)</f>
        <v>0</v>
      </c>
      <c r="R213">
        <f ca="1">OFFSET('Equipos, Mater, Serv'!AD$5,ROW($A213)-ROW($A$3),0)</f>
        <v>0</v>
      </c>
      <c r="S213">
        <f ca="1">OFFSET('Equipos, Mater, Serv'!AE$5,ROW($A213)-ROW($A$3),0)</f>
        <v>0</v>
      </c>
      <c r="T213">
        <f ca="1">OFFSET('Equipos, Mater, Serv'!AF$5,ROW($A213)-ROW($A$3),0)</f>
        <v>0</v>
      </c>
      <c r="V213" s="241">
        <f ca="1">IF(OR($B213=0,D213=0,F213=0,J213&lt;&gt;'Datos fijos'!$H$3),0,1)</f>
        <v>0</v>
      </c>
      <c r="W213">
        <f t="shared" ca="1" si="198"/>
        <v>0</v>
      </c>
      <c r="X213" t="str">
        <f t="shared" ca="1" si="199"/>
        <v/>
      </c>
      <c r="Y213" t="str">
        <f t="shared" ca="1" si="200"/>
        <v/>
      </c>
      <c r="AA213" t="str">
        <f t="shared" ca="1" si="167"/>
        <v/>
      </c>
      <c r="AB213" t="str">
        <f t="shared" ca="1" si="168"/>
        <v/>
      </c>
      <c r="AC213" t="str">
        <f t="shared" ca="1" si="169"/>
        <v/>
      </c>
      <c r="AD213" t="str">
        <f t="shared" ca="1" si="170"/>
        <v/>
      </c>
      <c r="AE213" t="str">
        <f t="shared" ca="1" si="171"/>
        <v/>
      </c>
      <c r="AF213" t="str">
        <f t="shared" ca="1" si="172"/>
        <v/>
      </c>
      <c r="AG213" t="str">
        <f t="shared" ca="1" si="201"/>
        <v/>
      </c>
      <c r="AH213" t="str">
        <f t="shared" ca="1" si="202"/>
        <v/>
      </c>
      <c r="AI213" t="str">
        <f t="shared" ca="1" si="203"/>
        <v/>
      </c>
      <c r="AL213" t="str">
        <f ca="1">IF(Y213="","",IF(OR(AG213='Datos fijos'!$AB$3,AG213='Datos fijos'!$AB$4),0,SUM(AH213:AK213)))</f>
        <v/>
      </c>
      <c r="BE213" s="4">
        <f ca="1">IF(OR(COUNTIF('Datos fijos'!$AJ:$AJ,$B213)=0,$B213=0,D213=0,F213=0,$H$4&lt;&gt;'Datos fijos'!$H$3),0,VLOOKUP($B213,'Datos fijos'!$AJ:$AO,COLUMN('Datos fijos'!$AK$2)-COLUMN('Datos fijos'!$AJ$2)+1,0))</f>
        <v>0</v>
      </c>
      <c r="BF213">
        <f t="shared" ca="1" si="204"/>
        <v>0</v>
      </c>
      <c r="BG213" t="str">
        <f t="shared" ca="1" si="173"/>
        <v/>
      </c>
      <c r="BH213" t="str">
        <f t="shared" ca="1" si="174"/>
        <v/>
      </c>
      <c r="BJ213" t="str">
        <f t="shared" ca="1" si="175"/>
        <v/>
      </c>
      <c r="BK213" t="str">
        <f t="shared" ca="1" si="176"/>
        <v/>
      </c>
      <c r="BL213" t="str">
        <f t="shared" ca="1" si="177"/>
        <v/>
      </c>
      <c r="BM213" t="str">
        <f t="shared" ca="1" si="178"/>
        <v/>
      </c>
      <c r="BN213" s="4" t="str">
        <f t="shared" ca="1" si="179"/>
        <v/>
      </c>
      <c r="BO213" t="str">
        <f t="shared" ca="1" si="180"/>
        <v/>
      </c>
      <c r="BP213" t="str">
        <f t="shared" ca="1" si="181"/>
        <v/>
      </c>
      <c r="BQ213" t="str">
        <f t="shared" ca="1" si="182"/>
        <v/>
      </c>
      <c r="BR213" t="str">
        <f t="shared" ca="1" si="183"/>
        <v/>
      </c>
      <c r="BS213" t="str">
        <f t="shared" ca="1" si="184"/>
        <v/>
      </c>
      <c r="BT213" t="str">
        <f ca="1">IF($BH213="","",IF(OR(BO213='Datos fijos'!$AB$3,BO213='Datos fijos'!$AB$4),0,SUM(BP213:BS213)))</f>
        <v/>
      </c>
      <c r="BU213" t="str">
        <f t="shared" ca="1" si="205"/>
        <v/>
      </c>
      <c r="BX213">
        <f ca="1">IF(OR(COUNTIF('Datos fijos'!$AJ:$AJ,$B213)=0,$B213=0,D213=0,F213=0,G213=0,$H$4&lt;&gt;'Datos fijos'!$H$3),0,VLOOKUP($B213,'Datos fijos'!$AJ:$AO,COLUMN('Datos fijos'!$AL$1)-COLUMN('Datos fijos'!$AJ$2)+1,0))</f>
        <v>0</v>
      </c>
      <c r="BY213">
        <f t="shared" ca="1" si="206"/>
        <v>0</v>
      </c>
      <c r="BZ213" t="str">
        <f t="shared" ca="1" si="185"/>
        <v/>
      </c>
      <c r="CA213" t="str">
        <f t="shared" ca="1" si="186"/>
        <v/>
      </c>
      <c r="CC213" t="str">
        <f t="shared" ca="1" si="187"/>
        <v/>
      </c>
      <c r="CD213" t="str">
        <f t="shared" ca="1" si="188"/>
        <v/>
      </c>
      <c r="CE213" t="str">
        <f t="shared" ca="1" si="189"/>
        <v/>
      </c>
      <c r="CF213" t="str">
        <f t="shared" ca="1" si="190"/>
        <v/>
      </c>
      <c r="CG213" t="str">
        <f t="shared" ca="1" si="191"/>
        <v/>
      </c>
      <c r="CH213" t="str">
        <f t="shared" ca="1" si="192"/>
        <v/>
      </c>
      <c r="CI213" t="str">
        <f t="shared" ca="1" si="193"/>
        <v/>
      </c>
      <c r="CJ213" t="str">
        <f t="shared" ca="1" si="194"/>
        <v/>
      </c>
      <c r="CK213" t="str">
        <f t="shared" ca="1" si="195"/>
        <v/>
      </c>
      <c r="CL213" t="str">
        <f t="shared" ca="1" si="196"/>
        <v/>
      </c>
      <c r="CM213" t="str">
        <f ca="1">IF($CA213="","",IF(OR(CH213='Datos fijos'!$AB$3,CH213='Datos fijos'!$AB$4),0,SUM(CI213:CL213)))</f>
        <v/>
      </c>
      <c r="CN213" t="str">
        <f t="shared" ca="1" si="207"/>
        <v/>
      </c>
      <c r="DZ213">
        <f ca="1">IF(OR(COUNTIF('Datos fijos'!$AJ:$AJ,$B213)=0,C213=0,D213=0,E213=0,G213=0),0,VLOOKUP($B213,'Datos fijos'!$AJ:$AO,COLUMN('Datos fijos'!$AO$1)-COLUMN('Datos fijos'!$AJ$2)+1,0))</f>
        <v>0</v>
      </c>
      <c r="EA213">
        <f t="shared" ca="1" si="208"/>
        <v>0</v>
      </c>
      <c r="EB213" t="str">
        <f t="shared" ca="1" si="221"/>
        <v/>
      </c>
      <c r="EC213" t="str">
        <f t="shared" ca="1" si="209"/>
        <v/>
      </c>
      <c r="EE213" t="str">
        <f t="shared" ca="1" si="210"/>
        <v/>
      </c>
      <c r="EF213" t="str">
        <f t="shared" ca="1" si="211"/>
        <v/>
      </c>
      <c r="EG213" t="str">
        <f t="shared" ca="1" si="212"/>
        <v/>
      </c>
      <c r="EH213" t="str">
        <f t="shared" ca="1" si="213"/>
        <v/>
      </c>
      <c r="EI213" t="str">
        <f t="shared" ca="1" si="214"/>
        <v/>
      </c>
      <c r="EJ213" t="str">
        <f t="shared" ca="1" si="215"/>
        <v/>
      </c>
      <c r="EM213" t="str">
        <f t="shared" ca="1" si="216"/>
        <v/>
      </c>
      <c r="EN213" t="str">
        <f t="shared" ca="1" si="217"/>
        <v/>
      </c>
      <c r="EO213" t="str">
        <f t="shared" ca="1" si="218"/>
        <v/>
      </c>
      <c r="EP213" t="str">
        <f t="shared" ca="1" si="219"/>
        <v/>
      </c>
      <c r="EQ213" t="str">
        <f ca="1">IF(EC213="","",IF(OR(EJ213='Datos fijos'!$AB$4),0,SUM(EM213:EP213)))</f>
        <v/>
      </c>
      <c r="ER213" t="str">
        <f t="shared" ca="1" si="220"/>
        <v/>
      </c>
      <c r="EV213" s="53" t="str">
        <f ca="1">IF(OR(COUNTIF('Datos fijos'!$AJ:$AJ,Cálculos!$B213)=0,F213=0,D213=0,B213=0),"",VLOOKUP($B213,'Datos fijos'!$AJ:$AP,COLUMN('Datos fijos'!$AP$1)-COLUMN('Datos fijos'!$AJ$2)+1,0))</f>
        <v/>
      </c>
      <c r="EW213" t="str">
        <f t="shared" ca="1" si="197"/>
        <v/>
      </c>
    </row>
    <row r="214" spans="2:153" x14ac:dyDescent="0.25">
      <c r="B214">
        <f ca="1">OFFSET('Equipos, Mater, Serv'!C$5,ROW($A214)-ROW($A$3),0)</f>
        <v>0</v>
      </c>
      <c r="C214">
        <f ca="1">OFFSET('Equipos, Mater, Serv'!D$5,ROW($A214)-ROW($A$3),0)</f>
        <v>0</v>
      </c>
      <c r="D214">
        <f ca="1">OFFSET('Equipos, Mater, Serv'!F$5,ROW($A214)-ROW($A$3),0)</f>
        <v>0</v>
      </c>
      <c r="E214">
        <f ca="1">OFFSET('Equipos, Mater, Serv'!G$5,ROW($A214)-ROW($A$3),0)</f>
        <v>0</v>
      </c>
      <c r="F214">
        <f ca="1">OFFSET('Equipos, Mater, Serv'!H$5,ROW($A214)-ROW($A$3),0)</f>
        <v>0</v>
      </c>
      <c r="G214">
        <f ca="1">OFFSET('Equipos, Mater, Serv'!L$5,ROW($A214)-ROW($A$3),0)</f>
        <v>0</v>
      </c>
      <c r="I214">
        <f ca="1">OFFSET('Equipos, Mater, Serv'!O$5,ROW($A214)-ROW($A$3),0)</f>
        <v>0</v>
      </c>
      <c r="J214">
        <f ca="1">OFFSET('Equipos, Mater, Serv'!P$5,ROW($A214)-ROW($A$3),0)</f>
        <v>0</v>
      </c>
      <c r="K214">
        <f ca="1">OFFSET('Equipos, Mater, Serv'!T$5,ROW($A214)-ROW($A$3),0)</f>
        <v>0</v>
      </c>
      <c r="L214">
        <f ca="1">OFFSET('Equipos, Mater, Serv'!U$5,ROW($A214)-ROW($A$3),0)</f>
        <v>0</v>
      </c>
      <c r="N214">
        <f ca="1">OFFSET('Equipos, Mater, Serv'!Z$5,ROW($A214)-ROW($A$3),0)</f>
        <v>0</v>
      </c>
      <c r="O214">
        <f ca="1">OFFSET('Equipos, Mater, Serv'!AA$5,ROW($A214)-ROW($A$3),0)</f>
        <v>0</v>
      </c>
      <c r="P214">
        <f ca="1">OFFSET('Equipos, Mater, Serv'!AB$5,ROW($A214)-ROW($A$3),0)</f>
        <v>0</v>
      </c>
      <c r="Q214">
        <f ca="1">OFFSET('Equipos, Mater, Serv'!AC$5,ROW($A214)-ROW($A$3),0)</f>
        <v>0</v>
      </c>
      <c r="R214">
        <f ca="1">OFFSET('Equipos, Mater, Serv'!AD$5,ROW($A214)-ROW($A$3),0)</f>
        <v>0</v>
      </c>
      <c r="S214">
        <f ca="1">OFFSET('Equipos, Mater, Serv'!AE$5,ROW($A214)-ROW($A$3),0)</f>
        <v>0</v>
      </c>
      <c r="T214">
        <f ca="1">OFFSET('Equipos, Mater, Serv'!AF$5,ROW($A214)-ROW($A$3),0)</f>
        <v>0</v>
      </c>
      <c r="V214" s="241">
        <f ca="1">IF(OR($B214=0,D214=0,F214=0,J214&lt;&gt;'Datos fijos'!$H$3),0,1)</f>
        <v>0</v>
      </c>
      <c r="W214">
        <f t="shared" ca="1" si="198"/>
        <v>0</v>
      </c>
      <c r="X214" t="str">
        <f t="shared" ca="1" si="199"/>
        <v/>
      </c>
      <c r="Y214" t="str">
        <f t="shared" ca="1" si="200"/>
        <v/>
      </c>
      <c r="AA214" t="str">
        <f t="shared" ca="1" si="167"/>
        <v/>
      </c>
      <c r="AB214" t="str">
        <f t="shared" ca="1" si="168"/>
        <v/>
      </c>
      <c r="AC214" t="str">
        <f t="shared" ca="1" si="169"/>
        <v/>
      </c>
      <c r="AD214" t="str">
        <f t="shared" ca="1" si="170"/>
        <v/>
      </c>
      <c r="AE214" t="str">
        <f t="shared" ca="1" si="171"/>
        <v/>
      </c>
      <c r="AF214" t="str">
        <f t="shared" ca="1" si="172"/>
        <v/>
      </c>
      <c r="AG214" t="str">
        <f t="shared" ca="1" si="201"/>
        <v/>
      </c>
      <c r="AH214" t="str">
        <f t="shared" ca="1" si="202"/>
        <v/>
      </c>
      <c r="AI214" t="str">
        <f t="shared" ca="1" si="203"/>
        <v/>
      </c>
      <c r="AL214" t="str">
        <f ca="1">IF(Y214="","",IF(OR(AG214='Datos fijos'!$AB$3,AG214='Datos fijos'!$AB$4),0,SUM(AH214:AK214)))</f>
        <v/>
      </c>
      <c r="BE214" s="4">
        <f ca="1">IF(OR(COUNTIF('Datos fijos'!$AJ:$AJ,$B214)=0,$B214=0,D214=0,F214=0,$H$4&lt;&gt;'Datos fijos'!$H$3),0,VLOOKUP($B214,'Datos fijos'!$AJ:$AO,COLUMN('Datos fijos'!$AK$2)-COLUMN('Datos fijos'!$AJ$2)+1,0))</f>
        <v>0</v>
      </c>
      <c r="BF214">
        <f t="shared" ca="1" si="204"/>
        <v>0</v>
      </c>
      <c r="BG214" t="str">
        <f t="shared" ca="1" si="173"/>
        <v/>
      </c>
      <c r="BH214" t="str">
        <f t="shared" ca="1" si="174"/>
        <v/>
      </c>
      <c r="BJ214" t="str">
        <f t="shared" ca="1" si="175"/>
        <v/>
      </c>
      <c r="BK214" t="str">
        <f t="shared" ca="1" si="176"/>
        <v/>
      </c>
      <c r="BL214" t="str">
        <f t="shared" ca="1" si="177"/>
        <v/>
      </c>
      <c r="BM214" t="str">
        <f t="shared" ca="1" si="178"/>
        <v/>
      </c>
      <c r="BN214" s="4" t="str">
        <f t="shared" ca="1" si="179"/>
        <v/>
      </c>
      <c r="BO214" t="str">
        <f t="shared" ca="1" si="180"/>
        <v/>
      </c>
      <c r="BP214" t="str">
        <f t="shared" ca="1" si="181"/>
        <v/>
      </c>
      <c r="BQ214" t="str">
        <f t="shared" ca="1" si="182"/>
        <v/>
      </c>
      <c r="BR214" t="str">
        <f t="shared" ca="1" si="183"/>
        <v/>
      </c>
      <c r="BS214" t="str">
        <f t="shared" ca="1" si="184"/>
        <v/>
      </c>
      <c r="BT214" t="str">
        <f ca="1">IF($BH214="","",IF(OR(BO214='Datos fijos'!$AB$3,BO214='Datos fijos'!$AB$4),0,SUM(BP214:BS214)))</f>
        <v/>
      </c>
      <c r="BU214" t="str">
        <f t="shared" ca="1" si="205"/>
        <v/>
      </c>
      <c r="BX214">
        <f ca="1">IF(OR(COUNTIF('Datos fijos'!$AJ:$AJ,$B214)=0,$B214=0,D214=0,F214=0,G214=0,$H$4&lt;&gt;'Datos fijos'!$H$3),0,VLOOKUP($B214,'Datos fijos'!$AJ:$AO,COLUMN('Datos fijos'!$AL$1)-COLUMN('Datos fijos'!$AJ$2)+1,0))</f>
        <v>0</v>
      </c>
      <c r="BY214">
        <f t="shared" ca="1" si="206"/>
        <v>0</v>
      </c>
      <c r="BZ214" t="str">
        <f t="shared" ca="1" si="185"/>
        <v/>
      </c>
      <c r="CA214" t="str">
        <f t="shared" ca="1" si="186"/>
        <v/>
      </c>
      <c r="CC214" t="str">
        <f t="shared" ca="1" si="187"/>
        <v/>
      </c>
      <c r="CD214" t="str">
        <f t="shared" ca="1" si="188"/>
        <v/>
      </c>
      <c r="CE214" t="str">
        <f t="shared" ca="1" si="189"/>
        <v/>
      </c>
      <c r="CF214" t="str">
        <f t="shared" ca="1" si="190"/>
        <v/>
      </c>
      <c r="CG214" t="str">
        <f t="shared" ca="1" si="191"/>
        <v/>
      </c>
      <c r="CH214" t="str">
        <f t="shared" ca="1" si="192"/>
        <v/>
      </c>
      <c r="CI214" t="str">
        <f t="shared" ca="1" si="193"/>
        <v/>
      </c>
      <c r="CJ214" t="str">
        <f t="shared" ca="1" si="194"/>
        <v/>
      </c>
      <c r="CK214" t="str">
        <f t="shared" ca="1" si="195"/>
        <v/>
      </c>
      <c r="CL214" t="str">
        <f t="shared" ca="1" si="196"/>
        <v/>
      </c>
      <c r="CM214" t="str">
        <f ca="1">IF($CA214="","",IF(OR(CH214='Datos fijos'!$AB$3,CH214='Datos fijos'!$AB$4),0,SUM(CI214:CL214)))</f>
        <v/>
      </c>
      <c r="CN214" t="str">
        <f t="shared" ca="1" si="207"/>
        <v/>
      </c>
      <c r="DZ214">
        <f ca="1">IF(OR(COUNTIF('Datos fijos'!$AJ:$AJ,$B214)=0,C214=0,D214=0,E214=0,G214=0),0,VLOOKUP($B214,'Datos fijos'!$AJ:$AO,COLUMN('Datos fijos'!$AO$1)-COLUMN('Datos fijos'!$AJ$2)+1,0))</f>
        <v>0</v>
      </c>
      <c r="EA214">
        <f t="shared" ca="1" si="208"/>
        <v>0</v>
      </c>
      <c r="EB214" t="str">
        <f t="shared" ca="1" si="221"/>
        <v/>
      </c>
      <c r="EC214" t="str">
        <f t="shared" ca="1" si="209"/>
        <v/>
      </c>
      <c r="EE214" t="str">
        <f t="shared" ca="1" si="210"/>
        <v/>
      </c>
      <c r="EF214" t="str">
        <f t="shared" ca="1" si="211"/>
        <v/>
      </c>
      <c r="EG214" t="str">
        <f t="shared" ca="1" si="212"/>
        <v/>
      </c>
      <c r="EH214" t="str">
        <f t="shared" ca="1" si="213"/>
        <v/>
      </c>
      <c r="EI214" t="str">
        <f t="shared" ca="1" si="214"/>
        <v/>
      </c>
      <c r="EJ214" t="str">
        <f t="shared" ca="1" si="215"/>
        <v/>
      </c>
      <c r="EM214" t="str">
        <f t="shared" ca="1" si="216"/>
        <v/>
      </c>
      <c r="EN214" t="str">
        <f t="shared" ca="1" si="217"/>
        <v/>
      </c>
      <c r="EO214" t="str">
        <f t="shared" ca="1" si="218"/>
        <v/>
      </c>
      <c r="EP214" t="str">
        <f t="shared" ca="1" si="219"/>
        <v/>
      </c>
      <c r="EQ214" t="str">
        <f ca="1">IF(EC214="","",IF(OR(EJ214='Datos fijos'!$AB$4),0,SUM(EM214:EP214)))</f>
        <v/>
      </c>
      <c r="ER214" t="str">
        <f t="shared" ca="1" si="220"/>
        <v/>
      </c>
      <c r="EV214" s="53" t="str">
        <f ca="1">IF(OR(COUNTIF('Datos fijos'!$AJ:$AJ,Cálculos!$B214)=0,F214=0,D214=0,B214=0),"",VLOOKUP($B214,'Datos fijos'!$AJ:$AP,COLUMN('Datos fijos'!$AP$1)-COLUMN('Datos fijos'!$AJ$2)+1,0))</f>
        <v/>
      </c>
      <c r="EW214" t="str">
        <f t="shared" ca="1" si="197"/>
        <v/>
      </c>
    </row>
    <row r="215" spans="2:153" x14ac:dyDescent="0.25">
      <c r="B215">
        <f ca="1">OFFSET('Equipos, Mater, Serv'!C$5,ROW($A215)-ROW($A$3),0)</f>
        <v>0</v>
      </c>
      <c r="C215">
        <f ca="1">OFFSET('Equipos, Mater, Serv'!D$5,ROW($A215)-ROW($A$3),0)</f>
        <v>0</v>
      </c>
      <c r="D215">
        <f ca="1">OFFSET('Equipos, Mater, Serv'!F$5,ROW($A215)-ROW($A$3),0)</f>
        <v>0</v>
      </c>
      <c r="E215">
        <f ca="1">OFFSET('Equipos, Mater, Serv'!G$5,ROW($A215)-ROW($A$3),0)</f>
        <v>0</v>
      </c>
      <c r="F215">
        <f ca="1">OFFSET('Equipos, Mater, Serv'!H$5,ROW($A215)-ROW($A$3),0)</f>
        <v>0</v>
      </c>
      <c r="G215">
        <f ca="1">OFFSET('Equipos, Mater, Serv'!L$5,ROW($A215)-ROW($A$3),0)</f>
        <v>0</v>
      </c>
      <c r="I215">
        <f ca="1">OFFSET('Equipos, Mater, Serv'!O$5,ROW($A215)-ROW($A$3),0)</f>
        <v>0</v>
      </c>
      <c r="J215">
        <f ca="1">OFFSET('Equipos, Mater, Serv'!P$5,ROW($A215)-ROW($A$3),0)</f>
        <v>0</v>
      </c>
      <c r="K215">
        <f ca="1">OFFSET('Equipos, Mater, Serv'!T$5,ROW($A215)-ROW($A$3),0)</f>
        <v>0</v>
      </c>
      <c r="L215">
        <f ca="1">OFFSET('Equipos, Mater, Serv'!U$5,ROW($A215)-ROW($A$3),0)</f>
        <v>0</v>
      </c>
      <c r="N215">
        <f ca="1">OFFSET('Equipos, Mater, Serv'!Z$5,ROW($A215)-ROW($A$3),0)</f>
        <v>0</v>
      </c>
      <c r="O215">
        <f ca="1">OFFSET('Equipos, Mater, Serv'!AA$5,ROW($A215)-ROW($A$3),0)</f>
        <v>0</v>
      </c>
      <c r="P215">
        <f ca="1">OFFSET('Equipos, Mater, Serv'!AB$5,ROW($A215)-ROW($A$3),0)</f>
        <v>0</v>
      </c>
      <c r="Q215">
        <f ca="1">OFFSET('Equipos, Mater, Serv'!AC$5,ROW($A215)-ROW($A$3),0)</f>
        <v>0</v>
      </c>
      <c r="R215">
        <f ca="1">OFFSET('Equipos, Mater, Serv'!AD$5,ROW($A215)-ROW($A$3),0)</f>
        <v>0</v>
      </c>
      <c r="S215">
        <f ca="1">OFFSET('Equipos, Mater, Serv'!AE$5,ROW($A215)-ROW($A$3),0)</f>
        <v>0</v>
      </c>
      <c r="T215">
        <f ca="1">OFFSET('Equipos, Mater, Serv'!AF$5,ROW($A215)-ROW($A$3),0)</f>
        <v>0</v>
      </c>
      <c r="V215" s="241">
        <f ca="1">IF(OR($B215=0,D215=0,F215=0,J215&lt;&gt;'Datos fijos'!$H$3),0,1)</f>
        <v>0</v>
      </c>
      <c r="W215">
        <f t="shared" ca="1" si="198"/>
        <v>0</v>
      </c>
      <c r="X215" t="str">
        <f t="shared" ca="1" si="199"/>
        <v/>
      </c>
      <c r="Y215" t="str">
        <f t="shared" ca="1" si="200"/>
        <v/>
      </c>
      <c r="AA215" t="str">
        <f t="shared" ca="1" si="167"/>
        <v/>
      </c>
      <c r="AB215" t="str">
        <f t="shared" ca="1" si="168"/>
        <v/>
      </c>
      <c r="AC215" t="str">
        <f t="shared" ca="1" si="169"/>
        <v/>
      </c>
      <c r="AD215" t="str">
        <f t="shared" ca="1" si="170"/>
        <v/>
      </c>
      <c r="AE215" t="str">
        <f t="shared" ca="1" si="171"/>
        <v/>
      </c>
      <c r="AF215" t="str">
        <f t="shared" ca="1" si="172"/>
        <v/>
      </c>
      <c r="AG215" t="str">
        <f t="shared" ca="1" si="201"/>
        <v/>
      </c>
      <c r="AH215" t="str">
        <f t="shared" ca="1" si="202"/>
        <v/>
      </c>
      <c r="AI215" t="str">
        <f t="shared" ca="1" si="203"/>
        <v/>
      </c>
      <c r="AL215" t="str">
        <f ca="1">IF(Y215="","",IF(OR(AG215='Datos fijos'!$AB$3,AG215='Datos fijos'!$AB$4),0,SUM(AH215:AK215)))</f>
        <v/>
      </c>
      <c r="BE215" s="4">
        <f ca="1">IF(OR(COUNTIF('Datos fijos'!$AJ:$AJ,$B215)=0,$B215=0,D215=0,F215=0,$H$4&lt;&gt;'Datos fijos'!$H$3),0,VLOOKUP($B215,'Datos fijos'!$AJ:$AO,COLUMN('Datos fijos'!$AK$2)-COLUMN('Datos fijos'!$AJ$2)+1,0))</f>
        <v>0</v>
      </c>
      <c r="BF215">
        <f t="shared" ca="1" si="204"/>
        <v>0</v>
      </c>
      <c r="BG215" t="str">
        <f t="shared" ca="1" si="173"/>
        <v/>
      </c>
      <c r="BH215" t="str">
        <f t="shared" ca="1" si="174"/>
        <v/>
      </c>
      <c r="BJ215" t="str">
        <f t="shared" ca="1" si="175"/>
        <v/>
      </c>
      <c r="BK215" t="str">
        <f t="shared" ca="1" si="176"/>
        <v/>
      </c>
      <c r="BL215" t="str">
        <f t="shared" ca="1" si="177"/>
        <v/>
      </c>
      <c r="BM215" t="str">
        <f t="shared" ca="1" si="178"/>
        <v/>
      </c>
      <c r="BN215" s="4" t="str">
        <f t="shared" ca="1" si="179"/>
        <v/>
      </c>
      <c r="BO215" t="str">
        <f t="shared" ca="1" si="180"/>
        <v/>
      </c>
      <c r="BP215" t="str">
        <f t="shared" ca="1" si="181"/>
        <v/>
      </c>
      <c r="BQ215" t="str">
        <f t="shared" ca="1" si="182"/>
        <v/>
      </c>
      <c r="BR215" t="str">
        <f t="shared" ca="1" si="183"/>
        <v/>
      </c>
      <c r="BS215" t="str">
        <f t="shared" ca="1" si="184"/>
        <v/>
      </c>
      <c r="BT215" t="str">
        <f ca="1">IF($BH215="","",IF(OR(BO215='Datos fijos'!$AB$3,BO215='Datos fijos'!$AB$4),0,SUM(BP215:BS215)))</f>
        <v/>
      </c>
      <c r="BU215" t="str">
        <f t="shared" ca="1" si="205"/>
        <v/>
      </c>
      <c r="BX215">
        <f ca="1">IF(OR(COUNTIF('Datos fijos'!$AJ:$AJ,$B215)=0,$B215=0,D215=0,F215=0,G215=0,$H$4&lt;&gt;'Datos fijos'!$H$3),0,VLOOKUP($B215,'Datos fijos'!$AJ:$AO,COLUMN('Datos fijos'!$AL$1)-COLUMN('Datos fijos'!$AJ$2)+1,0))</f>
        <v>0</v>
      </c>
      <c r="BY215">
        <f t="shared" ca="1" si="206"/>
        <v>0</v>
      </c>
      <c r="BZ215" t="str">
        <f t="shared" ca="1" si="185"/>
        <v/>
      </c>
      <c r="CA215" t="str">
        <f t="shared" ca="1" si="186"/>
        <v/>
      </c>
      <c r="CC215" t="str">
        <f t="shared" ca="1" si="187"/>
        <v/>
      </c>
      <c r="CD215" t="str">
        <f t="shared" ca="1" si="188"/>
        <v/>
      </c>
      <c r="CE215" t="str">
        <f t="shared" ca="1" si="189"/>
        <v/>
      </c>
      <c r="CF215" t="str">
        <f t="shared" ca="1" si="190"/>
        <v/>
      </c>
      <c r="CG215" t="str">
        <f t="shared" ca="1" si="191"/>
        <v/>
      </c>
      <c r="CH215" t="str">
        <f t="shared" ca="1" si="192"/>
        <v/>
      </c>
      <c r="CI215" t="str">
        <f t="shared" ca="1" si="193"/>
        <v/>
      </c>
      <c r="CJ215" t="str">
        <f t="shared" ca="1" si="194"/>
        <v/>
      </c>
      <c r="CK215" t="str">
        <f t="shared" ca="1" si="195"/>
        <v/>
      </c>
      <c r="CL215" t="str">
        <f t="shared" ca="1" si="196"/>
        <v/>
      </c>
      <c r="CM215" t="str">
        <f ca="1">IF($CA215="","",IF(OR(CH215='Datos fijos'!$AB$3,CH215='Datos fijos'!$AB$4),0,SUM(CI215:CL215)))</f>
        <v/>
      </c>
      <c r="CN215" t="str">
        <f t="shared" ca="1" si="207"/>
        <v/>
      </c>
      <c r="DZ215">
        <f ca="1">IF(OR(COUNTIF('Datos fijos'!$AJ:$AJ,$B215)=0,C215=0,D215=0,E215=0,G215=0),0,VLOOKUP($B215,'Datos fijos'!$AJ:$AO,COLUMN('Datos fijos'!$AO$1)-COLUMN('Datos fijos'!$AJ$2)+1,0))</f>
        <v>0</v>
      </c>
      <c r="EA215">
        <f t="shared" ca="1" si="208"/>
        <v>0</v>
      </c>
      <c r="EB215" t="str">
        <f t="shared" ca="1" si="221"/>
        <v/>
      </c>
      <c r="EC215" t="str">
        <f t="shared" ca="1" si="209"/>
        <v/>
      </c>
      <c r="EE215" t="str">
        <f t="shared" ca="1" si="210"/>
        <v/>
      </c>
      <c r="EF215" t="str">
        <f t="shared" ca="1" si="211"/>
        <v/>
      </c>
      <c r="EG215" t="str">
        <f t="shared" ca="1" si="212"/>
        <v/>
      </c>
      <c r="EH215" t="str">
        <f t="shared" ca="1" si="213"/>
        <v/>
      </c>
      <c r="EI215" t="str">
        <f t="shared" ca="1" si="214"/>
        <v/>
      </c>
      <c r="EJ215" t="str">
        <f t="shared" ca="1" si="215"/>
        <v/>
      </c>
      <c r="EM215" t="str">
        <f t="shared" ca="1" si="216"/>
        <v/>
      </c>
      <c r="EN215" t="str">
        <f t="shared" ca="1" si="217"/>
        <v/>
      </c>
      <c r="EO215" t="str">
        <f t="shared" ca="1" si="218"/>
        <v/>
      </c>
      <c r="EP215" t="str">
        <f t="shared" ca="1" si="219"/>
        <v/>
      </c>
      <c r="EQ215" t="str">
        <f ca="1">IF(EC215="","",IF(OR(EJ215='Datos fijos'!$AB$4),0,SUM(EM215:EP215)))</f>
        <v/>
      </c>
      <c r="ER215" t="str">
        <f t="shared" ca="1" si="220"/>
        <v/>
      </c>
      <c r="EV215" s="53" t="str">
        <f ca="1">IF(OR(COUNTIF('Datos fijos'!$AJ:$AJ,Cálculos!$B215)=0,F215=0,D215=0,B215=0),"",VLOOKUP($B215,'Datos fijos'!$AJ:$AP,COLUMN('Datos fijos'!$AP$1)-COLUMN('Datos fijos'!$AJ$2)+1,0))</f>
        <v/>
      </c>
      <c r="EW215" t="str">
        <f t="shared" ca="1" si="197"/>
        <v/>
      </c>
    </row>
    <row r="216" spans="2:153" x14ac:dyDescent="0.25">
      <c r="B216">
        <f ca="1">OFFSET('Equipos, Mater, Serv'!C$5,ROW($A216)-ROW($A$3),0)</f>
        <v>0</v>
      </c>
      <c r="C216">
        <f ca="1">OFFSET('Equipos, Mater, Serv'!D$5,ROW($A216)-ROW($A$3),0)</f>
        <v>0</v>
      </c>
      <c r="D216">
        <f ca="1">OFFSET('Equipos, Mater, Serv'!F$5,ROW($A216)-ROW($A$3),0)</f>
        <v>0</v>
      </c>
      <c r="E216">
        <f ca="1">OFFSET('Equipos, Mater, Serv'!G$5,ROW($A216)-ROW($A$3),0)</f>
        <v>0</v>
      </c>
      <c r="F216">
        <f ca="1">OFFSET('Equipos, Mater, Serv'!H$5,ROW($A216)-ROW($A$3),0)</f>
        <v>0</v>
      </c>
      <c r="G216">
        <f ca="1">OFFSET('Equipos, Mater, Serv'!L$5,ROW($A216)-ROW($A$3),0)</f>
        <v>0</v>
      </c>
      <c r="I216">
        <f ca="1">OFFSET('Equipos, Mater, Serv'!O$5,ROW($A216)-ROW($A$3),0)</f>
        <v>0</v>
      </c>
      <c r="J216">
        <f ca="1">OFFSET('Equipos, Mater, Serv'!P$5,ROW($A216)-ROW($A$3),0)</f>
        <v>0</v>
      </c>
      <c r="K216">
        <f ca="1">OFFSET('Equipos, Mater, Serv'!T$5,ROW($A216)-ROW($A$3),0)</f>
        <v>0</v>
      </c>
      <c r="L216">
        <f ca="1">OFFSET('Equipos, Mater, Serv'!U$5,ROW($A216)-ROW($A$3),0)</f>
        <v>0</v>
      </c>
      <c r="N216">
        <f ca="1">OFFSET('Equipos, Mater, Serv'!Z$5,ROW($A216)-ROW($A$3),0)</f>
        <v>0</v>
      </c>
      <c r="O216">
        <f ca="1">OFFSET('Equipos, Mater, Serv'!AA$5,ROW($A216)-ROW($A$3),0)</f>
        <v>0</v>
      </c>
      <c r="P216">
        <f ca="1">OFFSET('Equipos, Mater, Serv'!AB$5,ROW($A216)-ROW($A$3),0)</f>
        <v>0</v>
      </c>
      <c r="Q216">
        <f ca="1">OFFSET('Equipos, Mater, Serv'!AC$5,ROW($A216)-ROW($A$3),0)</f>
        <v>0</v>
      </c>
      <c r="R216">
        <f ca="1">OFFSET('Equipos, Mater, Serv'!AD$5,ROW($A216)-ROW($A$3),0)</f>
        <v>0</v>
      </c>
      <c r="S216">
        <f ca="1">OFFSET('Equipos, Mater, Serv'!AE$5,ROW($A216)-ROW($A$3),0)</f>
        <v>0</v>
      </c>
      <c r="T216">
        <f ca="1">OFFSET('Equipos, Mater, Serv'!AF$5,ROW($A216)-ROW($A$3),0)</f>
        <v>0</v>
      </c>
      <c r="V216" s="241">
        <f ca="1">IF(OR($B216=0,D216=0,F216=0,J216&lt;&gt;'Datos fijos'!$H$3),0,1)</f>
        <v>0</v>
      </c>
      <c r="W216">
        <f t="shared" ca="1" si="198"/>
        <v>0</v>
      </c>
      <c r="X216" t="str">
        <f t="shared" ca="1" si="199"/>
        <v/>
      </c>
      <c r="Y216" t="str">
        <f t="shared" ca="1" si="200"/>
        <v/>
      </c>
      <c r="AA216" t="str">
        <f t="shared" ca="1" si="167"/>
        <v/>
      </c>
      <c r="AB216" t="str">
        <f t="shared" ca="1" si="168"/>
        <v/>
      </c>
      <c r="AC216" t="str">
        <f t="shared" ca="1" si="169"/>
        <v/>
      </c>
      <c r="AD216" t="str">
        <f t="shared" ca="1" si="170"/>
        <v/>
      </c>
      <c r="AE216" t="str">
        <f t="shared" ca="1" si="171"/>
        <v/>
      </c>
      <c r="AF216" t="str">
        <f t="shared" ca="1" si="172"/>
        <v/>
      </c>
      <c r="AG216" t="str">
        <f t="shared" ca="1" si="201"/>
        <v/>
      </c>
      <c r="AH216" t="str">
        <f t="shared" ca="1" si="202"/>
        <v/>
      </c>
      <c r="AI216" t="str">
        <f t="shared" ca="1" si="203"/>
        <v/>
      </c>
      <c r="AL216" t="str">
        <f ca="1">IF(Y216="","",IF(OR(AG216='Datos fijos'!$AB$3,AG216='Datos fijos'!$AB$4),0,SUM(AH216:AK216)))</f>
        <v/>
      </c>
      <c r="BE216" s="4">
        <f ca="1">IF(OR(COUNTIF('Datos fijos'!$AJ:$AJ,$B216)=0,$B216=0,D216=0,F216=0,$H$4&lt;&gt;'Datos fijos'!$H$3),0,VLOOKUP($B216,'Datos fijos'!$AJ:$AO,COLUMN('Datos fijos'!$AK$2)-COLUMN('Datos fijos'!$AJ$2)+1,0))</f>
        <v>0</v>
      </c>
      <c r="BF216">
        <f t="shared" ca="1" si="204"/>
        <v>0</v>
      </c>
      <c r="BG216" t="str">
        <f t="shared" ca="1" si="173"/>
        <v/>
      </c>
      <c r="BH216" t="str">
        <f t="shared" ca="1" si="174"/>
        <v/>
      </c>
      <c r="BJ216" t="str">
        <f t="shared" ca="1" si="175"/>
        <v/>
      </c>
      <c r="BK216" t="str">
        <f t="shared" ca="1" si="176"/>
        <v/>
      </c>
      <c r="BL216" t="str">
        <f t="shared" ca="1" si="177"/>
        <v/>
      </c>
      <c r="BM216" t="str">
        <f t="shared" ca="1" si="178"/>
        <v/>
      </c>
      <c r="BN216" s="4" t="str">
        <f t="shared" ca="1" si="179"/>
        <v/>
      </c>
      <c r="BO216" t="str">
        <f t="shared" ca="1" si="180"/>
        <v/>
      </c>
      <c r="BP216" t="str">
        <f t="shared" ca="1" si="181"/>
        <v/>
      </c>
      <c r="BQ216" t="str">
        <f t="shared" ca="1" si="182"/>
        <v/>
      </c>
      <c r="BR216" t="str">
        <f t="shared" ca="1" si="183"/>
        <v/>
      </c>
      <c r="BS216" t="str">
        <f t="shared" ca="1" si="184"/>
        <v/>
      </c>
      <c r="BT216" t="str">
        <f ca="1">IF($BH216="","",IF(OR(BO216='Datos fijos'!$AB$3,BO216='Datos fijos'!$AB$4),0,SUM(BP216:BS216)))</f>
        <v/>
      </c>
      <c r="BU216" t="str">
        <f t="shared" ca="1" si="205"/>
        <v/>
      </c>
      <c r="BX216">
        <f ca="1">IF(OR(COUNTIF('Datos fijos'!$AJ:$AJ,$B216)=0,$B216=0,D216=0,F216=0,G216=0,$H$4&lt;&gt;'Datos fijos'!$H$3),0,VLOOKUP($B216,'Datos fijos'!$AJ:$AO,COLUMN('Datos fijos'!$AL$1)-COLUMN('Datos fijos'!$AJ$2)+1,0))</f>
        <v>0</v>
      </c>
      <c r="BY216">
        <f t="shared" ca="1" si="206"/>
        <v>0</v>
      </c>
      <c r="BZ216" t="str">
        <f t="shared" ca="1" si="185"/>
        <v/>
      </c>
      <c r="CA216" t="str">
        <f t="shared" ca="1" si="186"/>
        <v/>
      </c>
      <c r="CC216" t="str">
        <f t="shared" ca="1" si="187"/>
        <v/>
      </c>
      <c r="CD216" t="str">
        <f t="shared" ca="1" si="188"/>
        <v/>
      </c>
      <c r="CE216" t="str">
        <f t="shared" ca="1" si="189"/>
        <v/>
      </c>
      <c r="CF216" t="str">
        <f t="shared" ca="1" si="190"/>
        <v/>
      </c>
      <c r="CG216" t="str">
        <f t="shared" ca="1" si="191"/>
        <v/>
      </c>
      <c r="CH216" t="str">
        <f t="shared" ca="1" si="192"/>
        <v/>
      </c>
      <c r="CI216" t="str">
        <f t="shared" ca="1" si="193"/>
        <v/>
      </c>
      <c r="CJ216" t="str">
        <f t="shared" ca="1" si="194"/>
        <v/>
      </c>
      <c r="CK216" t="str">
        <f t="shared" ca="1" si="195"/>
        <v/>
      </c>
      <c r="CL216" t="str">
        <f t="shared" ca="1" si="196"/>
        <v/>
      </c>
      <c r="CM216" t="str">
        <f ca="1">IF($CA216="","",IF(OR(CH216='Datos fijos'!$AB$3,CH216='Datos fijos'!$AB$4),0,SUM(CI216:CL216)))</f>
        <v/>
      </c>
      <c r="CN216" t="str">
        <f t="shared" ca="1" si="207"/>
        <v/>
      </c>
      <c r="DZ216">
        <f ca="1">IF(OR(COUNTIF('Datos fijos'!$AJ:$AJ,$B216)=0,C216=0,D216=0,E216=0,G216=0),0,VLOOKUP($B216,'Datos fijos'!$AJ:$AO,COLUMN('Datos fijos'!$AO$1)-COLUMN('Datos fijos'!$AJ$2)+1,0))</f>
        <v>0</v>
      </c>
      <c r="EA216">
        <f t="shared" ca="1" si="208"/>
        <v>0</v>
      </c>
      <c r="EB216" t="str">
        <f t="shared" ca="1" si="221"/>
        <v/>
      </c>
      <c r="EC216" t="str">
        <f t="shared" ca="1" si="209"/>
        <v/>
      </c>
      <c r="EE216" t="str">
        <f t="shared" ca="1" si="210"/>
        <v/>
      </c>
      <c r="EF216" t="str">
        <f t="shared" ca="1" si="211"/>
        <v/>
      </c>
      <c r="EG216" t="str">
        <f t="shared" ca="1" si="212"/>
        <v/>
      </c>
      <c r="EH216" t="str">
        <f t="shared" ca="1" si="213"/>
        <v/>
      </c>
      <c r="EI216" t="str">
        <f t="shared" ca="1" si="214"/>
        <v/>
      </c>
      <c r="EJ216" t="str">
        <f t="shared" ca="1" si="215"/>
        <v/>
      </c>
      <c r="EM216" t="str">
        <f t="shared" ca="1" si="216"/>
        <v/>
      </c>
      <c r="EN216" t="str">
        <f t="shared" ca="1" si="217"/>
        <v/>
      </c>
      <c r="EO216" t="str">
        <f t="shared" ca="1" si="218"/>
        <v/>
      </c>
      <c r="EP216" t="str">
        <f t="shared" ca="1" si="219"/>
        <v/>
      </c>
      <c r="EQ216" t="str">
        <f ca="1">IF(EC216="","",IF(OR(EJ216='Datos fijos'!$AB$4),0,SUM(EM216:EP216)))</f>
        <v/>
      </c>
      <c r="ER216" t="str">
        <f t="shared" ca="1" si="220"/>
        <v/>
      </c>
      <c r="EV216" s="53" t="str">
        <f ca="1">IF(OR(COUNTIF('Datos fijos'!$AJ:$AJ,Cálculos!$B216)=0,F216=0,D216=0,B216=0),"",VLOOKUP($B216,'Datos fijos'!$AJ:$AP,COLUMN('Datos fijos'!$AP$1)-COLUMN('Datos fijos'!$AJ$2)+1,0))</f>
        <v/>
      </c>
      <c r="EW216" t="str">
        <f t="shared" ca="1" si="197"/>
        <v/>
      </c>
    </row>
    <row r="217" spans="2:153" x14ac:dyDescent="0.25">
      <c r="B217">
        <f ca="1">OFFSET('Equipos, Mater, Serv'!C$5,ROW($A217)-ROW($A$3),0)</f>
        <v>0</v>
      </c>
      <c r="C217">
        <f ca="1">OFFSET('Equipos, Mater, Serv'!D$5,ROW($A217)-ROW($A$3),0)</f>
        <v>0</v>
      </c>
      <c r="D217">
        <f ca="1">OFFSET('Equipos, Mater, Serv'!F$5,ROW($A217)-ROW($A$3),0)</f>
        <v>0</v>
      </c>
      <c r="E217">
        <f ca="1">OFFSET('Equipos, Mater, Serv'!G$5,ROW($A217)-ROW($A$3),0)</f>
        <v>0</v>
      </c>
      <c r="F217">
        <f ca="1">OFFSET('Equipos, Mater, Serv'!H$5,ROW($A217)-ROW($A$3),0)</f>
        <v>0</v>
      </c>
      <c r="G217">
        <f ca="1">OFFSET('Equipos, Mater, Serv'!L$5,ROW($A217)-ROW($A$3),0)</f>
        <v>0</v>
      </c>
      <c r="I217">
        <f ca="1">OFFSET('Equipos, Mater, Serv'!O$5,ROW($A217)-ROW($A$3),0)</f>
        <v>0</v>
      </c>
      <c r="J217">
        <f ca="1">OFFSET('Equipos, Mater, Serv'!P$5,ROW($A217)-ROW($A$3),0)</f>
        <v>0</v>
      </c>
      <c r="K217">
        <f ca="1">OFFSET('Equipos, Mater, Serv'!T$5,ROW($A217)-ROW($A$3),0)</f>
        <v>0</v>
      </c>
      <c r="L217">
        <f ca="1">OFFSET('Equipos, Mater, Serv'!U$5,ROW($A217)-ROW($A$3),0)</f>
        <v>0</v>
      </c>
      <c r="N217">
        <f ca="1">OFFSET('Equipos, Mater, Serv'!Z$5,ROW($A217)-ROW($A$3),0)</f>
        <v>0</v>
      </c>
      <c r="O217">
        <f ca="1">OFFSET('Equipos, Mater, Serv'!AA$5,ROW($A217)-ROW($A$3),0)</f>
        <v>0</v>
      </c>
      <c r="P217">
        <f ca="1">OFFSET('Equipos, Mater, Serv'!AB$5,ROW($A217)-ROW($A$3),0)</f>
        <v>0</v>
      </c>
      <c r="Q217">
        <f ca="1">OFFSET('Equipos, Mater, Serv'!AC$5,ROW($A217)-ROW($A$3),0)</f>
        <v>0</v>
      </c>
      <c r="R217">
        <f ca="1">OFFSET('Equipos, Mater, Serv'!AD$5,ROW($A217)-ROW($A$3),0)</f>
        <v>0</v>
      </c>
      <c r="S217">
        <f ca="1">OFFSET('Equipos, Mater, Serv'!AE$5,ROW($A217)-ROW($A$3),0)</f>
        <v>0</v>
      </c>
      <c r="T217">
        <f ca="1">OFFSET('Equipos, Mater, Serv'!AF$5,ROW($A217)-ROW($A$3),0)</f>
        <v>0</v>
      </c>
      <c r="V217" s="241">
        <f ca="1">IF(OR($B217=0,D217=0,F217=0,J217&lt;&gt;'Datos fijos'!$H$3),0,1)</f>
        <v>0</v>
      </c>
      <c r="W217">
        <f t="shared" ca="1" si="198"/>
        <v>0</v>
      </c>
      <c r="X217" t="str">
        <f t="shared" ca="1" si="199"/>
        <v/>
      </c>
      <c r="Y217" t="str">
        <f t="shared" ca="1" si="200"/>
        <v/>
      </c>
      <c r="AA217" t="str">
        <f t="shared" ca="1" si="167"/>
        <v/>
      </c>
      <c r="AB217" t="str">
        <f t="shared" ca="1" si="168"/>
        <v/>
      </c>
      <c r="AC217" t="str">
        <f t="shared" ca="1" si="169"/>
        <v/>
      </c>
      <c r="AD217" t="str">
        <f t="shared" ca="1" si="170"/>
        <v/>
      </c>
      <c r="AE217" t="str">
        <f t="shared" ca="1" si="171"/>
        <v/>
      </c>
      <c r="AF217" t="str">
        <f t="shared" ca="1" si="172"/>
        <v/>
      </c>
      <c r="AG217" t="str">
        <f t="shared" ca="1" si="201"/>
        <v/>
      </c>
      <c r="AH217" t="str">
        <f t="shared" ca="1" si="202"/>
        <v/>
      </c>
      <c r="AI217" t="str">
        <f t="shared" ca="1" si="203"/>
        <v/>
      </c>
      <c r="AL217" t="str">
        <f ca="1">IF(Y217="","",IF(OR(AG217='Datos fijos'!$AB$3,AG217='Datos fijos'!$AB$4),0,SUM(AH217:AK217)))</f>
        <v/>
      </c>
      <c r="BE217" s="4">
        <f ca="1">IF(OR(COUNTIF('Datos fijos'!$AJ:$AJ,$B217)=0,$B217=0,D217=0,F217=0,$H$4&lt;&gt;'Datos fijos'!$H$3),0,VLOOKUP($B217,'Datos fijos'!$AJ:$AO,COLUMN('Datos fijos'!$AK$2)-COLUMN('Datos fijos'!$AJ$2)+1,0))</f>
        <v>0</v>
      </c>
      <c r="BF217">
        <f t="shared" ca="1" si="204"/>
        <v>0</v>
      </c>
      <c r="BG217" t="str">
        <f t="shared" ca="1" si="173"/>
        <v/>
      </c>
      <c r="BH217" t="str">
        <f t="shared" ca="1" si="174"/>
        <v/>
      </c>
      <c r="BJ217" t="str">
        <f t="shared" ca="1" si="175"/>
        <v/>
      </c>
      <c r="BK217" t="str">
        <f t="shared" ca="1" si="176"/>
        <v/>
      </c>
      <c r="BL217" t="str">
        <f t="shared" ca="1" si="177"/>
        <v/>
      </c>
      <c r="BM217" t="str">
        <f t="shared" ca="1" si="178"/>
        <v/>
      </c>
      <c r="BN217" s="4" t="str">
        <f t="shared" ca="1" si="179"/>
        <v/>
      </c>
      <c r="BO217" t="str">
        <f t="shared" ca="1" si="180"/>
        <v/>
      </c>
      <c r="BP217" t="str">
        <f t="shared" ca="1" si="181"/>
        <v/>
      </c>
      <c r="BQ217" t="str">
        <f t="shared" ca="1" si="182"/>
        <v/>
      </c>
      <c r="BR217" t="str">
        <f t="shared" ca="1" si="183"/>
        <v/>
      </c>
      <c r="BS217" t="str">
        <f t="shared" ca="1" si="184"/>
        <v/>
      </c>
      <c r="BT217" t="str">
        <f ca="1">IF($BH217="","",IF(OR(BO217='Datos fijos'!$AB$3,BO217='Datos fijos'!$AB$4),0,SUM(BP217:BS217)))</f>
        <v/>
      </c>
      <c r="BU217" t="str">
        <f t="shared" ca="1" si="205"/>
        <v/>
      </c>
      <c r="BX217">
        <f ca="1">IF(OR(COUNTIF('Datos fijos'!$AJ:$AJ,$B217)=0,$B217=0,D217=0,F217=0,G217=0,$H$4&lt;&gt;'Datos fijos'!$H$3),0,VLOOKUP($B217,'Datos fijos'!$AJ:$AO,COLUMN('Datos fijos'!$AL$1)-COLUMN('Datos fijos'!$AJ$2)+1,0))</f>
        <v>0</v>
      </c>
      <c r="BY217">
        <f t="shared" ca="1" si="206"/>
        <v>0</v>
      </c>
      <c r="BZ217" t="str">
        <f t="shared" ca="1" si="185"/>
        <v/>
      </c>
      <c r="CA217" t="str">
        <f t="shared" ca="1" si="186"/>
        <v/>
      </c>
      <c r="CC217" t="str">
        <f t="shared" ca="1" si="187"/>
        <v/>
      </c>
      <c r="CD217" t="str">
        <f t="shared" ca="1" si="188"/>
        <v/>
      </c>
      <c r="CE217" t="str">
        <f t="shared" ca="1" si="189"/>
        <v/>
      </c>
      <c r="CF217" t="str">
        <f t="shared" ca="1" si="190"/>
        <v/>
      </c>
      <c r="CG217" t="str">
        <f t="shared" ca="1" si="191"/>
        <v/>
      </c>
      <c r="CH217" t="str">
        <f t="shared" ca="1" si="192"/>
        <v/>
      </c>
      <c r="CI217" t="str">
        <f t="shared" ca="1" si="193"/>
        <v/>
      </c>
      <c r="CJ217" t="str">
        <f t="shared" ca="1" si="194"/>
        <v/>
      </c>
      <c r="CK217" t="str">
        <f t="shared" ca="1" si="195"/>
        <v/>
      </c>
      <c r="CL217" t="str">
        <f t="shared" ca="1" si="196"/>
        <v/>
      </c>
      <c r="CM217" t="str">
        <f ca="1">IF($CA217="","",IF(OR(CH217='Datos fijos'!$AB$3,CH217='Datos fijos'!$AB$4),0,SUM(CI217:CL217)))</f>
        <v/>
      </c>
      <c r="CN217" t="str">
        <f t="shared" ca="1" si="207"/>
        <v/>
      </c>
      <c r="DZ217">
        <f ca="1">IF(OR(COUNTIF('Datos fijos'!$AJ:$AJ,$B217)=0,C217=0,D217=0,E217=0,G217=0),0,VLOOKUP($B217,'Datos fijos'!$AJ:$AO,COLUMN('Datos fijos'!$AO$1)-COLUMN('Datos fijos'!$AJ$2)+1,0))</f>
        <v>0</v>
      </c>
      <c r="EA217">
        <f t="shared" ca="1" si="208"/>
        <v>0</v>
      </c>
      <c r="EB217" t="str">
        <f t="shared" ca="1" si="221"/>
        <v/>
      </c>
      <c r="EC217" t="str">
        <f t="shared" ca="1" si="209"/>
        <v/>
      </c>
      <c r="EE217" t="str">
        <f t="shared" ca="1" si="210"/>
        <v/>
      </c>
      <c r="EF217" t="str">
        <f t="shared" ca="1" si="211"/>
        <v/>
      </c>
      <c r="EG217" t="str">
        <f t="shared" ca="1" si="212"/>
        <v/>
      </c>
      <c r="EH217" t="str">
        <f t="shared" ca="1" si="213"/>
        <v/>
      </c>
      <c r="EI217" t="str">
        <f t="shared" ca="1" si="214"/>
        <v/>
      </c>
      <c r="EJ217" t="str">
        <f t="shared" ca="1" si="215"/>
        <v/>
      </c>
      <c r="EM217" t="str">
        <f t="shared" ca="1" si="216"/>
        <v/>
      </c>
      <c r="EN217" t="str">
        <f t="shared" ca="1" si="217"/>
        <v/>
      </c>
      <c r="EO217" t="str">
        <f t="shared" ca="1" si="218"/>
        <v/>
      </c>
      <c r="EP217" t="str">
        <f t="shared" ca="1" si="219"/>
        <v/>
      </c>
      <c r="EQ217" t="str">
        <f ca="1">IF(EC217="","",IF(OR(EJ217='Datos fijos'!$AB$4),0,SUM(EM217:EP217)))</f>
        <v/>
      </c>
      <c r="ER217" t="str">
        <f t="shared" ca="1" si="220"/>
        <v/>
      </c>
      <c r="EV217" s="53" t="str">
        <f ca="1">IF(OR(COUNTIF('Datos fijos'!$AJ:$AJ,Cálculos!$B217)=0,F217=0,D217=0,B217=0),"",VLOOKUP($B217,'Datos fijos'!$AJ:$AP,COLUMN('Datos fijos'!$AP$1)-COLUMN('Datos fijos'!$AJ$2)+1,0))</f>
        <v/>
      </c>
      <c r="EW217" t="str">
        <f t="shared" ca="1" si="197"/>
        <v/>
      </c>
    </row>
    <row r="218" spans="2:153" x14ac:dyDescent="0.25">
      <c r="B218">
        <f ca="1">OFFSET('Equipos, Mater, Serv'!C$5,ROW($A218)-ROW($A$3),0)</f>
        <v>0</v>
      </c>
      <c r="C218">
        <f ca="1">OFFSET('Equipos, Mater, Serv'!D$5,ROW($A218)-ROW($A$3),0)</f>
        <v>0</v>
      </c>
      <c r="D218">
        <f ca="1">OFFSET('Equipos, Mater, Serv'!F$5,ROW($A218)-ROW($A$3),0)</f>
        <v>0</v>
      </c>
      <c r="E218">
        <f ca="1">OFFSET('Equipos, Mater, Serv'!G$5,ROW($A218)-ROW($A$3),0)</f>
        <v>0</v>
      </c>
      <c r="F218">
        <f ca="1">OFFSET('Equipos, Mater, Serv'!H$5,ROW($A218)-ROW($A$3),0)</f>
        <v>0</v>
      </c>
      <c r="G218">
        <f ca="1">OFFSET('Equipos, Mater, Serv'!L$5,ROW($A218)-ROW($A$3),0)</f>
        <v>0</v>
      </c>
      <c r="I218">
        <f ca="1">OFFSET('Equipos, Mater, Serv'!O$5,ROW($A218)-ROW($A$3),0)</f>
        <v>0</v>
      </c>
      <c r="J218">
        <f ca="1">OFFSET('Equipos, Mater, Serv'!P$5,ROW($A218)-ROW($A$3),0)</f>
        <v>0</v>
      </c>
      <c r="K218">
        <f ca="1">OFFSET('Equipos, Mater, Serv'!T$5,ROW($A218)-ROW($A$3),0)</f>
        <v>0</v>
      </c>
      <c r="L218">
        <f ca="1">OFFSET('Equipos, Mater, Serv'!U$5,ROW($A218)-ROW($A$3),0)</f>
        <v>0</v>
      </c>
      <c r="N218">
        <f ca="1">OFFSET('Equipos, Mater, Serv'!Z$5,ROW($A218)-ROW($A$3),0)</f>
        <v>0</v>
      </c>
      <c r="O218">
        <f ca="1">OFFSET('Equipos, Mater, Serv'!AA$5,ROW($A218)-ROW($A$3),0)</f>
        <v>0</v>
      </c>
      <c r="P218">
        <f ca="1">OFFSET('Equipos, Mater, Serv'!AB$5,ROW($A218)-ROW($A$3),0)</f>
        <v>0</v>
      </c>
      <c r="Q218">
        <f ca="1">OFFSET('Equipos, Mater, Serv'!AC$5,ROW($A218)-ROW($A$3),0)</f>
        <v>0</v>
      </c>
      <c r="R218">
        <f ca="1">OFFSET('Equipos, Mater, Serv'!AD$5,ROW($A218)-ROW($A$3),0)</f>
        <v>0</v>
      </c>
      <c r="S218">
        <f ca="1">OFFSET('Equipos, Mater, Serv'!AE$5,ROW($A218)-ROW($A$3),0)</f>
        <v>0</v>
      </c>
      <c r="T218">
        <f ca="1">OFFSET('Equipos, Mater, Serv'!AF$5,ROW($A218)-ROW($A$3),0)</f>
        <v>0</v>
      </c>
      <c r="V218" s="241">
        <f ca="1">IF(OR($B218=0,D218=0,F218=0,J218&lt;&gt;'Datos fijos'!$H$3),0,1)</f>
        <v>0</v>
      </c>
      <c r="W218">
        <f t="shared" ca="1" si="198"/>
        <v>0</v>
      </c>
      <c r="X218" t="str">
        <f t="shared" ca="1" si="199"/>
        <v/>
      </c>
      <c r="Y218" t="str">
        <f t="shared" ca="1" si="200"/>
        <v/>
      </c>
      <c r="AA218" t="str">
        <f t="shared" ca="1" si="167"/>
        <v/>
      </c>
      <c r="AB218" t="str">
        <f t="shared" ca="1" si="168"/>
        <v/>
      </c>
      <c r="AC218" t="str">
        <f t="shared" ca="1" si="169"/>
        <v/>
      </c>
      <c r="AD218" t="str">
        <f t="shared" ca="1" si="170"/>
        <v/>
      </c>
      <c r="AE218" t="str">
        <f t="shared" ca="1" si="171"/>
        <v/>
      </c>
      <c r="AF218" t="str">
        <f t="shared" ca="1" si="172"/>
        <v/>
      </c>
      <c r="AG218" t="str">
        <f t="shared" ca="1" si="201"/>
        <v/>
      </c>
      <c r="AH218" t="str">
        <f t="shared" ca="1" si="202"/>
        <v/>
      </c>
      <c r="AI218" t="str">
        <f t="shared" ca="1" si="203"/>
        <v/>
      </c>
      <c r="AL218" t="str">
        <f ca="1">IF(Y218="","",IF(OR(AG218='Datos fijos'!$AB$3,AG218='Datos fijos'!$AB$4),0,SUM(AH218:AK218)))</f>
        <v/>
      </c>
      <c r="BE218" s="4">
        <f ca="1">IF(OR(COUNTIF('Datos fijos'!$AJ:$AJ,$B218)=0,$B218=0,D218=0,F218=0,$H$4&lt;&gt;'Datos fijos'!$H$3),0,VLOOKUP($B218,'Datos fijos'!$AJ:$AO,COLUMN('Datos fijos'!$AK$2)-COLUMN('Datos fijos'!$AJ$2)+1,0))</f>
        <v>0</v>
      </c>
      <c r="BF218">
        <f t="shared" ca="1" si="204"/>
        <v>0</v>
      </c>
      <c r="BG218" t="str">
        <f t="shared" ca="1" si="173"/>
        <v/>
      </c>
      <c r="BH218" t="str">
        <f t="shared" ca="1" si="174"/>
        <v/>
      </c>
      <c r="BJ218" t="str">
        <f t="shared" ca="1" si="175"/>
        <v/>
      </c>
      <c r="BK218" t="str">
        <f t="shared" ca="1" si="176"/>
        <v/>
      </c>
      <c r="BL218" t="str">
        <f t="shared" ca="1" si="177"/>
        <v/>
      </c>
      <c r="BM218" t="str">
        <f t="shared" ca="1" si="178"/>
        <v/>
      </c>
      <c r="BN218" s="4" t="str">
        <f t="shared" ca="1" si="179"/>
        <v/>
      </c>
      <c r="BO218" t="str">
        <f t="shared" ca="1" si="180"/>
        <v/>
      </c>
      <c r="BP218" t="str">
        <f t="shared" ca="1" si="181"/>
        <v/>
      </c>
      <c r="BQ218" t="str">
        <f t="shared" ca="1" si="182"/>
        <v/>
      </c>
      <c r="BR218" t="str">
        <f t="shared" ca="1" si="183"/>
        <v/>
      </c>
      <c r="BS218" t="str">
        <f t="shared" ca="1" si="184"/>
        <v/>
      </c>
      <c r="BT218" t="str">
        <f ca="1">IF($BH218="","",IF(OR(BO218='Datos fijos'!$AB$3,BO218='Datos fijos'!$AB$4),0,SUM(BP218:BS218)))</f>
        <v/>
      </c>
      <c r="BU218" t="str">
        <f t="shared" ca="1" si="205"/>
        <v/>
      </c>
      <c r="BX218">
        <f ca="1">IF(OR(COUNTIF('Datos fijos'!$AJ:$AJ,$B218)=0,$B218=0,D218=0,F218=0,G218=0,$H$4&lt;&gt;'Datos fijos'!$H$3),0,VLOOKUP($B218,'Datos fijos'!$AJ:$AO,COLUMN('Datos fijos'!$AL$1)-COLUMN('Datos fijos'!$AJ$2)+1,0))</f>
        <v>0</v>
      </c>
      <c r="BY218">
        <f t="shared" ca="1" si="206"/>
        <v>0</v>
      </c>
      <c r="BZ218" t="str">
        <f t="shared" ca="1" si="185"/>
        <v/>
      </c>
      <c r="CA218" t="str">
        <f t="shared" ca="1" si="186"/>
        <v/>
      </c>
      <c r="CC218" t="str">
        <f t="shared" ca="1" si="187"/>
        <v/>
      </c>
      <c r="CD218" t="str">
        <f t="shared" ca="1" si="188"/>
        <v/>
      </c>
      <c r="CE218" t="str">
        <f t="shared" ca="1" si="189"/>
        <v/>
      </c>
      <c r="CF218" t="str">
        <f t="shared" ca="1" si="190"/>
        <v/>
      </c>
      <c r="CG218" t="str">
        <f t="shared" ca="1" si="191"/>
        <v/>
      </c>
      <c r="CH218" t="str">
        <f t="shared" ca="1" si="192"/>
        <v/>
      </c>
      <c r="CI218" t="str">
        <f t="shared" ca="1" si="193"/>
        <v/>
      </c>
      <c r="CJ218" t="str">
        <f t="shared" ca="1" si="194"/>
        <v/>
      </c>
      <c r="CK218" t="str">
        <f t="shared" ca="1" si="195"/>
        <v/>
      </c>
      <c r="CL218" t="str">
        <f t="shared" ca="1" si="196"/>
        <v/>
      </c>
      <c r="CM218" t="str">
        <f ca="1">IF($CA218="","",IF(OR(CH218='Datos fijos'!$AB$3,CH218='Datos fijos'!$AB$4),0,SUM(CI218:CL218)))</f>
        <v/>
      </c>
      <c r="CN218" t="str">
        <f t="shared" ca="1" si="207"/>
        <v/>
      </c>
      <c r="DZ218">
        <f ca="1">IF(OR(COUNTIF('Datos fijos'!$AJ:$AJ,$B218)=0,C218=0,D218=0,E218=0,G218=0),0,VLOOKUP($B218,'Datos fijos'!$AJ:$AO,COLUMN('Datos fijos'!$AO$1)-COLUMN('Datos fijos'!$AJ$2)+1,0))</f>
        <v>0</v>
      </c>
      <c r="EA218">
        <f t="shared" ca="1" si="208"/>
        <v>0</v>
      </c>
      <c r="EB218" t="str">
        <f t="shared" ca="1" si="221"/>
        <v/>
      </c>
      <c r="EC218" t="str">
        <f t="shared" ca="1" si="209"/>
        <v/>
      </c>
      <c r="EE218" t="str">
        <f t="shared" ca="1" si="210"/>
        <v/>
      </c>
      <c r="EF218" t="str">
        <f t="shared" ca="1" si="211"/>
        <v/>
      </c>
      <c r="EG218" t="str">
        <f t="shared" ca="1" si="212"/>
        <v/>
      </c>
      <c r="EH218" t="str">
        <f t="shared" ca="1" si="213"/>
        <v/>
      </c>
      <c r="EI218" t="str">
        <f t="shared" ca="1" si="214"/>
        <v/>
      </c>
      <c r="EJ218" t="str">
        <f t="shared" ca="1" si="215"/>
        <v/>
      </c>
      <c r="EM218" t="str">
        <f t="shared" ca="1" si="216"/>
        <v/>
      </c>
      <c r="EN218" t="str">
        <f t="shared" ca="1" si="217"/>
        <v/>
      </c>
      <c r="EO218" t="str">
        <f t="shared" ca="1" si="218"/>
        <v/>
      </c>
      <c r="EP218" t="str">
        <f t="shared" ca="1" si="219"/>
        <v/>
      </c>
      <c r="EQ218" t="str">
        <f ca="1">IF(EC218="","",IF(OR(EJ218='Datos fijos'!$AB$4),0,SUM(EM218:EP218)))</f>
        <v/>
      </c>
      <c r="ER218" t="str">
        <f t="shared" ca="1" si="220"/>
        <v/>
      </c>
      <c r="EV218" s="53" t="str">
        <f ca="1">IF(OR(COUNTIF('Datos fijos'!$AJ:$AJ,Cálculos!$B218)=0,F218=0,D218=0,B218=0),"",VLOOKUP($B218,'Datos fijos'!$AJ:$AP,COLUMN('Datos fijos'!$AP$1)-COLUMN('Datos fijos'!$AJ$2)+1,0))</f>
        <v/>
      </c>
      <c r="EW218" t="str">
        <f t="shared" ca="1" si="197"/>
        <v/>
      </c>
    </row>
    <row r="219" spans="2:153" x14ac:dyDescent="0.25">
      <c r="B219">
        <f ca="1">OFFSET('Equipos, Mater, Serv'!C$5,ROW($A219)-ROW($A$3),0)</f>
        <v>0</v>
      </c>
      <c r="C219">
        <f ca="1">OFFSET('Equipos, Mater, Serv'!D$5,ROW($A219)-ROW($A$3),0)</f>
        <v>0</v>
      </c>
      <c r="D219">
        <f ca="1">OFFSET('Equipos, Mater, Serv'!F$5,ROW($A219)-ROW($A$3),0)</f>
        <v>0</v>
      </c>
      <c r="E219">
        <f ca="1">OFFSET('Equipos, Mater, Serv'!G$5,ROW($A219)-ROW($A$3),0)</f>
        <v>0</v>
      </c>
      <c r="F219">
        <f ca="1">OFFSET('Equipos, Mater, Serv'!H$5,ROW($A219)-ROW($A$3),0)</f>
        <v>0</v>
      </c>
      <c r="G219">
        <f ca="1">OFFSET('Equipos, Mater, Serv'!L$5,ROW($A219)-ROW($A$3),0)</f>
        <v>0</v>
      </c>
      <c r="I219">
        <f ca="1">OFFSET('Equipos, Mater, Serv'!O$5,ROW($A219)-ROW($A$3),0)</f>
        <v>0</v>
      </c>
      <c r="J219">
        <f ca="1">OFFSET('Equipos, Mater, Serv'!P$5,ROW($A219)-ROW($A$3),0)</f>
        <v>0</v>
      </c>
      <c r="K219">
        <f ca="1">OFFSET('Equipos, Mater, Serv'!T$5,ROW($A219)-ROW($A$3),0)</f>
        <v>0</v>
      </c>
      <c r="L219">
        <f ca="1">OFFSET('Equipos, Mater, Serv'!U$5,ROW($A219)-ROW($A$3),0)</f>
        <v>0</v>
      </c>
      <c r="N219">
        <f ca="1">OFFSET('Equipos, Mater, Serv'!Z$5,ROW($A219)-ROW($A$3),0)</f>
        <v>0</v>
      </c>
      <c r="O219">
        <f ca="1">OFFSET('Equipos, Mater, Serv'!AA$5,ROW($A219)-ROW($A$3),0)</f>
        <v>0</v>
      </c>
      <c r="P219">
        <f ca="1">OFFSET('Equipos, Mater, Serv'!AB$5,ROW($A219)-ROW($A$3),0)</f>
        <v>0</v>
      </c>
      <c r="Q219">
        <f ca="1">OFFSET('Equipos, Mater, Serv'!AC$5,ROW($A219)-ROW($A$3),0)</f>
        <v>0</v>
      </c>
      <c r="R219">
        <f ca="1">OFFSET('Equipos, Mater, Serv'!AD$5,ROW($A219)-ROW($A$3),0)</f>
        <v>0</v>
      </c>
      <c r="S219">
        <f ca="1">OFFSET('Equipos, Mater, Serv'!AE$5,ROW($A219)-ROW($A$3),0)</f>
        <v>0</v>
      </c>
      <c r="T219">
        <f ca="1">OFFSET('Equipos, Mater, Serv'!AF$5,ROW($A219)-ROW($A$3),0)</f>
        <v>0</v>
      </c>
      <c r="V219" s="241">
        <f ca="1">IF(OR($B219=0,D219=0,F219=0,J219&lt;&gt;'Datos fijos'!$H$3),0,1)</f>
        <v>0</v>
      </c>
      <c r="W219">
        <f t="shared" ca="1" si="198"/>
        <v>0</v>
      </c>
      <c r="X219" t="str">
        <f t="shared" ca="1" si="199"/>
        <v/>
      </c>
      <c r="Y219" t="str">
        <f t="shared" ca="1" si="200"/>
        <v/>
      </c>
      <c r="AA219" t="str">
        <f t="shared" ca="1" si="167"/>
        <v/>
      </c>
      <c r="AB219" t="str">
        <f t="shared" ca="1" si="168"/>
        <v/>
      </c>
      <c r="AC219" t="str">
        <f t="shared" ca="1" si="169"/>
        <v/>
      </c>
      <c r="AD219" t="str">
        <f t="shared" ca="1" si="170"/>
        <v/>
      </c>
      <c r="AE219" t="str">
        <f t="shared" ca="1" si="171"/>
        <v/>
      </c>
      <c r="AF219" t="str">
        <f t="shared" ca="1" si="172"/>
        <v/>
      </c>
      <c r="AG219" t="str">
        <f t="shared" ca="1" si="201"/>
        <v/>
      </c>
      <c r="AH219" t="str">
        <f t="shared" ca="1" si="202"/>
        <v/>
      </c>
      <c r="AI219" t="str">
        <f t="shared" ca="1" si="203"/>
        <v/>
      </c>
      <c r="AL219" t="str">
        <f ca="1">IF(Y219="","",IF(OR(AG219='Datos fijos'!$AB$3,AG219='Datos fijos'!$AB$4),0,SUM(AH219:AK219)))</f>
        <v/>
      </c>
      <c r="BE219" s="4">
        <f ca="1">IF(OR(COUNTIF('Datos fijos'!$AJ:$AJ,$B219)=0,$B219=0,D219=0,F219=0,$H$4&lt;&gt;'Datos fijos'!$H$3),0,VLOOKUP($B219,'Datos fijos'!$AJ:$AO,COLUMN('Datos fijos'!$AK$2)-COLUMN('Datos fijos'!$AJ$2)+1,0))</f>
        <v>0</v>
      </c>
      <c r="BF219">
        <f t="shared" ca="1" si="204"/>
        <v>0</v>
      </c>
      <c r="BG219" t="str">
        <f t="shared" ca="1" si="173"/>
        <v/>
      </c>
      <c r="BH219" t="str">
        <f t="shared" ca="1" si="174"/>
        <v/>
      </c>
      <c r="BJ219" t="str">
        <f t="shared" ca="1" si="175"/>
        <v/>
      </c>
      <c r="BK219" t="str">
        <f t="shared" ca="1" si="176"/>
        <v/>
      </c>
      <c r="BL219" t="str">
        <f t="shared" ca="1" si="177"/>
        <v/>
      </c>
      <c r="BM219" t="str">
        <f t="shared" ca="1" si="178"/>
        <v/>
      </c>
      <c r="BN219" s="4" t="str">
        <f t="shared" ca="1" si="179"/>
        <v/>
      </c>
      <c r="BO219" t="str">
        <f t="shared" ca="1" si="180"/>
        <v/>
      </c>
      <c r="BP219" t="str">
        <f t="shared" ca="1" si="181"/>
        <v/>
      </c>
      <c r="BQ219" t="str">
        <f t="shared" ca="1" si="182"/>
        <v/>
      </c>
      <c r="BR219" t="str">
        <f t="shared" ca="1" si="183"/>
        <v/>
      </c>
      <c r="BS219" t="str">
        <f t="shared" ca="1" si="184"/>
        <v/>
      </c>
      <c r="BT219" t="str">
        <f ca="1">IF($BH219="","",IF(OR(BO219='Datos fijos'!$AB$3,BO219='Datos fijos'!$AB$4),0,SUM(BP219:BS219)))</f>
        <v/>
      </c>
      <c r="BU219" t="str">
        <f t="shared" ca="1" si="205"/>
        <v/>
      </c>
      <c r="BX219">
        <f ca="1">IF(OR(COUNTIF('Datos fijos'!$AJ:$AJ,$B219)=0,$B219=0,D219=0,F219=0,G219=0,$H$4&lt;&gt;'Datos fijos'!$H$3),0,VLOOKUP($B219,'Datos fijos'!$AJ:$AO,COLUMN('Datos fijos'!$AL$1)-COLUMN('Datos fijos'!$AJ$2)+1,0))</f>
        <v>0</v>
      </c>
      <c r="BY219">
        <f t="shared" ca="1" si="206"/>
        <v>0</v>
      </c>
      <c r="BZ219" t="str">
        <f t="shared" ca="1" si="185"/>
        <v/>
      </c>
      <c r="CA219" t="str">
        <f t="shared" ca="1" si="186"/>
        <v/>
      </c>
      <c r="CC219" t="str">
        <f t="shared" ca="1" si="187"/>
        <v/>
      </c>
      <c r="CD219" t="str">
        <f t="shared" ca="1" si="188"/>
        <v/>
      </c>
      <c r="CE219" t="str">
        <f t="shared" ca="1" si="189"/>
        <v/>
      </c>
      <c r="CF219" t="str">
        <f t="shared" ca="1" si="190"/>
        <v/>
      </c>
      <c r="CG219" t="str">
        <f t="shared" ca="1" si="191"/>
        <v/>
      </c>
      <c r="CH219" t="str">
        <f t="shared" ca="1" si="192"/>
        <v/>
      </c>
      <c r="CI219" t="str">
        <f t="shared" ca="1" si="193"/>
        <v/>
      </c>
      <c r="CJ219" t="str">
        <f t="shared" ca="1" si="194"/>
        <v/>
      </c>
      <c r="CK219" t="str">
        <f t="shared" ca="1" si="195"/>
        <v/>
      </c>
      <c r="CL219" t="str">
        <f t="shared" ca="1" si="196"/>
        <v/>
      </c>
      <c r="CM219" t="str">
        <f ca="1">IF($CA219="","",IF(OR(CH219='Datos fijos'!$AB$3,CH219='Datos fijos'!$AB$4),0,SUM(CI219:CL219)))</f>
        <v/>
      </c>
      <c r="CN219" t="str">
        <f t="shared" ca="1" si="207"/>
        <v/>
      </c>
      <c r="DZ219">
        <f ca="1">IF(OR(COUNTIF('Datos fijos'!$AJ:$AJ,$B219)=0,C219=0,D219=0,E219=0,G219=0),0,VLOOKUP($B219,'Datos fijos'!$AJ:$AO,COLUMN('Datos fijos'!$AO$1)-COLUMN('Datos fijos'!$AJ$2)+1,0))</f>
        <v>0</v>
      </c>
      <c r="EA219">
        <f t="shared" ca="1" si="208"/>
        <v>0</v>
      </c>
      <c r="EB219" t="str">
        <f t="shared" ca="1" si="221"/>
        <v/>
      </c>
      <c r="EC219" t="str">
        <f t="shared" ca="1" si="209"/>
        <v/>
      </c>
      <c r="EE219" t="str">
        <f t="shared" ca="1" si="210"/>
        <v/>
      </c>
      <c r="EF219" t="str">
        <f t="shared" ca="1" si="211"/>
        <v/>
      </c>
      <c r="EG219" t="str">
        <f t="shared" ca="1" si="212"/>
        <v/>
      </c>
      <c r="EH219" t="str">
        <f t="shared" ca="1" si="213"/>
        <v/>
      </c>
      <c r="EI219" t="str">
        <f t="shared" ca="1" si="214"/>
        <v/>
      </c>
      <c r="EJ219" t="str">
        <f t="shared" ca="1" si="215"/>
        <v/>
      </c>
      <c r="EM219" t="str">
        <f t="shared" ca="1" si="216"/>
        <v/>
      </c>
      <c r="EN219" t="str">
        <f t="shared" ca="1" si="217"/>
        <v/>
      </c>
      <c r="EO219" t="str">
        <f t="shared" ca="1" si="218"/>
        <v/>
      </c>
      <c r="EP219" t="str">
        <f t="shared" ca="1" si="219"/>
        <v/>
      </c>
      <c r="EQ219" t="str">
        <f ca="1">IF(EC219="","",IF(OR(EJ219='Datos fijos'!$AB$4),0,SUM(EM219:EP219)))</f>
        <v/>
      </c>
      <c r="ER219" t="str">
        <f t="shared" ca="1" si="220"/>
        <v/>
      </c>
      <c r="EV219" s="53" t="str">
        <f ca="1">IF(OR(COUNTIF('Datos fijos'!$AJ:$AJ,Cálculos!$B219)=0,F219=0,D219=0,B219=0),"",VLOOKUP($B219,'Datos fijos'!$AJ:$AP,COLUMN('Datos fijos'!$AP$1)-COLUMN('Datos fijos'!$AJ$2)+1,0))</f>
        <v/>
      </c>
      <c r="EW219" t="str">
        <f t="shared" ca="1" si="197"/>
        <v/>
      </c>
    </row>
    <row r="220" spans="2:153" x14ac:dyDescent="0.25">
      <c r="B220">
        <f ca="1">OFFSET('Equipos, Mater, Serv'!C$5,ROW($A220)-ROW($A$3),0)</f>
        <v>0</v>
      </c>
      <c r="C220">
        <f ca="1">OFFSET('Equipos, Mater, Serv'!D$5,ROW($A220)-ROW($A$3),0)</f>
        <v>0</v>
      </c>
      <c r="D220">
        <f ca="1">OFFSET('Equipos, Mater, Serv'!F$5,ROW($A220)-ROW($A$3),0)</f>
        <v>0</v>
      </c>
      <c r="E220">
        <f ca="1">OFFSET('Equipos, Mater, Serv'!G$5,ROW($A220)-ROW($A$3),0)</f>
        <v>0</v>
      </c>
      <c r="F220">
        <f ca="1">OFFSET('Equipos, Mater, Serv'!H$5,ROW($A220)-ROW($A$3),0)</f>
        <v>0</v>
      </c>
      <c r="G220">
        <f ca="1">OFFSET('Equipos, Mater, Serv'!L$5,ROW($A220)-ROW($A$3),0)</f>
        <v>0</v>
      </c>
      <c r="I220">
        <f ca="1">OFFSET('Equipos, Mater, Serv'!O$5,ROW($A220)-ROW($A$3),0)</f>
        <v>0</v>
      </c>
      <c r="J220">
        <f ca="1">OFFSET('Equipos, Mater, Serv'!P$5,ROW($A220)-ROW($A$3),0)</f>
        <v>0</v>
      </c>
      <c r="K220">
        <f ca="1">OFFSET('Equipos, Mater, Serv'!T$5,ROW($A220)-ROW($A$3),0)</f>
        <v>0</v>
      </c>
      <c r="L220">
        <f ca="1">OFFSET('Equipos, Mater, Serv'!U$5,ROW($A220)-ROW($A$3),0)</f>
        <v>0</v>
      </c>
      <c r="N220">
        <f ca="1">OFFSET('Equipos, Mater, Serv'!Z$5,ROW($A220)-ROW($A$3),0)</f>
        <v>0</v>
      </c>
      <c r="O220">
        <f ca="1">OFFSET('Equipos, Mater, Serv'!AA$5,ROW($A220)-ROW($A$3),0)</f>
        <v>0</v>
      </c>
      <c r="P220">
        <f ca="1">OFFSET('Equipos, Mater, Serv'!AB$5,ROW($A220)-ROW($A$3),0)</f>
        <v>0</v>
      </c>
      <c r="Q220">
        <f ca="1">OFFSET('Equipos, Mater, Serv'!AC$5,ROW($A220)-ROW($A$3),0)</f>
        <v>0</v>
      </c>
      <c r="R220">
        <f ca="1">OFFSET('Equipos, Mater, Serv'!AD$5,ROW($A220)-ROW($A$3),0)</f>
        <v>0</v>
      </c>
      <c r="S220">
        <f ca="1">OFFSET('Equipos, Mater, Serv'!AE$5,ROW($A220)-ROW($A$3),0)</f>
        <v>0</v>
      </c>
      <c r="T220">
        <f ca="1">OFFSET('Equipos, Mater, Serv'!AF$5,ROW($A220)-ROW($A$3),0)</f>
        <v>0</v>
      </c>
      <c r="V220" s="241">
        <f ca="1">IF(OR($B220=0,D220=0,F220=0,J220&lt;&gt;'Datos fijos'!$H$3),0,1)</f>
        <v>0</v>
      </c>
      <c r="W220">
        <f t="shared" ca="1" si="198"/>
        <v>0</v>
      </c>
      <c r="X220" t="str">
        <f t="shared" ca="1" si="199"/>
        <v/>
      </c>
      <c r="Y220" t="str">
        <f t="shared" ca="1" si="200"/>
        <v/>
      </c>
      <c r="AA220" t="str">
        <f t="shared" ca="1" si="167"/>
        <v/>
      </c>
      <c r="AB220" t="str">
        <f t="shared" ca="1" si="168"/>
        <v/>
      </c>
      <c r="AC220" t="str">
        <f t="shared" ca="1" si="169"/>
        <v/>
      </c>
      <c r="AD220" t="str">
        <f t="shared" ca="1" si="170"/>
        <v/>
      </c>
      <c r="AE220" t="str">
        <f t="shared" ca="1" si="171"/>
        <v/>
      </c>
      <c r="AF220" t="str">
        <f t="shared" ca="1" si="172"/>
        <v/>
      </c>
      <c r="AG220" t="str">
        <f t="shared" ca="1" si="201"/>
        <v/>
      </c>
      <c r="AH220" t="str">
        <f t="shared" ca="1" si="202"/>
        <v/>
      </c>
      <c r="AI220" t="str">
        <f t="shared" ca="1" si="203"/>
        <v/>
      </c>
      <c r="AL220" t="str">
        <f ca="1">IF(Y220="","",IF(OR(AG220='Datos fijos'!$AB$3,AG220='Datos fijos'!$AB$4),0,SUM(AH220:AK220)))</f>
        <v/>
      </c>
      <c r="BE220" s="4">
        <f ca="1">IF(OR(COUNTIF('Datos fijos'!$AJ:$AJ,$B220)=0,$B220=0,D220=0,F220=0,$H$4&lt;&gt;'Datos fijos'!$H$3),0,VLOOKUP($B220,'Datos fijos'!$AJ:$AO,COLUMN('Datos fijos'!$AK$2)-COLUMN('Datos fijos'!$AJ$2)+1,0))</f>
        <v>0</v>
      </c>
      <c r="BF220">
        <f t="shared" ca="1" si="204"/>
        <v>0</v>
      </c>
      <c r="BG220" t="str">
        <f t="shared" ca="1" si="173"/>
        <v/>
      </c>
      <c r="BH220" t="str">
        <f t="shared" ca="1" si="174"/>
        <v/>
      </c>
      <c r="BJ220" t="str">
        <f t="shared" ca="1" si="175"/>
        <v/>
      </c>
      <c r="BK220" t="str">
        <f t="shared" ca="1" si="176"/>
        <v/>
      </c>
      <c r="BL220" t="str">
        <f t="shared" ca="1" si="177"/>
        <v/>
      </c>
      <c r="BM220" t="str">
        <f t="shared" ca="1" si="178"/>
        <v/>
      </c>
      <c r="BN220" s="4" t="str">
        <f t="shared" ca="1" si="179"/>
        <v/>
      </c>
      <c r="BO220" t="str">
        <f t="shared" ca="1" si="180"/>
        <v/>
      </c>
      <c r="BP220" t="str">
        <f t="shared" ca="1" si="181"/>
        <v/>
      </c>
      <c r="BQ220" t="str">
        <f t="shared" ca="1" si="182"/>
        <v/>
      </c>
      <c r="BR220" t="str">
        <f t="shared" ca="1" si="183"/>
        <v/>
      </c>
      <c r="BS220" t="str">
        <f t="shared" ca="1" si="184"/>
        <v/>
      </c>
      <c r="BT220" t="str">
        <f ca="1">IF($BH220="","",IF(OR(BO220='Datos fijos'!$AB$3,BO220='Datos fijos'!$AB$4),0,SUM(BP220:BS220)))</f>
        <v/>
      </c>
      <c r="BU220" t="str">
        <f t="shared" ca="1" si="205"/>
        <v/>
      </c>
      <c r="BX220">
        <f ca="1">IF(OR(COUNTIF('Datos fijos'!$AJ:$AJ,$B220)=0,$B220=0,D220=0,F220=0,G220=0,$H$4&lt;&gt;'Datos fijos'!$H$3),0,VLOOKUP($B220,'Datos fijos'!$AJ:$AO,COLUMN('Datos fijos'!$AL$1)-COLUMN('Datos fijos'!$AJ$2)+1,0))</f>
        <v>0</v>
      </c>
      <c r="BY220">
        <f t="shared" ca="1" si="206"/>
        <v>0</v>
      </c>
      <c r="BZ220" t="str">
        <f t="shared" ca="1" si="185"/>
        <v/>
      </c>
      <c r="CA220" t="str">
        <f t="shared" ca="1" si="186"/>
        <v/>
      </c>
      <c r="CC220" t="str">
        <f t="shared" ca="1" si="187"/>
        <v/>
      </c>
      <c r="CD220" t="str">
        <f t="shared" ca="1" si="188"/>
        <v/>
      </c>
      <c r="CE220" t="str">
        <f t="shared" ca="1" si="189"/>
        <v/>
      </c>
      <c r="CF220" t="str">
        <f t="shared" ca="1" si="190"/>
        <v/>
      </c>
      <c r="CG220" t="str">
        <f t="shared" ca="1" si="191"/>
        <v/>
      </c>
      <c r="CH220" t="str">
        <f t="shared" ca="1" si="192"/>
        <v/>
      </c>
      <c r="CI220" t="str">
        <f t="shared" ca="1" si="193"/>
        <v/>
      </c>
      <c r="CJ220" t="str">
        <f t="shared" ca="1" si="194"/>
        <v/>
      </c>
      <c r="CK220" t="str">
        <f t="shared" ca="1" si="195"/>
        <v/>
      </c>
      <c r="CL220" t="str">
        <f t="shared" ca="1" si="196"/>
        <v/>
      </c>
      <c r="CM220" t="str">
        <f ca="1">IF($CA220="","",IF(OR(CH220='Datos fijos'!$AB$3,CH220='Datos fijos'!$AB$4),0,SUM(CI220:CL220)))</f>
        <v/>
      </c>
      <c r="CN220" t="str">
        <f t="shared" ca="1" si="207"/>
        <v/>
      </c>
      <c r="DZ220">
        <f ca="1">IF(OR(COUNTIF('Datos fijos'!$AJ:$AJ,$B220)=0,C220=0,D220=0,E220=0,G220=0),0,VLOOKUP($B220,'Datos fijos'!$AJ:$AO,COLUMN('Datos fijos'!$AO$1)-COLUMN('Datos fijos'!$AJ$2)+1,0))</f>
        <v>0</v>
      </c>
      <c r="EA220">
        <f t="shared" ca="1" si="208"/>
        <v>0</v>
      </c>
      <c r="EB220" t="str">
        <f t="shared" ca="1" si="221"/>
        <v/>
      </c>
      <c r="EC220" t="str">
        <f t="shared" ca="1" si="209"/>
        <v/>
      </c>
      <c r="EE220" t="str">
        <f t="shared" ca="1" si="210"/>
        <v/>
      </c>
      <c r="EF220" t="str">
        <f t="shared" ca="1" si="211"/>
        <v/>
      </c>
      <c r="EG220" t="str">
        <f t="shared" ca="1" si="212"/>
        <v/>
      </c>
      <c r="EH220" t="str">
        <f t="shared" ca="1" si="213"/>
        <v/>
      </c>
      <c r="EI220" t="str">
        <f t="shared" ca="1" si="214"/>
        <v/>
      </c>
      <c r="EJ220" t="str">
        <f t="shared" ca="1" si="215"/>
        <v/>
      </c>
      <c r="EM220" t="str">
        <f t="shared" ca="1" si="216"/>
        <v/>
      </c>
      <c r="EN220" t="str">
        <f t="shared" ca="1" si="217"/>
        <v/>
      </c>
      <c r="EO220" t="str">
        <f t="shared" ca="1" si="218"/>
        <v/>
      </c>
      <c r="EP220" t="str">
        <f t="shared" ca="1" si="219"/>
        <v/>
      </c>
      <c r="EQ220" t="str">
        <f ca="1">IF(EC220="","",IF(OR(EJ220='Datos fijos'!$AB$4),0,SUM(EM220:EP220)))</f>
        <v/>
      </c>
      <c r="ER220" t="str">
        <f t="shared" ca="1" si="220"/>
        <v/>
      </c>
      <c r="EV220" s="53" t="str">
        <f ca="1">IF(OR(COUNTIF('Datos fijos'!$AJ:$AJ,Cálculos!$B220)=0,F220=0,D220=0,B220=0),"",VLOOKUP($B220,'Datos fijos'!$AJ:$AP,COLUMN('Datos fijos'!$AP$1)-COLUMN('Datos fijos'!$AJ$2)+1,0))</f>
        <v/>
      </c>
      <c r="EW220" t="str">
        <f t="shared" ca="1" si="197"/>
        <v/>
      </c>
    </row>
    <row r="221" spans="2:153" x14ac:dyDescent="0.25">
      <c r="B221">
        <f ca="1">OFFSET('Equipos, Mater, Serv'!C$5,ROW($A221)-ROW($A$3),0)</f>
        <v>0</v>
      </c>
      <c r="C221">
        <f ca="1">OFFSET('Equipos, Mater, Serv'!D$5,ROW($A221)-ROW($A$3),0)</f>
        <v>0</v>
      </c>
      <c r="D221">
        <f ca="1">OFFSET('Equipos, Mater, Serv'!F$5,ROW($A221)-ROW($A$3),0)</f>
        <v>0</v>
      </c>
      <c r="E221">
        <f ca="1">OFFSET('Equipos, Mater, Serv'!G$5,ROW($A221)-ROW($A$3),0)</f>
        <v>0</v>
      </c>
      <c r="F221">
        <f ca="1">OFFSET('Equipos, Mater, Serv'!H$5,ROW($A221)-ROW($A$3),0)</f>
        <v>0</v>
      </c>
      <c r="G221">
        <f ca="1">OFFSET('Equipos, Mater, Serv'!L$5,ROW($A221)-ROW($A$3),0)</f>
        <v>0</v>
      </c>
      <c r="I221">
        <f ca="1">OFFSET('Equipos, Mater, Serv'!O$5,ROW($A221)-ROW($A$3),0)</f>
        <v>0</v>
      </c>
      <c r="J221">
        <f ca="1">OFFSET('Equipos, Mater, Serv'!P$5,ROW($A221)-ROW($A$3),0)</f>
        <v>0</v>
      </c>
      <c r="K221">
        <f ca="1">OFFSET('Equipos, Mater, Serv'!T$5,ROW($A221)-ROW($A$3),0)</f>
        <v>0</v>
      </c>
      <c r="L221">
        <f ca="1">OFFSET('Equipos, Mater, Serv'!U$5,ROW($A221)-ROW($A$3),0)</f>
        <v>0</v>
      </c>
      <c r="N221">
        <f ca="1">OFFSET('Equipos, Mater, Serv'!Z$5,ROW($A221)-ROW($A$3),0)</f>
        <v>0</v>
      </c>
      <c r="O221">
        <f ca="1">OFFSET('Equipos, Mater, Serv'!AA$5,ROW($A221)-ROW($A$3),0)</f>
        <v>0</v>
      </c>
      <c r="P221">
        <f ca="1">OFFSET('Equipos, Mater, Serv'!AB$5,ROW($A221)-ROW($A$3),0)</f>
        <v>0</v>
      </c>
      <c r="Q221">
        <f ca="1">OFFSET('Equipos, Mater, Serv'!AC$5,ROW($A221)-ROW($A$3),0)</f>
        <v>0</v>
      </c>
      <c r="R221">
        <f ca="1">OFFSET('Equipos, Mater, Serv'!AD$5,ROW($A221)-ROW($A$3),0)</f>
        <v>0</v>
      </c>
      <c r="S221">
        <f ca="1">OFFSET('Equipos, Mater, Serv'!AE$5,ROW($A221)-ROW($A$3),0)</f>
        <v>0</v>
      </c>
      <c r="T221">
        <f ca="1">OFFSET('Equipos, Mater, Serv'!AF$5,ROW($A221)-ROW($A$3),0)</f>
        <v>0</v>
      </c>
      <c r="V221" s="241">
        <f ca="1">IF(OR($B221=0,D221=0,F221=0,J221&lt;&gt;'Datos fijos'!$H$3),0,1)</f>
        <v>0</v>
      </c>
      <c r="W221">
        <f t="shared" ca="1" si="198"/>
        <v>0</v>
      </c>
      <c r="X221" t="str">
        <f t="shared" ca="1" si="199"/>
        <v/>
      </c>
      <c r="Y221" t="str">
        <f t="shared" ca="1" si="200"/>
        <v/>
      </c>
      <c r="AA221" t="str">
        <f t="shared" ca="1" si="167"/>
        <v/>
      </c>
      <c r="AB221" t="str">
        <f t="shared" ca="1" si="168"/>
        <v/>
      </c>
      <c r="AC221" t="str">
        <f t="shared" ca="1" si="169"/>
        <v/>
      </c>
      <c r="AD221" t="str">
        <f t="shared" ca="1" si="170"/>
        <v/>
      </c>
      <c r="AE221" t="str">
        <f t="shared" ca="1" si="171"/>
        <v/>
      </c>
      <c r="AF221" t="str">
        <f t="shared" ca="1" si="172"/>
        <v/>
      </c>
      <c r="AG221" t="str">
        <f t="shared" ca="1" si="201"/>
        <v/>
      </c>
      <c r="AH221" t="str">
        <f t="shared" ca="1" si="202"/>
        <v/>
      </c>
      <c r="AI221" t="str">
        <f t="shared" ca="1" si="203"/>
        <v/>
      </c>
      <c r="AL221" t="str">
        <f ca="1">IF(Y221="","",IF(OR(AG221='Datos fijos'!$AB$3,AG221='Datos fijos'!$AB$4),0,SUM(AH221:AK221)))</f>
        <v/>
      </c>
      <c r="BE221" s="4">
        <f ca="1">IF(OR(COUNTIF('Datos fijos'!$AJ:$AJ,$B221)=0,$B221=0,D221=0,F221=0,$H$4&lt;&gt;'Datos fijos'!$H$3),0,VLOOKUP($B221,'Datos fijos'!$AJ:$AO,COLUMN('Datos fijos'!$AK$2)-COLUMN('Datos fijos'!$AJ$2)+1,0))</f>
        <v>0</v>
      </c>
      <c r="BF221">
        <f t="shared" ca="1" si="204"/>
        <v>0</v>
      </c>
      <c r="BG221" t="str">
        <f t="shared" ca="1" si="173"/>
        <v/>
      </c>
      <c r="BH221" t="str">
        <f t="shared" ca="1" si="174"/>
        <v/>
      </c>
      <c r="BJ221" t="str">
        <f t="shared" ca="1" si="175"/>
        <v/>
      </c>
      <c r="BK221" t="str">
        <f t="shared" ca="1" si="176"/>
        <v/>
      </c>
      <c r="BL221" t="str">
        <f t="shared" ca="1" si="177"/>
        <v/>
      </c>
      <c r="BM221" t="str">
        <f t="shared" ca="1" si="178"/>
        <v/>
      </c>
      <c r="BN221" s="4" t="str">
        <f t="shared" ca="1" si="179"/>
        <v/>
      </c>
      <c r="BO221" t="str">
        <f t="shared" ca="1" si="180"/>
        <v/>
      </c>
      <c r="BP221" t="str">
        <f t="shared" ca="1" si="181"/>
        <v/>
      </c>
      <c r="BQ221" t="str">
        <f t="shared" ca="1" si="182"/>
        <v/>
      </c>
      <c r="BR221" t="str">
        <f t="shared" ca="1" si="183"/>
        <v/>
      </c>
      <c r="BS221" t="str">
        <f t="shared" ca="1" si="184"/>
        <v/>
      </c>
      <c r="BT221" t="str">
        <f ca="1">IF($BH221="","",IF(OR(BO221='Datos fijos'!$AB$3,BO221='Datos fijos'!$AB$4),0,SUM(BP221:BS221)))</f>
        <v/>
      </c>
      <c r="BU221" t="str">
        <f t="shared" ca="1" si="205"/>
        <v/>
      </c>
      <c r="BX221">
        <f ca="1">IF(OR(COUNTIF('Datos fijos'!$AJ:$AJ,$B221)=0,$B221=0,D221=0,F221=0,G221=0,$H$4&lt;&gt;'Datos fijos'!$H$3),0,VLOOKUP($B221,'Datos fijos'!$AJ:$AO,COLUMN('Datos fijos'!$AL$1)-COLUMN('Datos fijos'!$AJ$2)+1,0))</f>
        <v>0</v>
      </c>
      <c r="BY221">
        <f t="shared" ca="1" si="206"/>
        <v>0</v>
      </c>
      <c r="BZ221" t="str">
        <f t="shared" ca="1" si="185"/>
        <v/>
      </c>
      <c r="CA221" t="str">
        <f t="shared" ca="1" si="186"/>
        <v/>
      </c>
      <c r="CC221" t="str">
        <f t="shared" ca="1" si="187"/>
        <v/>
      </c>
      <c r="CD221" t="str">
        <f t="shared" ca="1" si="188"/>
        <v/>
      </c>
      <c r="CE221" t="str">
        <f t="shared" ca="1" si="189"/>
        <v/>
      </c>
      <c r="CF221" t="str">
        <f t="shared" ca="1" si="190"/>
        <v/>
      </c>
      <c r="CG221" t="str">
        <f t="shared" ca="1" si="191"/>
        <v/>
      </c>
      <c r="CH221" t="str">
        <f t="shared" ca="1" si="192"/>
        <v/>
      </c>
      <c r="CI221" t="str">
        <f t="shared" ca="1" si="193"/>
        <v/>
      </c>
      <c r="CJ221" t="str">
        <f t="shared" ca="1" si="194"/>
        <v/>
      </c>
      <c r="CK221" t="str">
        <f t="shared" ca="1" si="195"/>
        <v/>
      </c>
      <c r="CL221" t="str">
        <f t="shared" ca="1" si="196"/>
        <v/>
      </c>
      <c r="CM221" t="str">
        <f ca="1">IF($CA221="","",IF(OR(CH221='Datos fijos'!$AB$3,CH221='Datos fijos'!$AB$4),0,SUM(CI221:CL221)))</f>
        <v/>
      </c>
      <c r="CN221" t="str">
        <f t="shared" ca="1" si="207"/>
        <v/>
      </c>
      <c r="DZ221">
        <f ca="1">IF(OR(COUNTIF('Datos fijos'!$AJ:$AJ,$B221)=0,C221=0,D221=0,E221=0,G221=0),0,VLOOKUP($B221,'Datos fijos'!$AJ:$AO,COLUMN('Datos fijos'!$AO$1)-COLUMN('Datos fijos'!$AJ$2)+1,0))</f>
        <v>0</v>
      </c>
      <c r="EA221">
        <f t="shared" ca="1" si="208"/>
        <v>0</v>
      </c>
      <c r="EB221" t="str">
        <f t="shared" ca="1" si="221"/>
        <v/>
      </c>
      <c r="EC221" t="str">
        <f t="shared" ca="1" si="209"/>
        <v/>
      </c>
      <c r="EE221" t="str">
        <f t="shared" ca="1" si="210"/>
        <v/>
      </c>
      <c r="EF221" t="str">
        <f t="shared" ca="1" si="211"/>
        <v/>
      </c>
      <c r="EG221" t="str">
        <f t="shared" ca="1" si="212"/>
        <v/>
      </c>
      <c r="EH221" t="str">
        <f t="shared" ca="1" si="213"/>
        <v/>
      </c>
      <c r="EI221" t="str">
        <f t="shared" ca="1" si="214"/>
        <v/>
      </c>
      <c r="EJ221" t="str">
        <f t="shared" ca="1" si="215"/>
        <v/>
      </c>
      <c r="EM221" t="str">
        <f t="shared" ca="1" si="216"/>
        <v/>
      </c>
      <c r="EN221" t="str">
        <f t="shared" ca="1" si="217"/>
        <v/>
      </c>
      <c r="EO221" t="str">
        <f t="shared" ca="1" si="218"/>
        <v/>
      </c>
      <c r="EP221" t="str">
        <f t="shared" ca="1" si="219"/>
        <v/>
      </c>
      <c r="EQ221" t="str">
        <f ca="1">IF(EC221="","",IF(OR(EJ221='Datos fijos'!$AB$4),0,SUM(EM221:EP221)))</f>
        <v/>
      </c>
      <c r="ER221" t="str">
        <f t="shared" ca="1" si="220"/>
        <v/>
      </c>
      <c r="EV221" s="53" t="str">
        <f ca="1">IF(OR(COUNTIF('Datos fijos'!$AJ:$AJ,Cálculos!$B221)=0,F221=0,D221=0,B221=0),"",VLOOKUP($B221,'Datos fijos'!$AJ:$AP,COLUMN('Datos fijos'!$AP$1)-COLUMN('Datos fijos'!$AJ$2)+1,0))</f>
        <v/>
      </c>
      <c r="EW221" t="str">
        <f t="shared" ca="1" si="197"/>
        <v/>
      </c>
    </row>
    <row r="222" spans="2:153" x14ac:dyDescent="0.25">
      <c r="B222">
        <f ca="1">OFFSET('Equipos, Mater, Serv'!C$5,ROW($A222)-ROW($A$3),0)</f>
        <v>0</v>
      </c>
      <c r="C222">
        <f ca="1">OFFSET('Equipos, Mater, Serv'!D$5,ROW($A222)-ROW($A$3),0)</f>
        <v>0</v>
      </c>
      <c r="D222">
        <f ca="1">OFFSET('Equipos, Mater, Serv'!F$5,ROW($A222)-ROW($A$3),0)</f>
        <v>0</v>
      </c>
      <c r="E222">
        <f ca="1">OFFSET('Equipos, Mater, Serv'!G$5,ROW($A222)-ROW($A$3),0)</f>
        <v>0</v>
      </c>
      <c r="F222">
        <f ca="1">OFFSET('Equipos, Mater, Serv'!H$5,ROW($A222)-ROW($A$3),0)</f>
        <v>0</v>
      </c>
      <c r="G222">
        <f ca="1">OFFSET('Equipos, Mater, Serv'!L$5,ROW($A222)-ROW($A$3),0)</f>
        <v>0</v>
      </c>
      <c r="I222">
        <f ca="1">OFFSET('Equipos, Mater, Serv'!O$5,ROW($A222)-ROW($A$3),0)</f>
        <v>0</v>
      </c>
      <c r="J222">
        <f ca="1">OFFSET('Equipos, Mater, Serv'!P$5,ROW($A222)-ROW($A$3),0)</f>
        <v>0</v>
      </c>
      <c r="K222">
        <f ca="1">OFFSET('Equipos, Mater, Serv'!T$5,ROW($A222)-ROW($A$3),0)</f>
        <v>0</v>
      </c>
      <c r="L222">
        <f ca="1">OFFSET('Equipos, Mater, Serv'!U$5,ROW($A222)-ROW($A$3),0)</f>
        <v>0</v>
      </c>
      <c r="N222">
        <f ca="1">OFFSET('Equipos, Mater, Serv'!Z$5,ROW($A222)-ROW($A$3),0)</f>
        <v>0</v>
      </c>
      <c r="O222">
        <f ca="1">OFFSET('Equipos, Mater, Serv'!AA$5,ROW($A222)-ROW($A$3),0)</f>
        <v>0</v>
      </c>
      <c r="P222">
        <f ca="1">OFFSET('Equipos, Mater, Serv'!AB$5,ROW($A222)-ROW($A$3),0)</f>
        <v>0</v>
      </c>
      <c r="Q222">
        <f ca="1">OFFSET('Equipos, Mater, Serv'!AC$5,ROW($A222)-ROW($A$3),0)</f>
        <v>0</v>
      </c>
      <c r="R222">
        <f ca="1">OFFSET('Equipos, Mater, Serv'!AD$5,ROW($A222)-ROW($A$3),0)</f>
        <v>0</v>
      </c>
      <c r="S222">
        <f ca="1">OFFSET('Equipos, Mater, Serv'!AE$5,ROW($A222)-ROW($A$3),0)</f>
        <v>0</v>
      </c>
      <c r="T222">
        <f ca="1">OFFSET('Equipos, Mater, Serv'!AF$5,ROW($A222)-ROW($A$3),0)</f>
        <v>0</v>
      </c>
      <c r="V222" s="241">
        <f ca="1">IF(OR($B222=0,D222=0,F222=0,J222&lt;&gt;'Datos fijos'!$H$3),0,1)</f>
        <v>0</v>
      </c>
      <c r="W222">
        <f t="shared" ca="1" si="198"/>
        <v>0</v>
      </c>
      <c r="X222" t="str">
        <f t="shared" ca="1" si="199"/>
        <v/>
      </c>
      <c r="Y222" t="str">
        <f t="shared" ca="1" si="200"/>
        <v/>
      </c>
      <c r="AA222" t="str">
        <f t="shared" ca="1" si="167"/>
        <v/>
      </c>
      <c r="AB222" t="str">
        <f t="shared" ca="1" si="168"/>
        <v/>
      </c>
      <c r="AC222" t="str">
        <f t="shared" ca="1" si="169"/>
        <v/>
      </c>
      <c r="AD222" t="str">
        <f t="shared" ca="1" si="170"/>
        <v/>
      </c>
      <c r="AE222" t="str">
        <f t="shared" ca="1" si="171"/>
        <v/>
      </c>
      <c r="AF222" t="str">
        <f t="shared" ca="1" si="172"/>
        <v/>
      </c>
      <c r="AG222" t="str">
        <f t="shared" ca="1" si="201"/>
        <v/>
      </c>
      <c r="AH222" t="str">
        <f t="shared" ca="1" si="202"/>
        <v/>
      </c>
      <c r="AI222" t="str">
        <f t="shared" ca="1" si="203"/>
        <v/>
      </c>
      <c r="AL222" t="str">
        <f ca="1">IF(Y222="","",IF(OR(AG222='Datos fijos'!$AB$3,AG222='Datos fijos'!$AB$4),0,SUM(AH222:AK222)))</f>
        <v/>
      </c>
      <c r="BE222" s="4">
        <f ca="1">IF(OR(COUNTIF('Datos fijos'!$AJ:$AJ,$B222)=0,$B222=0,D222=0,F222=0,$H$4&lt;&gt;'Datos fijos'!$H$3),0,VLOOKUP($B222,'Datos fijos'!$AJ:$AO,COLUMN('Datos fijos'!$AK$2)-COLUMN('Datos fijos'!$AJ$2)+1,0))</f>
        <v>0</v>
      </c>
      <c r="BF222">
        <f t="shared" ca="1" si="204"/>
        <v>0</v>
      </c>
      <c r="BG222" t="str">
        <f t="shared" ca="1" si="173"/>
        <v/>
      </c>
      <c r="BH222" t="str">
        <f t="shared" ca="1" si="174"/>
        <v/>
      </c>
      <c r="BJ222" t="str">
        <f t="shared" ca="1" si="175"/>
        <v/>
      </c>
      <c r="BK222" t="str">
        <f t="shared" ca="1" si="176"/>
        <v/>
      </c>
      <c r="BL222" t="str">
        <f t="shared" ca="1" si="177"/>
        <v/>
      </c>
      <c r="BM222" t="str">
        <f t="shared" ca="1" si="178"/>
        <v/>
      </c>
      <c r="BN222" s="4" t="str">
        <f t="shared" ca="1" si="179"/>
        <v/>
      </c>
      <c r="BO222" t="str">
        <f t="shared" ca="1" si="180"/>
        <v/>
      </c>
      <c r="BP222" t="str">
        <f t="shared" ca="1" si="181"/>
        <v/>
      </c>
      <c r="BQ222" t="str">
        <f t="shared" ca="1" si="182"/>
        <v/>
      </c>
      <c r="BR222" t="str">
        <f t="shared" ca="1" si="183"/>
        <v/>
      </c>
      <c r="BS222" t="str">
        <f t="shared" ca="1" si="184"/>
        <v/>
      </c>
      <c r="BT222" t="str">
        <f ca="1">IF($BH222="","",IF(OR(BO222='Datos fijos'!$AB$3,BO222='Datos fijos'!$AB$4),0,SUM(BP222:BS222)))</f>
        <v/>
      </c>
      <c r="BU222" t="str">
        <f t="shared" ca="1" si="205"/>
        <v/>
      </c>
      <c r="BX222">
        <f ca="1">IF(OR(COUNTIF('Datos fijos'!$AJ:$AJ,$B222)=0,$B222=0,D222=0,F222=0,G222=0,$H$4&lt;&gt;'Datos fijos'!$H$3),0,VLOOKUP($B222,'Datos fijos'!$AJ:$AO,COLUMN('Datos fijos'!$AL$1)-COLUMN('Datos fijos'!$AJ$2)+1,0))</f>
        <v>0</v>
      </c>
      <c r="BY222">
        <f t="shared" ca="1" si="206"/>
        <v>0</v>
      </c>
      <c r="BZ222" t="str">
        <f t="shared" ca="1" si="185"/>
        <v/>
      </c>
      <c r="CA222" t="str">
        <f t="shared" ca="1" si="186"/>
        <v/>
      </c>
      <c r="CC222" t="str">
        <f t="shared" ca="1" si="187"/>
        <v/>
      </c>
      <c r="CD222" t="str">
        <f t="shared" ca="1" si="188"/>
        <v/>
      </c>
      <c r="CE222" t="str">
        <f t="shared" ca="1" si="189"/>
        <v/>
      </c>
      <c r="CF222" t="str">
        <f t="shared" ca="1" si="190"/>
        <v/>
      </c>
      <c r="CG222" t="str">
        <f t="shared" ca="1" si="191"/>
        <v/>
      </c>
      <c r="CH222" t="str">
        <f t="shared" ca="1" si="192"/>
        <v/>
      </c>
      <c r="CI222" t="str">
        <f t="shared" ca="1" si="193"/>
        <v/>
      </c>
      <c r="CJ222" t="str">
        <f t="shared" ca="1" si="194"/>
        <v/>
      </c>
      <c r="CK222" t="str">
        <f t="shared" ca="1" si="195"/>
        <v/>
      </c>
      <c r="CL222" t="str">
        <f t="shared" ca="1" si="196"/>
        <v/>
      </c>
      <c r="CM222" t="str">
        <f ca="1">IF($CA222="","",IF(OR(CH222='Datos fijos'!$AB$3,CH222='Datos fijos'!$AB$4),0,SUM(CI222:CL222)))</f>
        <v/>
      </c>
      <c r="CN222" t="str">
        <f t="shared" ca="1" si="207"/>
        <v/>
      </c>
      <c r="DZ222">
        <f ca="1">IF(OR(COUNTIF('Datos fijos'!$AJ:$AJ,$B222)=0,C222=0,D222=0,E222=0,G222=0),0,VLOOKUP($B222,'Datos fijos'!$AJ:$AO,COLUMN('Datos fijos'!$AO$1)-COLUMN('Datos fijos'!$AJ$2)+1,0))</f>
        <v>0</v>
      </c>
      <c r="EA222">
        <f t="shared" ca="1" si="208"/>
        <v>0</v>
      </c>
      <c r="EB222" t="str">
        <f t="shared" ca="1" si="221"/>
        <v/>
      </c>
      <c r="EC222" t="str">
        <f t="shared" ca="1" si="209"/>
        <v/>
      </c>
      <c r="EE222" t="str">
        <f t="shared" ca="1" si="210"/>
        <v/>
      </c>
      <c r="EF222" t="str">
        <f t="shared" ca="1" si="211"/>
        <v/>
      </c>
      <c r="EG222" t="str">
        <f t="shared" ca="1" si="212"/>
        <v/>
      </c>
      <c r="EH222" t="str">
        <f t="shared" ca="1" si="213"/>
        <v/>
      </c>
      <c r="EI222" t="str">
        <f t="shared" ca="1" si="214"/>
        <v/>
      </c>
      <c r="EJ222" t="str">
        <f t="shared" ca="1" si="215"/>
        <v/>
      </c>
      <c r="EM222" t="str">
        <f t="shared" ca="1" si="216"/>
        <v/>
      </c>
      <c r="EN222" t="str">
        <f t="shared" ca="1" si="217"/>
        <v/>
      </c>
      <c r="EO222" t="str">
        <f t="shared" ca="1" si="218"/>
        <v/>
      </c>
      <c r="EP222" t="str">
        <f t="shared" ca="1" si="219"/>
        <v/>
      </c>
      <c r="EQ222" t="str">
        <f ca="1">IF(EC222="","",IF(OR(EJ222='Datos fijos'!$AB$4),0,SUM(EM222:EP222)))</f>
        <v/>
      </c>
      <c r="ER222" t="str">
        <f t="shared" ca="1" si="220"/>
        <v/>
      </c>
      <c r="EV222" s="53" t="str">
        <f ca="1">IF(OR(COUNTIF('Datos fijos'!$AJ:$AJ,Cálculos!$B222)=0,F222=0,D222=0,B222=0),"",VLOOKUP($B222,'Datos fijos'!$AJ:$AP,COLUMN('Datos fijos'!$AP$1)-COLUMN('Datos fijos'!$AJ$2)+1,0))</f>
        <v/>
      </c>
      <c r="EW222" t="str">
        <f t="shared" ca="1" si="197"/>
        <v/>
      </c>
    </row>
    <row r="223" spans="2:153" x14ac:dyDescent="0.25">
      <c r="B223">
        <f ca="1">OFFSET('Equipos, Mater, Serv'!C$5,ROW($A223)-ROW($A$3),0)</f>
        <v>0</v>
      </c>
      <c r="C223">
        <f ca="1">OFFSET('Equipos, Mater, Serv'!D$5,ROW($A223)-ROW($A$3),0)</f>
        <v>0</v>
      </c>
      <c r="D223">
        <f ca="1">OFFSET('Equipos, Mater, Serv'!F$5,ROW($A223)-ROW($A$3),0)</f>
        <v>0</v>
      </c>
      <c r="E223">
        <f ca="1">OFFSET('Equipos, Mater, Serv'!G$5,ROW($A223)-ROW($A$3),0)</f>
        <v>0</v>
      </c>
      <c r="F223">
        <f ca="1">OFFSET('Equipos, Mater, Serv'!H$5,ROW($A223)-ROW($A$3),0)</f>
        <v>0</v>
      </c>
      <c r="G223">
        <f ca="1">OFFSET('Equipos, Mater, Serv'!L$5,ROW($A223)-ROW($A$3),0)</f>
        <v>0</v>
      </c>
      <c r="I223">
        <f ca="1">OFFSET('Equipos, Mater, Serv'!O$5,ROW($A223)-ROW($A$3),0)</f>
        <v>0</v>
      </c>
      <c r="J223">
        <f ca="1">OFFSET('Equipos, Mater, Serv'!P$5,ROW($A223)-ROW($A$3),0)</f>
        <v>0</v>
      </c>
      <c r="K223">
        <f ca="1">OFFSET('Equipos, Mater, Serv'!T$5,ROW($A223)-ROW($A$3),0)</f>
        <v>0</v>
      </c>
      <c r="L223">
        <f ca="1">OFFSET('Equipos, Mater, Serv'!U$5,ROW($A223)-ROW($A$3),0)</f>
        <v>0</v>
      </c>
      <c r="N223">
        <f ca="1">OFFSET('Equipos, Mater, Serv'!Z$5,ROW($A223)-ROW($A$3),0)</f>
        <v>0</v>
      </c>
      <c r="O223">
        <f ca="1">OFFSET('Equipos, Mater, Serv'!AA$5,ROW($A223)-ROW($A$3),0)</f>
        <v>0</v>
      </c>
      <c r="P223">
        <f ca="1">OFFSET('Equipos, Mater, Serv'!AB$5,ROW($A223)-ROW($A$3),0)</f>
        <v>0</v>
      </c>
      <c r="Q223">
        <f ca="1">OFFSET('Equipos, Mater, Serv'!AC$5,ROW($A223)-ROW($A$3),0)</f>
        <v>0</v>
      </c>
      <c r="R223">
        <f ca="1">OFFSET('Equipos, Mater, Serv'!AD$5,ROW($A223)-ROW($A$3),0)</f>
        <v>0</v>
      </c>
      <c r="S223">
        <f ca="1">OFFSET('Equipos, Mater, Serv'!AE$5,ROW($A223)-ROW($A$3),0)</f>
        <v>0</v>
      </c>
      <c r="T223">
        <f ca="1">OFFSET('Equipos, Mater, Serv'!AF$5,ROW($A223)-ROW($A$3),0)</f>
        <v>0</v>
      </c>
      <c r="V223" s="241">
        <f ca="1">IF(OR($B223=0,D223=0,F223=0,J223&lt;&gt;'Datos fijos'!$H$3),0,1)</f>
        <v>0</v>
      </c>
      <c r="W223">
        <f t="shared" ca="1" si="198"/>
        <v>0</v>
      </c>
      <c r="X223" t="str">
        <f t="shared" ca="1" si="199"/>
        <v/>
      </c>
      <c r="Y223" t="str">
        <f t="shared" ca="1" si="200"/>
        <v/>
      </c>
      <c r="AA223" t="str">
        <f t="shared" ca="1" si="167"/>
        <v/>
      </c>
      <c r="AB223" t="str">
        <f t="shared" ca="1" si="168"/>
        <v/>
      </c>
      <c r="AC223" t="str">
        <f t="shared" ca="1" si="169"/>
        <v/>
      </c>
      <c r="AD223" t="str">
        <f t="shared" ca="1" si="170"/>
        <v/>
      </c>
      <c r="AE223" t="str">
        <f t="shared" ca="1" si="171"/>
        <v/>
      </c>
      <c r="AF223" t="str">
        <f t="shared" ca="1" si="172"/>
        <v/>
      </c>
      <c r="AG223" t="str">
        <f t="shared" ca="1" si="201"/>
        <v/>
      </c>
      <c r="AH223" t="str">
        <f t="shared" ca="1" si="202"/>
        <v/>
      </c>
      <c r="AI223" t="str">
        <f t="shared" ca="1" si="203"/>
        <v/>
      </c>
      <c r="AL223" t="str">
        <f ca="1">IF(Y223="","",IF(OR(AG223='Datos fijos'!$AB$3,AG223='Datos fijos'!$AB$4),0,SUM(AH223:AK223)))</f>
        <v/>
      </c>
      <c r="BE223" s="4">
        <f ca="1">IF(OR(COUNTIF('Datos fijos'!$AJ:$AJ,$B223)=0,$B223=0,D223=0,F223=0,$H$4&lt;&gt;'Datos fijos'!$H$3),0,VLOOKUP($B223,'Datos fijos'!$AJ:$AO,COLUMN('Datos fijos'!$AK$2)-COLUMN('Datos fijos'!$AJ$2)+1,0))</f>
        <v>0</v>
      </c>
      <c r="BF223">
        <f t="shared" ca="1" si="204"/>
        <v>0</v>
      </c>
      <c r="BG223" t="str">
        <f t="shared" ca="1" si="173"/>
        <v/>
      </c>
      <c r="BH223" t="str">
        <f t="shared" ca="1" si="174"/>
        <v/>
      </c>
      <c r="BJ223" t="str">
        <f t="shared" ca="1" si="175"/>
        <v/>
      </c>
      <c r="BK223" t="str">
        <f t="shared" ca="1" si="176"/>
        <v/>
      </c>
      <c r="BL223" t="str">
        <f t="shared" ca="1" si="177"/>
        <v/>
      </c>
      <c r="BM223" t="str">
        <f t="shared" ca="1" si="178"/>
        <v/>
      </c>
      <c r="BN223" s="4" t="str">
        <f t="shared" ca="1" si="179"/>
        <v/>
      </c>
      <c r="BO223" t="str">
        <f t="shared" ca="1" si="180"/>
        <v/>
      </c>
      <c r="BP223" t="str">
        <f t="shared" ca="1" si="181"/>
        <v/>
      </c>
      <c r="BQ223" t="str">
        <f t="shared" ca="1" si="182"/>
        <v/>
      </c>
      <c r="BR223" t="str">
        <f t="shared" ca="1" si="183"/>
        <v/>
      </c>
      <c r="BS223" t="str">
        <f t="shared" ca="1" si="184"/>
        <v/>
      </c>
      <c r="BT223" t="str">
        <f ca="1">IF($BH223="","",IF(OR(BO223='Datos fijos'!$AB$3,BO223='Datos fijos'!$AB$4),0,SUM(BP223:BS223)))</f>
        <v/>
      </c>
      <c r="BU223" t="str">
        <f t="shared" ca="1" si="205"/>
        <v/>
      </c>
      <c r="BX223">
        <f ca="1">IF(OR(COUNTIF('Datos fijos'!$AJ:$AJ,$B223)=0,$B223=0,D223=0,F223=0,G223=0,$H$4&lt;&gt;'Datos fijos'!$H$3),0,VLOOKUP($B223,'Datos fijos'!$AJ:$AO,COLUMN('Datos fijos'!$AL$1)-COLUMN('Datos fijos'!$AJ$2)+1,0))</f>
        <v>0</v>
      </c>
      <c r="BY223">
        <f t="shared" ca="1" si="206"/>
        <v>0</v>
      </c>
      <c r="BZ223" t="str">
        <f t="shared" ca="1" si="185"/>
        <v/>
      </c>
      <c r="CA223" t="str">
        <f t="shared" ca="1" si="186"/>
        <v/>
      </c>
      <c r="CC223" t="str">
        <f t="shared" ca="1" si="187"/>
        <v/>
      </c>
      <c r="CD223" t="str">
        <f t="shared" ca="1" si="188"/>
        <v/>
      </c>
      <c r="CE223" t="str">
        <f t="shared" ca="1" si="189"/>
        <v/>
      </c>
      <c r="CF223" t="str">
        <f t="shared" ca="1" si="190"/>
        <v/>
      </c>
      <c r="CG223" t="str">
        <f t="shared" ca="1" si="191"/>
        <v/>
      </c>
      <c r="CH223" t="str">
        <f t="shared" ca="1" si="192"/>
        <v/>
      </c>
      <c r="CI223" t="str">
        <f t="shared" ca="1" si="193"/>
        <v/>
      </c>
      <c r="CJ223" t="str">
        <f t="shared" ca="1" si="194"/>
        <v/>
      </c>
      <c r="CK223" t="str">
        <f t="shared" ca="1" si="195"/>
        <v/>
      </c>
      <c r="CL223" t="str">
        <f t="shared" ca="1" si="196"/>
        <v/>
      </c>
      <c r="CM223" t="str">
        <f ca="1">IF($CA223="","",IF(OR(CH223='Datos fijos'!$AB$3,CH223='Datos fijos'!$AB$4),0,SUM(CI223:CL223)))</f>
        <v/>
      </c>
      <c r="CN223" t="str">
        <f t="shared" ca="1" si="207"/>
        <v/>
      </c>
      <c r="DZ223">
        <f ca="1">IF(OR(COUNTIF('Datos fijos'!$AJ:$AJ,$B223)=0,C223=0,D223=0,E223=0,G223=0),0,VLOOKUP($B223,'Datos fijos'!$AJ:$AO,COLUMN('Datos fijos'!$AO$1)-COLUMN('Datos fijos'!$AJ$2)+1,0))</f>
        <v>0</v>
      </c>
      <c r="EA223">
        <f t="shared" ca="1" si="208"/>
        <v>0</v>
      </c>
      <c r="EB223" t="str">
        <f t="shared" ca="1" si="221"/>
        <v/>
      </c>
      <c r="EC223" t="str">
        <f t="shared" ca="1" si="209"/>
        <v/>
      </c>
      <c r="EE223" t="str">
        <f t="shared" ca="1" si="210"/>
        <v/>
      </c>
      <c r="EF223" t="str">
        <f t="shared" ca="1" si="211"/>
        <v/>
      </c>
      <c r="EG223" t="str">
        <f t="shared" ca="1" si="212"/>
        <v/>
      </c>
      <c r="EH223" t="str">
        <f t="shared" ca="1" si="213"/>
        <v/>
      </c>
      <c r="EI223" t="str">
        <f t="shared" ca="1" si="214"/>
        <v/>
      </c>
      <c r="EJ223" t="str">
        <f t="shared" ca="1" si="215"/>
        <v/>
      </c>
      <c r="EM223" t="str">
        <f t="shared" ca="1" si="216"/>
        <v/>
      </c>
      <c r="EN223" t="str">
        <f t="shared" ca="1" si="217"/>
        <v/>
      </c>
      <c r="EO223" t="str">
        <f t="shared" ca="1" si="218"/>
        <v/>
      </c>
      <c r="EP223" t="str">
        <f t="shared" ca="1" si="219"/>
        <v/>
      </c>
      <c r="EQ223" t="str">
        <f ca="1">IF(EC223="","",IF(OR(EJ223='Datos fijos'!$AB$4),0,SUM(EM223:EP223)))</f>
        <v/>
      </c>
      <c r="ER223" t="str">
        <f t="shared" ca="1" si="220"/>
        <v/>
      </c>
      <c r="EV223" s="53" t="str">
        <f ca="1">IF(OR(COUNTIF('Datos fijos'!$AJ:$AJ,Cálculos!$B223)=0,F223=0,D223=0,B223=0),"",VLOOKUP($B223,'Datos fijos'!$AJ:$AP,COLUMN('Datos fijos'!$AP$1)-COLUMN('Datos fijos'!$AJ$2)+1,0))</f>
        <v/>
      </c>
      <c r="EW223" t="str">
        <f t="shared" ca="1" si="197"/>
        <v/>
      </c>
    </row>
    <row r="224" spans="2:153" x14ac:dyDescent="0.25">
      <c r="B224">
        <f ca="1">OFFSET('Equipos, Mater, Serv'!C$5,ROW($A224)-ROW($A$3),0)</f>
        <v>0</v>
      </c>
      <c r="C224">
        <f ca="1">OFFSET('Equipos, Mater, Serv'!D$5,ROW($A224)-ROW($A$3),0)</f>
        <v>0</v>
      </c>
      <c r="D224">
        <f ca="1">OFFSET('Equipos, Mater, Serv'!F$5,ROW($A224)-ROW($A$3),0)</f>
        <v>0</v>
      </c>
      <c r="E224">
        <f ca="1">OFFSET('Equipos, Mater, Serv'!G$5,ROW($A224)-ROW($A$3),0)</f>
        <v>0</v>
      </c>
      <c r="F224">
        <f ca="1">OFFSET('Equipos, Mater, Serv'!H$5,ROW($A224)-ROW($A$3),0)</f>
        <v>0</v>
      </c>
      <c r="G224">
        <f ca="1">OFFSET('Equipos, Mater, Serv'!L$5,ROW($A224)-ROW($A$3),0)</f>
        <v>0</v>
      </c>
      <c r="I224">
        <f ca="1">OFFSET('Equipos, Mater, Serv'!O$5,ROW($A224)-ROW($A$3),0)</f>
        <v>0</v>
      </c>
      <c r="J224">
        <f ca="1">OFFSET('Equipos, Mater, Serv'!P$5,ROW($A224)-ROW($A$3),0)</f>
        <v>0</v>
      </c>
      <c r="K224">
        <f ca="1">OFFSET('Equipos, Mater, Serv'!T$5,ROW($A224)-ROW($A$3),0)</f>
        <v>0</v>
      </c>
      <c r="L224">
        <f ca="1">OFFSET('Equipos, Mater, Serv'!U$5,ROW($A224)-ROW($A$3),0)</f>
        <v>0</v>
      </c>
      <c r="N224">
        <f ca="1">OFFSET('Equipos, Mater, Serv'!Z$5,ROW($A224)-ROW($A$3),0)</f>
        <v>0</v>
      </c>
      <c r="O224">
        <f ca="1">OFFSET('Equipos, Mater, Serv'!AA$5,ROW($A224)-ROW($A$3),0)</f>
        <v>0</v>
      </c>
      <c r="P224">
        <f ca="1">OFFSET('Equipos, Mater, Serv'!AB$5,ROW($A224)-ROW($A$3),0)</f>
        <v>0</v>
      </c>
      <c r="Q224">
        <f ca="1">OFFSET('Equipos, Mater, Serv'!AC$5,ROW($A224)-ROW($A$3),0)</f>
        <v>0</v>
      </c>
      <c r="R224">
        <f ca="1">OFFSET('Equipos, Mater, Serv'!AD$5,ROW($A224)-ROW($A$3),0)</f>
        <v>0</v>
      </c>
      <c r="S224">
        <f ca="1">OFFSET('Equipos, Mater, Serv'!AE$5,ROW($A224)-ROW($A$3),0)</f>
        <v>0</v>
      </c>
      <c r="T224">
        <f ca="1">OFFSET('Equipos, Mater, Serv'!AF$5,ROW($A224)-ROW($A$3),0)</f>
        <v>0</v>
      </c>
      <c r="V224" s="241">
        <f ca="1">IF(OR($B224=0,D224=0,F224=0,J224&lt;&gt;'Datos fijos'!$H$3),0,1)</f>
        <v>0</v>
      </c>
      <c r="W224">
        <f t="shared" ca="1" si="198"/>
        <v>0</v>
      </c>
      <c r="X224" t="str">
        <f t="shared" ca="1" si="199"/>
        <v/>
      </c>
      <c r="Y224" t="str">
        <f t="shared" ca="1" si="200"/>
        <v/>
      </c>
      <c r="AA224" t="str">
        <f t="shared" ca="1" si="167"/>
        <v/>
      </c>
      <c r="AB224" t="str">
        <f t="shared" ca="1" si="168"/>
        <v/>
      </c>
      <c r="AC224" t="str">
        <f t="shared" ca="1" si="169"/>
        <v/>
      </c>
      <c r="AD224" t="str">
        <f t="shared" ca="1" si="170"/>
        <v/>
      </c>
      <c r="AE224" t="str">
        <f t="shared" ca="1" si="171"/>
        <v/>
      </c>
      <c r="AF224" t="str">
        <f t="shared" ca="1" si="172"/>
        <v/>
      </c>
      <c r="AG224" t="str">
        <f t="shared" ca="1" si="201"/>
        <v/>
      </c>
      <c r="AH224" t="str">
        <f t="shared" ca="1" si="202"/>
        <v/>
      </c>
      <c r="AI224" t="str">
        <f t="shared" ca="1" si="203"/>
        <v/>
      </c>
      <c r="AL224" t="str">
        <f ca="1">IF(Y224="","",IF(OR(AG224='Datos fijos'!$AB$3,AG224='Datos fijos'!$AB$4),0,SUM(AH224:AK224)))</f>
        <v/>
      </c>
      <c r="BE224" s="4">
        <f ca="1">IF(OR(COUNTIF('Datos fijos'!$AJ:$AJ,$B224)=0,$B224=0,D224=0,F224=0,$H$4&lt;&gt;'Datos fijos'!$H$3),0,VLOOKUP($B224,'Datos fijos'!$AJ:$AO,COLUMN('Datos fijos'!$AK$2)-COLUMN('Datos fijos'!$AJ$2)+1,0))</f>
        <v>0</v>
      </c>
      <c r="BF224">
        <f t="shared" ca="1" si="204"/>
        <v>0</v>
      </c>
      <c r="BG224" t="str">
        <f t="shared" ca="1" si="173"/>
        <v/>
      </c>
      <c r="BH224" t="str">
        <f t="shared" ca="1" si="174"/>
        <v/>
      </c>
      <c r="BJ224" t="str">
        <f t="shared" ca="1" si="175"/>
        <v/>
      </c>
      <c r="BK224" t="str">
        <f t="shared" ca="1" si="176"/>
        <v/>
      </c>
      <c r="BL224" t="str">
        <f t="shared" ca="1" si="177"/>
        <v/>
      </c>
      <c r="BM224" t="str">
        <f t="shared" ca="1" si="178"/>
        <v/>
      </c>
      <c r="BN224" s="4" t="str">
        <f t="shared" ca="1" si="179"/>
        <v/>
      </c>
      <c r="BO224" t="str">
        <f t="shared" ca="1" si="180"/>
        <v/>
      </c>
      <c r="BP224" t="str">
        <f t="shared" ca="1" si="181"/>
        <v/>
      </c>
      <c r="BQ224" t="str">
        <f t="shared" ca="1" si="182"/>
        <v/>
      </c>
      <c r="BR224" t="str">
        <f t="shared" ca="1" si="183"/>
        <v/>
      </c>
      <c r="BS224" t="str">
        <f t="shared" ca="1" si="184"/>
        <v/>
      </c>
      <c r="BT224" t="str">
        <f ca="1">IF($BH224="","",IF(OR(BO224='Datos fijos'!$AB$3,BO224='Datos fijos'!$AB$4),0,SUM(BP224:BS224)))</f>
        <v/>
      </c>
      <c r="BU224" t="str">
        <f t="shared" ca="1" si="205"/>
        <v/>
      </c>
      <c r="BX224">
        <f ca="1">IF(OR(COUNTIF('Datos fijos'!$AJ:$AJ,$B224)=0,$B224=0,D224=0,F224=0,G224=0,$H$4&lt;&gt;'Datos fijos'!$H$3),0,VLOOKUP($B224,'Datos fijos'!$AJ:$AO,COLUMN('Datos fijos'!$AL$1)-COLUMN('Datos fijos'!$AJ$2)+1,0))</f>
        <v>0</v>
      </c>
      <c r="BY224">
        <f t="shared" ca="1" si="206"/>
        <v>0</v>
      </c>
      <c r="BZ224" t="str">
        <f t="shared" ca="1" si="185"/>
        <v/>
      </c>
      <c r="CA224" t="str">
        <f t="shared" ca="1" si="186"/>
        <v/>
      </c>
      <c r="CC224" t="str">
        <f t="shared" ca="1" si="187"/>
        <v/>
      </c>
      <c r="CD224" t="str">
        <f t="shared" ca="1" si="188"/>
        <v/>
      </c>
      <c r="CE224" t="str">
        <f t="shared" ca="1" si="189"/>
        <v/>
      </c>
      <c r="CF224" t="str">
        <f t="shared" ca="1" si="190"/>
        <v/>
      </c>
      <c r="CG224" t="str">
        <f t="shared" ca="1" si="191"/>
        <v/>
      </c>
      <c r="CH224" t="str">
        <f t="shared" ca="1" si="192"/>
        <v/>
      </c>
      <c r="CI224" t="str">
        <f t="shared" ca="1" si="193"/>
        <v/>
      </c>
      <c r="CJ224" t="str">
        <f t="shared" ca="1" si="194"/>
        <v/>
      </c>
      <c r="CK224" t="str">
        <f t="shared" ca="1" si="195"/>
        <v/>
      </c>
      <c r="CL224" t="str">
        <f t="shared" ca="1" si="196"/>
        <v/>
      </c>
      <c r="CM224" t="str">
        <f ca="1">IF($CA224="","",IF(OR(CH224='Datos fijos'!$AB$3,CH224='Datos fijos'!$AB$4),0,SUM(CI224:CL224)))</f>
        <v/>
      </c>
      <c r="CN224" t="str">
        <f t="shared" ca="1" si="207"/>
        <v/>
      </c>
      <c r="DZ224">
        <f ca="1">IF(OR(COUNTIF('Datos fijos'!$AJ:$AJ,$B224)=0,C224=0,D224=0,E224=0,G224=0),0,VLOOKUP($B224,'Datos fijos'!$AJ:$AO,COLUMN('Datos fijos'!$AO$1)-COLUMN('Datos fijos'!$AJ$2)+1,0))</f>
        <v>0</v>
      </c>
      <c r="EA224">
        <f t="shared" ca="1" si="208"/>
        <v>0</v>
      </c>
      <c r="EB224" t="str">
        <f t="shared" ca="1" si="221"/>
        <v/>
      </c>
      <c r="EC224" t="str">
        <f t="shared" ca="1" si="209"/>
        <v/>
      </c>
      <c r="EE224" t="str">
        <f t="shared" ca="1" si="210"/>
        <v/>
      </c>
      <c r="EF224" t="str">
        <f t="shared" ca="1" si="211"/>
        <v/>
      </c>
      <c r="EG224" t="str">
        <f t="shared" ca="1" si="212"/>
        <v/>
      </c>
      <c r="EH224" t="str">
        <f t="shared" ca="1" si="213"/>
        <v/>
      </c>
      <c r="EI224" t="str">
        <f t="shared" ca="1" si="214"/>
        <v/>
      </c>
      <c r="EJ224" t="str">
        <f t="shared" ca="1" si="215"/>
        <v/>
      </c>
      <c r="EM224" t="str">
        <f t="shared" ca="1" si="216"/>
        <v/>
      </c>
      <c r="EN224" t="str">
        <f t="shared" ca="1" si="217"/>
        <v/>
      </c>
      <c r="EO224" t="str">
        <f t="shared" ca="1" si="218"/>
        <v/>
      </c>
      <c r="EP224" t="str">
        <f t="shared" ca="1" si="219"/>
        <v/>
      </c>
      <c r="EQ224" t="str">
        <f ca="1">IF(EC224="","",IF(OR(EJ224='Datos fijos'!$AB$4),0,SUM(EM224:EP224)))</f>
        <v/>
      </c>
      <c r="ER224" t="str">
        <f t="shared" ca="1" si="220"/>
        <v/>
      </c>
      <c r="EV224" s="53" t="str">
        <f ca="1">IF(OR(COUNTIF('Datos fijos'!$AJ:$AJ,Cálculos!$B224)=0,F224=0,D224=0,B224=0),"",VLOOKUP($B224,'Datos fijos'!$AJ:$AP,COLUMN('Datos fijos'!$AP$1)-COLUMN('Datos fijos'!$AJ$2)+1,0))</f>
        <v/>
      </c>
      <c r="EW224" t="str">
        <f t="shared" ca="1" si="197"/>
        <v/>
      </c>
    </row>
    <row r="225" spans="2:153" x14ac:dyDescent="0.25">
      <c r="B225">
        <f ca="1">OFFSET('Equipos, Mater, Serv'!C$5,ROW($A225)-ROW($A$3),0)</f>
        <v>0</v>
      </c>
      <c r="C225">
        <f ca="1">OFFSET('Equipos, Mater, Serv'!D$5,ROW($A225)-ROW($A$3),0)</f>
        <v>0</v>
      </c>
      <c r="D225">
        <f ca="1">OFFSET('Equipos, Mater, Serv'!F$5,ROW($A225)-ROW($A$3),0)</f>
        <v>0</v>
      </c>
      <c r="E225">
        <f ca="1">OFFSET('Equipos, Mater, Serv'!G$5,ROW($A225)-ROW($A$3),0)</f>
        <v>0</v>
      </c>
      <c r="F225">
        <f ca="1">OFFSET('Equipos, Mater, Serv'!H$5,ROW($A225)-ROW($A$3),0)</f>
        <v>0</v>
      </c>
      <c r="G225">
        <f ca="1">OFFSET('Equipos, Mater, Serv'!L$5,ROW($A225)-ROW($A$3),0)</f>
        <v>0</v>
      </c>
      <c r="I225">
        <f ca="1">OFFSET('Equipos, Mater, Serv'!O$5,ROW($A225)-ROW($A$3),0)</f>
        <v>0</v>
      </c>
      <c r="J225">
        <f ca="1">OFFSET('Equipos, Mater, Serv'!P$5,ROW($A225)-ROW($A$3),0)</f>
        <v>0</v>
      </c>
      <c r="K225">
        <f ca="1">OFFSET('Equipos, Mater, Serv'!T$5,ROW($A225)-ROW($A$3),0)</f>
        <v>0</v>
      </c>
      <c r="L225">
        <f ca="1">OFFSET('Equipos, Mater, Serv'!U$5,ROW($A225)-ROW($A$3),0)</f>
        <v>0</v>
      </c>
      <c r="N225">
        <f ca="1">OFFSET('Equipos, Mater, Serv'!Z$5,ROW($A225)-ROW($A$3),0)</f>
        <v>0</v>
      </c>
      <c r="O225">
        <f ca="1">OFFSET('Equipos, Mater, Serv'!AA$5,ROW($A225)-ROW($A$3),0)</f>
        <v>0</v>
      </c>
      <c r="P225">
        <f ca="1">OFFSET('Equipos, Mater, Serv'!AB$5,ROW($A225)-ROW($A$3),0)</f>
        <v>0</v>
      </c>
      <c r="Q225">
        <f ca="1">OFFSET('Equipos, Mater, Serv'!AC$5,ROW($A225)-ROW($A$3),0)</f>
        <v>0</v>
      </c>
      <c r="R225">
        <f ca="1">OFFSET('Equipos, Mater, Serv'!AD$5,ROW($A225)-ROW($A$3),0)</f>
        <v>0</v>
      </c>
      <c r="S225">
        <f ca="1">OFFSET('Equipos, Mater, Serv'!AE$5,ROW($A225)-ROW($A$3),0)</f>
        <v>0</v>
      </c>
      <c r="T225">
        <f ca="1">OFFSET('Equipos, Mater, Serv'!AF$5,ROW($A225)-ROW($A$3),0)</f>
        <v>0</v>
      </c>
      <c r="V225" s="241">
        <f ca="1">IF(OR($B225=0,D225=0,F225=0,J225&lt;&gt;'Datos fijos'!$H$3),0,1)</f>
        <v>0</v>
      </c>
      <c r="W225">
        <f t="shared" ca="1" si="198"/>
        <v>0</v>
      </c>
      <c r="X225" t="str">
        <f t="shared" ca="1" si="199"/>
        <v/>
      </c>
      <c r="Y225" t="str">
        <f t="shared" ca="1" si="200"/>
        <v/>
      </c>
      <c r="AA225" t="str">
        <f t="shared" ca="1" si="167"/>
        <v/>
      </c>
      <c r="AB225" t="str">
        <f t="shared" ca="1" si="168"/>
        <v/>
      </c>
      <c r="AC225" t="str">
        <f t="shared" ca="1" si="169"/>
        <v/>
      </c>
      <c r="AD225" t="str">
        <f t="shared" ca="1" si="170"/>
        <v/>
      </c>
      <c r="AE225" t="str">
        <f t="shared" ca="1" si="171"/>
        <v/>
      </c>
      <c r="AF225" t="str">
        <f t="shared" ca="1" si="172"/>
        <v/>
      </c>
      <c r="AG225" t="str">
        <f t="shared" ca="1" si="201"/>
        <v/>
      </c>
      <c r="AH225" t="str">
        <f t="shared" ca="1" si="202"/>
        <v/>
      </c>
      <c r="AI225" t="str">
        <f t="shared" ca="1" si="203"/>
        <v/>
      </c>
      <c r="AL225" t="str">
        <f ca="1">IF(Y225="","",IF(OR(AG225='Datos fijos'!$AB$3,AG225='Datos fijos'!$AB$4),0,SUM(AH225:AK225)))</f>
        <v/>
      </c>
      <c r="BE225" s="4">
        <f ca="1">IF(OR(COUNTIF('Datos fijos'!$AJ:$AJ,$B225)=0,$B225=0,D225=0,F225=0,$H$4&lt;&gt;'Datos fijos'!$H$3),0,VLOOKUP($B225,'Datos fijos'!$AJ:$AO,COLUMN('Datos fijos'!$AK$2)-COLUMN('Datos fijos'!$AJ$2)+1,0))</f>
        <v>0</v>
      </c>
      <c r="BF225">
        <f t="shared" ca="1" si="204"/>
        <v>0</v>
      </c>
      <c r="BG225" t="str">
        <f t="shared" ca="1" si="173"/>
        <v/>
      </c>
      <c r="BH225" t="str">
        <f t="shared" ca="1" si="174"/>
        <v/>
      </c>
      <c r="BJ225" t="str">
        <f t="shared" ca="1" si="175"/>
        <v/>
      </c>
      <c r="BK225" t="str">
        <f t="shared" ca="1" si="176"/>
        <v/>
      </c>
      <c r="BL225" t="str">
        <f t="shared" ca="1" si="177"/>
        <v/>
      </c>
      <c r="BM225" t="str">
        <f t="shared" ca="1" si="178"/>
        <v/>
      </c>
      <c r="BN225" s="4" t="str">
        <f t="shared" ca="1" si="179"/>
        <v/>
      </c>
      <c r="BO225" t="str">
        <f t="shared" ca="1" si="180"/>
        <v/>
      </c>
      <c r="BP225" t="str">
        <f t="shared" ca="1" si="181"/>
        <v/>
      </c>
      <c r="BQ225" t="str">
        <f t="shared" ca="1" si="182"/>
        <v/>
      </c>
      <c r="BR225" t="str">
        <f t="shared" ca="1" si="183"/>
        <v/>
      </c>
      <c r="BS225" t="str">
        <f t="shared" ca="1" si="184"/>
        <v/>
      </c>
      <c r="BT225" t="str">
        <f ca="1">IF($BH225="","",IF(OR(BO225='Datos fijos'!$AB$3,BO225='Datos fijos'!$AB$4),0,SUM(BP225:BS225)))</f>
        <v/>
      </c>
      <c r="BU225" t="str">
        <f t="shared" ca="1" si="205"/>
        <v/>
      </c>
      <c r="BX225">
        <f ca="1">IF(OR(COUNTIF('Datos fijos'!$AJ:$AJ,$B225)=0,$B225=0,D225=0,F225=0,G225=0,$H$4&lt;&gt;'Datos fijos'!$H$3),0,VLOOKUP($B225,'Datos fijos'!$AJ:$AO,COLUMN('Datos fijos'!$AL$1)-COLUMN('Datos fijos'!$AJ$2)+1,0))</f>
        <v>0</v>
      </c>
      <c r="BY225">
        <f t="shared" ca="1" si="206"/>
        <v>0</v>
      </c>
      <c r="BZ225" t="str">
        <f t="shared" ca="1" si="185"/>
        <v/>
      </c>
      <c r="CA225" t="str">
        <f t="shared" ca="1" si="186"/>
        <v/>
      </c>
      <c r="CC225" t="str">
        <f t="shared" ca="1" si="187"/>
        <v/>
      </c>
      <c r="CD225" t="str">
        <f t="shared" ca="1" si="188"/>
        <v/>
      </c>
      <c r="CE225" t="str">
        <f t="shared" ca="1" si="189"/>
        <v/>
      </c>
      <c r="CF225" t="str">
        <f t="shared" ca="1" si="190"/>
        <v/>
      </c>
      <c r="CG225" t="str">
        <f t="shared" ca="1" si="191"/>
        <v/>
      </c>
      <c r="CH225" t="str">
        <f t="shared" ca="1" si="192"/>
        <v/>
      </c>
      <c r="CI225" t="str">
        <f t="shared" ca="1" si="193"/>
        <v/>
      </c>
      <c r="CJ225" t="str">
        <f t="shared" ca="1" si="194"/>
        <v/>
      </c>
      <c r="CK225" t="str">
        <f t="shared" ca="1" si="195"/>
        <v/>
      </c>
      <c r="CL225" t="str">
        <f t="shared" ca="1" si="196"/>
        <v/>
      </c>
      <c r="CM225" t="str">
        <f ca="1">IF($CA225="","",IF(OR(CH225='Datos fijos'!$AB$3,CH225='Datos fijos'!$AB$4),0,SUM(CI225:CL225)))</f>
        <v/>
      </c>
      <c r="CN225" t="str">
        <f t="shared" ca="1" si="207"/>
        <v/>
      </c>
      <c r="DZ225">
        <f ca="1">IF(OR(COUNTIF('Datos fijos'!$AJ:$AJ,$B225)=0,C225=0,D225=0,E225=0,G225=0),0,VLOOKUP($B225,'Datos fijos'!$AJ:$AO,COLUMN('Datos fijos'!$AO$1)-COLUMN('Datos fijos'!$AJ$2)+1,0))</f>
        <v>0</v>
      </c>
      <c r="EA225">
        <f t="shared" ca="1" si="208"/>
        <v>0</v>
      </c>
      <c r="EB225" t="str">
        <f t="shared" ca="1" si="221"/>
        <v/>
      </c>
      <c r="EC225" t="str">
        <f t="shared" ca="1" si="209"/>
        <v/>
      </c>
      <c r="EE225" t="str">
        <f t="shared" ca="1" si="210"/>
        <v/>
      </c>
      <c r="EF225" t="str">
        <f t="shared" ca="1" si="211"/>
        <v/>
      </c>
      <c r="EG225" t="str">
        <f t="shared" ca="1" si="212"/>
        <v/>
      </c>
      <c r="EH225" t="str">
        <f t="shared" ca="1" si="213"/>
        <v/>
      </c>
      <c r="EI225" t="str">
        <f t="shared" ca="1" si="214"/>
        <v/>
      </c>
      <c r="EJ225" t="str">
        <f t="shared" ca="1" si="215"/>
        <v/>
      </c>
      <c r="EM225" t="str">
        <f t="shared" ca="1" si="216"/>
        <v/>
      </c>
      <c r="EN225" t="str">
        <f t="shared" ca="1" si="217"/>
        <v/>
      </c>
      <c r="EO225" t="str">
        <f t="shared" ca="1" si="218"/>
        <v/>
      </c>
      <c r="EP225" t="str">
        <f t="shared" ca="1" si="219"/>
        <v/>
      </c>
      <c r="EQ225" t="str">
        <f ca="1">IF(EC225="","",IF(OR(EJ225='Datos fijos'!$AB$4),0,SUM(EM225:EP225)))</f>
        <v/>
      </c>
      <c r="ER225" t="str">
        <f t="shared" ca="1" si="220"/>
        <v/>
      </c>
      <c r="EV225" s="53" t="str">
        <f ca="1">IF(OR(COUNTIF('Datos fijos'!$AJ:$AJ,Cálculos!$B225)=0,F225=0,D225=0,B225=0),"",VLOOKUP($B225,'Datos fijos'!$AJ:$AP,COLUMN('Datos fijos'!$AP$1)-COLUMN('Datos fijos'!$AJ$2)+1,0))</f>
        <v/>
      </c>
      <c r="EW225" t="str">
        <f t="shared" ca="1" si="197"/>
        <v/>
      </c>
    </row>
    <row r="226" spans="2:153" x14ac:dyDescent="0.25">
      <c r="B226">
        <f ca="1">OFFSET('Equipos, Mater, Serv'!C$5,ROW($A226)-ROW($A$3),0)</f>
        <v>0</v>
      </c>
      <c r="C226">
        <f ca="1">OFFSET('Equipos, Mater, Serv'!D$5,ROW($A226)-ROW($A$3),0)</f>
        <v>0</v>
      </c>
      <c r="D226">
        <f ca="1">OFFSET('Equipos, Mater, Serv'!F$5,ROW($A226)-ROW($A$3),0)</f>
        <v>0</v>
      </c>
      <c r="E226">
        <f ca="1">OFFSET('Equipos, Mater, Serv'!G$5,ROW($A226)-ROW($A$3),0)</f>
        <v>0</v>
      </c>
      <c r="F226">
        <f ca="1">OFFSET('Equipos, Mater, Serv'!H$5,ROW($A226)-ROW($A$3),0)</f>
        <v>0</v>
      </c>
      <c r="G226">
        <f ca="1">OFFSET('Equipos, Mater, Serv'!L$5,ROW($A226)-ROW($A$3),0)</f>
        <v>0</v>
      </c>
      <c r="I226">
        <f ca="1">OFFSET('Equipos, Mater, Serv'!O$5,ROW($A226)-ROW($A$3),0)</f>
        <v>0</v>
      </c>
      <c r="J226">
        <f ca="1">OFFSET('Equipos, Mater, Serv'!P$5,ROW($A226)-ROW($A$3),0)</f>
        <v>0</v>
      </c>
      <c r="K226">
        <f ca="1">OFFSET('Equipos, Mater, Serv'!T$5,ROW($A226)-ROW($A$3),0)</f>
        <v>0</v>
      </c>
      <c r="L226">
        <f ca="1">OFFSET('Equipos, Mater, Serv'!U$5,ROW($A226)-ROW($A$3),0)</f>
        <v>0</v>
      </c>
      <c r="N226">
        <f ca="1">OFFSET('Equipos, Mater, Serv'!Z$5,ROW($A226)-ROW($A$3),0)</f>
        <v>0</v>
      </c>
      <c r="O226">
        <f ca="1">OFFSET('Equipos, Mater, Serv'!AA$5,ROW($A226)-ROW($A$3),0)</f>
        <v>0</v>
      </c>
      <c r="P226">
        <f ca="1">OFFSET('Equipos, Mater, Serv'!AB$5,ROW($A226)-ROW($A$3),0)</f>
        <v>0</v>
      </c>
      <c r="Q226">
        <f ca="1">OFFSET('Equipos, Mater, Serv'!AC$5,ROW($A226)-ROW($A$3),0)</f>
        <v>0</v>
      </c>
      <c r="R226">
        <f ca="1">OFFSET('Equipos, Mater, Serv'!AD$5,ROW($A226)-ROW($A$3),0)</f>
        <v>0</v>
      </c>
      <c r="S226">
        <f ca="1">OFFSET('Equipos, Mater, Serv'!AE$5,ROW($A226)-ROW($A$3),0)</f>
        <v>0</v>
      </c>
      <c r="T226">
        <f ca="1">OFFSET('Equipos, Mater, Serv'!AF$5,ROW($A226)-ROW($A$3),0)</f>
        <v>0</v>
      </c>
      <c r="V226" s="241">
        <f ca="1">IF(OR($B226=0,D226=0,F226=0,J226&lt;&gt;'Datos fijos'!$H$3),0,1)</f>
        <v>0</v>
      </c>
      <c r="W226">
        <f t="shared" ca="1" si="198"/>
        <v>0</v>
      </c>
      <c r="X226" t="str">
        <f t="shared" ca="1" si="199"/>
        <v/>
      </c>
      <c r="Y226" t="str">
        <f t="shared" ca="1" si="200"/>
        <v/>
      </c>
      <c r="AA226" t="str">
        <f t="shared" ca="1" si="167"/>
        <v/>
      </c>
      <c r="AB226" t="str">
        <f t="shared" ca="1" si="168"/>
        <v/>
      </c>
      <c r="AC226" t="str">
        <f t="shared" ca="1" si="169"/>
        <v/>
      </c>
      <c r="AD226" t="str">
        <f t="shared" ca="1" si="170"/>
        <v/>
      </c>
      <c r="AE226" t="str">
        <f t="shared" ca="1" si="171"/>
        <v/>
      </c>
      <c r="AF226" t="str">
        <f t="shared" ca="1" si="172"/>
        <v/>
      </c>
      <c r="AG226" t="str">
        <f t="shared" ca="1" si="201"/>
        <v/>
      </c>
      <c r="AH226" t="str">
        <f t="shared" ca="1" si="202"/>
        <v/>
      </c>
      <c r="AI226" t="str">
        <f t="shared" ca="1" si="203"/>
        <v/>
      </c>
      <c r="AL226" t="str">
        <f ca="1">IF(Y226="","",IF(OR(AG226='Datos fijos'!$AB$3,AG226='Datos fijos'!$AB$4),0,SUM(AH226:AK226)))</f>
        <v/>
      </c>
      <c r="BE226" s="4">
        <f ca="1">IF(OR(COUNTIF('Datos fijos'!$AJ:$AJ,$B226)=0,$B226=0,D226=0,F226=0,$H$4&lt;&gt;'Datos fijos'!$H$3),0,VLOOKUP($B226,'Datos fijos'!$AJ:$AO,COLUMN('Datos fijos'!$AK$2)-COLUMN('Datos fijos'!$AJ$2)+1,0))</f>
        <v>0</v>
      </c>
      <c r="BF226">
        <f t="shared" ca="1" si="204"/>
        <v>0</v>
      </c>
      <c r="BG226" t="str">
        <f t="shared" ca="1" si="173"/>
        <v/>
      </c>
      <c r="BH226" t="str">
        <f t="shared" ca="1" si="174"/>
        <v/>
      </c>
      <c r="BJ226" t="str">
        <f t="shared" ca="1" si="175"/>
        <v/>
      </c>
      <c r="BK226" t="str">
        <f t="shared" ca="1" si="176"/>
        <v/>
      </c>
      <c r="BL226" t="str">
        <f t="shared" ca="1" si="177"/>
        <v/>
      </c>
      <c r="BM226" t="str">
        <f t="shared" ca="1" si="178"/>
        <v/>
      </c>
      <c r="BN226" s="4" t="str">
        <f t="shared" ca="1" si="179"/>
        <v/>
      </c>
      <c r="BO226" t="str">
        <f t="shared" ca="1" si="180"/>
        <v/>
      </c>
      <c r="BP226" t="str">
        <f t="shared" ca="1" si="181"/>
        <v/>
      </c>
      <c r="BQ226" t="str">
        <f t="shared" ca="1" si="182"/>
        <v/>
      </c>
      <c r="BR226" t="str">
        <f t="shared" ca="1" si="183"/>
        <v/>
      </c>
      <c r="BS226" t="str">
        <f t="shared" ca="1" si="184"/>
        <v/>
      </c>
      <c r="BT226" t="str">
        <f ca="1">IF($BH226="","",IF(OR(BO226='Datos fijos'!$AB$3,BO226='Datos fijos'!$AB$4),0,SUM(BP226:BS226)))</f>
        <v/>
      </c>
      <c r="BU226" t="str">
        <f t="shared" ca="1" si="205"/>
        <v/>
      </c>
      <c r="BX226">
        <f ca="1">IF(OR(COUNTIF('Datos fijos'!$AJ:$AJ,$B226)=0,$B226=0,D226=0,F226=0,G226=0,$H$4&lt;&gt;'Datos fijos'!$H$3),0,VLOOKUP($B226,'Datos fijos'!$AJ:$AO,COLUMN('Datos fijos'!$AL$1)-COLUMN('Datos fijos'!$AJ$2)+1,0))</f>
        <v>0</v>
      </c>
      <c r="BY226">
        <f t="shared" ca="1" si="206"/>
        <v>0</v>
      </c>
      <c r="BZ226" t="str">
        <f t="shared" ca="1" si="185"/>
        <v/>
      </c>
      <c r="CA226" t="str">
        <f t="shared" ca="1" si="186"/>
        <v/>
      </c>
      <c r="CC226" t="str">
        <f t="shared" ca="1" si="187"/>
        <v/>
      </c>
      <c r="CD226" t="str">
        <f t="shared" ca="1" si="188"/>
        <v/>
      </c>
      <c r="CE226" t="str">
        <f t="shared" ca="1" si="189"/>
        <v/>
      </c>
      <c r="CF226" t="str">
        <f t="shared" ca="1" si="190"/>
        <v/>
      </c>
      <c r="CG226" t="str">
        <f t="shared" ca="1" si="191"/>
        <v/>
      </c>
      <c r="CH226" t="str">
        <f t="shared" ca="1" si="192"/>
        <v/>
      </c>
      <c r="CI226" t="str">
        <f t="shared" ca="1" si="193"/>
        <v/>
      </c>
      <c r="CJ226" t="str">
        <f t="shared" ca="1" si="194"/>
        <v/>
      </c>
      <c r="CK226" t="str">
        <f t="shared" ca="1" si="195"/>
        <v/>
      </c>
      <c r="CL226" t="str">
        <f t="shared" ca="1" si="196"/>
        <v/>
      </c>
      <c r="CM226" t="str">
        <f ca="1">IF($CA226="","",IF(OR(CH226='Datos fijos'!$AB$3,CH226='Datos fijos'!$AB$4),0,SUM(CI226:CL226)))</f>
        <v/>
      </c>
      <c r="CN226" t="str">
        <f t="shared" ca="1" si="207"/>
        <v/>
      </c>
      <c r="DZ226">
        <f ca="1">IF(OR(COUNTIF('Datos fijos'!$AJ:$AJ,$B226)=0,C226=0,D226=0,E226=0,G226=0),0,VLOOKUP($B226,'Datos fijos'!$AJ:$AO,COLUMN('Datos fijos'!$AO$1)-COLUMN('Datos fijos'!$AJ$2)+1,0))</f>
        <v>0</v>
      </c>
      <c r="EA226">
        <f t="shared" ca="1" si="208"/>
        <v>0</v>
      </c>
      <c r="EB226" t="str">
        <f t="shared" ca="1" si="221"/>
        <v/>
      </c>
      <c r="EC226" t="str">
        <f t="shared" ca="1" si="209"/>
        <v/>
      </c>
      <c r="EE226" t="str">
        <f t="shared" ca="1" si="210"/>
        <v/>
      </c>
      <c r="EF226" t="str">
        <f t="shared" ca="1" si="211"/>
        <v/>
      </c>
      <c r="EG226" t="str">
        <f t="shared" ca="1" si="212"/>
        <v/>
      </c>
      <c r="EH226" t="str">
        <f t="shared" ca="1" si="213"/>
        <v/>
      </c>
      <c r="EI226" t="str">
        <f t="shared" ca="1" si="214"/>
        <v/>
      </c>
      <c r="EJ226" t="str">
        <f t="shared" ca="1" si="215"/>
        <v/>
      </c>
      <c r="EM226" t="str">
        <f t="shared" ca="1" si="216"/>
        <v/>
      </c>
      <c r="EN226" t="str">
        <f t="shared" ca="1" si="217"/>
        <v/>
      </c>
      <c r="EO226" t="str">
        <f t="shared" ca="1" si="218"/>
        <v/>
      </c>
      <c r="EP226" t="str">
        <f t="shared" ca="1" si="219"/>
        <v/>
      </c>
      <c r="EQ226" t="str">
        <f ca="1">IF(EC226="","",IF(OR(EJ226='Datos fijos'!$AB$4),0,SUM(EM226:EP226)))</f>
        <v/>
      </c>
      <c r="ER226" t="str">
        <f t="shared" ca="1" si="220"/>
        <v/>
      </c>
      <c r="EV226" s="53" t="str">
        <f ca="1">IF(OR(COUNTIF('Datos fijos'!$AJ:$AJ,Cálculos!$B226)=0,F226=0,D226=0,B226=0),"",VLOOKUP($B226,'Datos fijos'!$AJ:$AP,COLUMN('Datos fijos'!$AP$1)-COLUMN('Datos fijos'!$AJ$2)+1,0))</f>
        <v/>
      </c>
      <c r="EW226" t="str">
        <f t="shared" ca="1" si="197"/>
        <v/>
      </c>
    </row>
    <row r="227" spans="2:153" x14ac:dyDescent="0.25">
      <c r="B227">
        <f ca="1">OFFSET('Equipos, Mater, Serv'!C$5,ROW($A227)-ROW($A$3),0)</f>
        <v>0</v>
      </c>
      <c r="C227">
        <f ca="1">OFFSET('Equipos, Mater, Serv'!D$5,ROW($A227)-ROW($A$3),0)</f>
        <v>0</v>
      </c>
      <c r="D227">
        <f ca="1">OFFSET('Equipos, Mater, Serv'!F$5,ROW($A227)-ROW($A$3),0)</f>
        <v>0</v>
      </c>
      <c r="E227">
        <f ca="1">OFFSET('Equipos, Mater, Serv'!G$5,ROW($A227)-ROW($A$3),0)</f>
        <v>0</v>
      </c>
      <c r="F227">
        <f ca="1">OFFSET('Equipos, Mater, Serv'!H$5,ROW($A227)-ROW($A$3),0)</f>
        <v>0</v>
      </c>
      <c r="G227">
        <f ca="1">OFFSET('Equipos, Mater, Serv'!L$5,ROW($A227)-ROW($A$3),0)</f>
        <v>0</v>
      </c>
      <c r="I227">
        <f ca="1">OFFSET('Equipos, Mater, Serv'!O$5,ROW($A227)-ROW($A$3),0)</f>
        <v>0</v>
      </c>
      <c r="J227">
        <f ca="1">OFFSET('Equipos, Mater, Serv'!P$5,ROW($A227)-ROW($A$3),0)</f>
        <v>0</v>
      </c>
      <c r="K227">
        <f ca="1">OFFSET('Equipos, Mater, Serv'!T$5,ROW($A227)-ROW($A$3),0)</f>
        <v>0</v>
      </c>
      <c r="L227">
        <f ca="1">OFFSET('Equipos, Mater, Serv'!U$5,ROW($A227)-ROW($A$3),0)</f>
        <v>0</v>
      </c>
      <c r="N227">
        <f ca="1">OFFSET('Equipos, Mater, Serv'!Z$5,ROW($A227)-ROW($A$3),0)</f>
        <v>0</v>
      </c>
      <c r="O227">
        <f ca="1">OFFSET('Equipos, Mater, Serv'!AA$5,ROW($A227)-ROW($A$3),0)</f>
        <v>0</v>
      </c>
      <c r="P227">
        <f ca="1">OFFSET('Equipos, Mater, Serv'!AB$5,ROW($A227)-ROW($A$3),0)</f>
        <v>0</v>
      </c>
      <c r="Q227">
        <f ca="1">OFFSET('Equipos, Mater, Serv'!AC$5,ROW($A227)-ROW($A$3),0)</f>
        <v>0</v>
      </c>
      <c r="R227">
        <f ca="1">OFFSET('Equipos, Mater, Serv'!AD$5,ROW($A227)-ROW($A$3),0)</f>
        <v>0</v>
      </c>
      <c r="S227">
        <f ca="1">OFFSET('Equipos, Mater, Serv'!AE$5,ROW($A227)-ROW($A$3),0)</f>
        <v>0</v>
      </c>
      <c r="T227">
        <f ca="1">OFFSET('Equipos, Mater, Serv'!AF$5,ROW($A227)-ROW($A$3),0)</f>
        <v>0</v>
      </c>
      <c r="V227" s="241">
        <f ca="1">IF(OR($B227=0,D227=0,F227=0,J227&lt;&gt;'Datos fijos'!$H$3),0,1)</f>
        <v>0</v>
      </c>
      <c r="W227">
        <f t="shared" ca="1" si="198"/>
        <v>0</v>
      </c>
      <c r="X227" t="str">
        <f t="shared" ca="1" si="199"/>
        <v/>
      </c>
      <c r="Y227" t="str">
        <f t="shared" ca="1" si="200"/>
        <v/>
      </c>
      <c r="AA227" t="str">
        <f t="shared" ca="1" si="167"/>
        <v/>
      </c>
      <c r="AB227" t="str">
        <f t="shared" ca="1" si="168"/>
        <v/>
      </c>
      <c r="AC227" t="str">
        <f t="shared" ca="1" si="169"/>
        <v/>
      </c>
      <c r="AD227" t="str">
        <f t="shared" ca="1" si="170"/>
        <v/>
      </c>
      <c r="AE227" t="str">
        <f t="shared" ca="1" si="171"/>
        <v/>
      </c>
      <c r="AF227" t="str">
        <f t="shared" ca="1" si="172"/>
        <v/>
      </c>
      <c r="AG227" t="str">
        <f t="shared" ca="1" si="201"/>
        <v/>
      </c>
      <c r="AH227" t="str">
        <f t="shared" ca="1" si="202"/>
        <v/>
      </c>
      <c r="AI227" t="str">
        <f t="shared" ca="1" si="203"/>
        <v/>
      </c>
      <c r="AL227" t="str">
        <f ca="1">IF(Y227="","",IF(OR(AG227='Datos fijos'!$AB$3,AG227='Datos fijos'!$AB$4),0,SUM(AH227:AK227)))</f>
        <v/>
      </c>
      <c r="BE227" s="4">
        <f ca="1">IF(OR(COUNTIF('Datos fijos'!$AJ:$AJ,$B227)=0,$B227=0,D227=0,F227=0,$H$4&lt;&gt;'Datos fijos'!$H$3),0,VLOOKUP($B227,'Datos fijos'!$AJ:$AO,COLUMN('Datos fijos'!$AK$2)-COLUMN('Datos fijos'!$AJ$2)+1,0))</f>
        <v>0</v>
      </c>
      <c r="BF227">
        <f t="shared" ca="1" si="204"/>
        <v>0</v>
      </c>
      <c r="BG227" t="str">
        <f t="shared" ca="1" si="173"/>
        <v/>
      </c>
      <c r="BH227" t="str">
        <f t="shared" ca="1" si="174"/>
        <v/>
      </c>
      <c r="BJ227" t="str">
        <f t="shared" ca="1" si="175"/>
        <v/>
      </c>
      <c r="BK227" t="str">
        <f t="shared" ca="1" si="176"/>
        <v/>
      </c>
      <c r="BL227" t="str">
        <f t="shared" ca="1" si="177"/>
        <v/>
      </c>
      <c r="BM227" t="str">
        <f t="shared" ca="1" si="178"/>
        <v/>
      </c>
      <c r="BN227" s="4" t="str">
        <f t="shared" ca="1" si="179"/>
        <v/>
      </c>
      <c r="BO227" t="str">
        <f t="shared" ca="1" si="180"/>
        <v/>
      </c>
      <c r="BP227" t="str">
        <f t="shared" ca="1" si="181"/>
        <v/>
      </c>
      <c r="BQ227" t="str">
        <f t="shared" ca="1" si="182"/>
        <v/>
      </c>
      <c r="BR227" t="str">
        <f t="shared" ca="1" si="183"/>
        <v/>
      </c>
      <c r="BS227" t="str">
        <f t="shared" ca="1" si="184"/>
        <v/>
      </c>
      <c r="BT227" t="str">
        <f ca="1">IF($BH227="","",IF(OR(BO227='Datos fijos'!$AB$3,BO227='Datos fijos'!$AB$4),0,SUM(BP227:BS227)))</f>
        <v/>
      </c>
      <c r="BU227" t="str">
        <f t="shared" ca="1" si="205"/>
        <v/>
      </c>
      <c r="BX227">
        <f ca="1">IF(OR(COUNTIF('Datos fijos'!$AJ:$AJ,$B227)=0,$B227=0,D227=0,F227=0,G227=0,$H$4&lt;&gt;'Datos fijos'!$H$3),0,VLOOKUP($B227,'Datos fijos'!$AJ:$AO,COLUMN('Datos fijos'!$AL$1)-COLUMN('Datos fijos'!$AJ$2)+1,0))</f>
        <v>0</v>
      </c>
      <c r="BY227">
        <f t="shared" ca="1" si="206"/>
        <v>0</v>
      </c>
      <c r="BZ227" t="str">
        <f t="shared" ca="1" si="185"/>
        <v/>
      </c>
      <c r="CA227" t="str">
        <f t="shared" ca="1" si="186"/>
        <v/>
      </c>
      <c r="CC227" t="str">
        <f t="shared" ca="1" si="187"/>
        <v/>
      </c>
      <c r="CD227" t="str">
        <f t="shared" ca="1" si="188"/>
        <v/>
      </c>
      <c r="CE227" t="str">
        <f t="shared" ca="1" si="189"/>
        <v/>
      </c>
      <c r="CF227" t="str">
        <f t="shared" ca="1" si="190"/>
        <v/>
      </c>
      <c r="CG227" t="str">
        <f t="shared" ca="1" si="191"/>
        <v/>
      </c>
      <c r="CH227" t="str">
        <f t="shared" ca="1" si="192"/>
        <v/>
      </c>
      <c r="CI227" t="str">
        <f t="shared" ca="1" si="193"/>
        <v/>
      </c>
      <c r="CJ227" t="str">
        <f t="shared" ca="1" si="194"/>
        <v/>
      </c>
      <c r="CK227" t="str">
        <f t="shared" ca="1" si="195"/>
        <v/>
      </c>
      <c r="CL227" t="str">
        <f t="shared" ca="1" si="196"/>
        <v/>
      </c>
      <c r="CM227" t="str">
        <f ca="1">IF($CA227="","",IF(OR(CH227='Datos fijos'!$AB$3,CH227='Datos fijos'!$AB$4),0,SUM(CI227:CL227)))</f>
        <v/>
      </c>
      <c r="CN227" t="str">
        <f t="shared" ca="1" si="207"/>
        <v/>
      </c>
      <c r="DZ227">
        <f ca="1">IF(OR(COUNTIF('Datos fijos'!$AJ:$AJ,$B227)=0,C227=0,D227=0,E227=0,G227=0),0,VLOOKUP($B227,'Datos fijos'!$AJ:$AO,COLUMN('Datos fijos'!$AO$1)-COLUMN('Datos fijos'!$AJ$2)+1,0))</f>
        <v>0</v>
      </c>
      <c r="EA227">
        <f t="shared" ca="1" si="208"/>
        <v>0</v>
      </c>
      <c r="EB227" t="str">
        <f t="shared" ca="1" si="221"/>
        <v/>
      </c>
      <c r="EC227" t="str">
        <f t="shared" ca="1" si="209"/>
        <v/>
      </c>
      <c r="EE227" t="str">
        <f t="shared" ca="1" si="210"/>
        <v/>
      </c>
      <c r="EF227" t="str">
        <f t="shared" ca="1" si="211"/>
        <v/>
      </c>
      <c r="EG227" t="str">
        <f t="shared" ca="1" si="212"/>
        <v/>
      </c>
      <c r="EH227" t="str">
        <f t="shared" ca="1" si="213"/>
        <v/>
      </c>
      <c r="EI227" t="str">
        <f t="shared" ca="1" si="214"/>
        <v/>
      </c>
      <c r="EJ227" t="str">
        <f t="shared" ca="1" si="215"/>
        <v/>
      </c>
      <c r="EM227" t="str">
        <f t="shared" ca="1" si="216"/>
        <v/>
      </c>
      <c r="EN227" t="str">
        <f t="shared" ca="1" si="217"/>
        <v/>
      </c>
      <c r="EO227" t="str">
        <f t="shared" ca="1" si="218"/>
        <v/>
      </c>
      <c r="EP227" t="str">
        <f t="shared" ca="1" si="219"/>
        <v/>
      </c>
      <c r="EQ227" t="str">
        <f ca="1">IF(EC227="","",IF(OR(EJ227='Datos fijos'!$AB$4),0,SUM(EM227:EP227)))</f>
        <v/>
      </c>
      <c r="ER227" t="str">
        <f t="shared" ca="1" si="220"/>
        <v/>
      </c>
      <c r="EV227" s="53" t="str">
        <f ca="1">IF(OR(COUNTIF('Datos fijos'!$AJ:$AJ,Cálculos!$B227)=0,F227=0,D227=0,B227=0),"",VLOOKUP($B227,'Datos fijos'!$AJ:$AP,COLUMN('Datos fijos'!$AP$1)-COLUMN('Datos fijos'!$AJ$2)+1,0))</f>
        <v/>
      </c>
      <c r="EW227" t="str">
        <f t="shared" ca="1" si="197"/>
        <v/>
      </c>
    </row>
    <row r="228" spans="2:153" x14ac:dyDescent="0.25">
      <c r="B228">
        <f ca="1">OFFSET('Equipos, Mater, Serv'!C$5,ROW($A228)-ROW($A$3),0)</f>
        <v>0</v>
      </c>
      <c r="C228">
        <f ca="1">OFFSET('Equipos, Mater, Serv'!D$5,ROW($A228)-ROW($A$3),0)</f>
        <v>0</v>
      </c>
      <c r="D228">
        <f ca="1">OFFSET('Equipos, Mater, Serv'!F$5,ROW($A228)-ROW($A$3),0)</f>
        <v>0</v>
      </c>
      <c r="E228">
        <f ca="1">OFFSET('Equipos, Mater, Serv'!G$5,ROW($A228)-ROW($A$3),0)</f>
        <v>0</v>
      </c>
      <c r="F228">
        <f ca="1">OFFSET('Equipos, Mater, Serv'!H$5,ROW($A228)-ROW($A$3),0)</f>
        <v>0</v>
      </c>
      <c r="G228">
        <f ca="1">OFFSET('Equipos, Mater, Serv'!L$5,ROW($A228)-ROW($A$3),0)</f>
        <v>0</v>
      </c>
      <c r="I228">
        <f ca="1">OFFSET('Equipos, Mater, Serv'!O$5,ROW($A228)-ROW($A$3),0)</f>
        <v>0</v>
      </c>
      <c r="J228">
        <f ca="1">OFFSET('Equipos, Mater, Serv'!P$5,ROW($A228)-ROW($A$3),0)</f>
        <v>0</v>
      </c>
      <c r="K228">
        <f ca="1">OFFSET('Equipos, Mater, Serv'!T$5,ROW($A228)-ROW($A$3),0)</f>
        <v>0</v>
      </c>
      <c r="L228">
        <f ca="1">OFFSET('Equipos, Mater, Serv'!U$5,ROW($A228)-ROW($A$3),0)</f>
        <v>0</v>
      </c>
      <c r="N228">
        <f ca="1">OFFSET('Equipos, Mater, Serv'!Z$5,ROW($A228)-ROW($A$3),0)</f>
        <v>0</v>
      </c>
      <c r="O228">
        <f ca="1">OFFSET('Equipos, Mater, Serv'!AA$5,ROW($A228)-ROW($A$3),0)</f>
        <v>0</v>
      </c>
      <c r="P228">
        <f ca="1">OFFSET('Equipos, Mater, Serv'!AB$5,ROW($A228)-ROW($A$3),0)</f>
        <v>0</v>
      </c>
      <c r="Q228">
        <f ca="1">OFFSET('Equipos, Mater, Serv'!AC$5,ROW($A228)-ROW($A$3),0)</f>
        <v>0</v>
      </c>
      <c r="R228">
        <f ca="1">OFFSET('Equipos, Mater, Serv'!AD$5,ROW($A228)-ROW($A$3),0)</f>
        <v>0</v>
      </c>
      <c r="S228">
        <f ca="1">OFFSET('Equipos, Mater, Serv'!AE$5,ROW($A228)-ROW($A$3),0)</f>
        <v>0</v>
      </c>
      <c r="T228">
        <f ca="1">OFFSET('Equipos, Mater, Serv'!AF$5,ROW($A228)-ROW($A$3),0)</f>
        <v>0</v>
      </c>
      <c r="V228" s="241">
        <f ca="1">IF(OR($B228=0,D228=0,F228=0,J228&lt;&gt;'Datos fijos'!$H$3),0,1)</f>
        <v>0</v>
      </c>
      <c r="W228">
        <f t="shared" ca="1" si="198"/>
        <v>0</v>
      </c>
      <c r="X228" t="str">
        <f t="shared" ca="1" si="199"/>
        <v/>
      </c>
      <c r="Y228" t="str">
        <f t="shared" ca="1" si="200"/>
        <v/>
      </c>
      <c r="AA228" t="str">
        <f t="shared" ca="1" si="167"/>
        <v/>
      </c>
      <c r="AB228" t="str">
        <f t="shared" ca="1" si="168"/>
        <v/>
      </c>
      <c r="AC228" t="str">
        <f t="shared" ca="1" si="169"/>
        <v/>
      </c>
      <c r="AD228" t="str">
        <f t="shared" ca="1" si="170"/>
        <v/>
      </c>
      <c r="AE228" t="str">
        <f t="shared" ca="1" si="171"/>
        <v/>
      </c>
      <c r="AF228" t="str">
        <f t="shared" ca="1" si="172"/>
        <v/>
      </c>
      <c r="AG228" t="str">
        <f t="shared" ca="1" si="201"/>
        <v/>
      </c>
      <c r="AH228" t="str">
        <f t="shared" ca="1" si="202"/>
        <v/>
      </c>
      <c r="AI228" t="str">
        <f t="shared" ca="1" si="203"/>
        <v/>
      </c>
      <c r="AL228" t="str">
        <f ca="1">IF(Y228="","",IF(OR(AG228='Datos fijos'!$AB$3,AG228='Datos fijos'!$AB$4),0,SUM(AH228:AK228)))</f>
        <v/>
      </c>
      <c r="BE228" s="4">
        <f ca="1">IF(OR(COUNTIF('Datos fijos'!$AJ:$AJ,$B228)=0,$B228=0,D228=0,F228=0,$H$4&lt;&gt;'Datos fijos'!$H$3),0,VLOOKUP($B228,'Datos fijos'!$AJ:$AO,COLUMN('Datos fijos'!$AK$2)-COLUMN('Datos fijos'!$AJ$2)+1,0))</f>
        <v>0</v>
      </c>
      <c r="BF228">
        <f t="shared" ca="1" si="204"/>
        <v>0</v>
      </c>
      <c r="BG228" t="str">
        <f t="shared" ca="1" si="173"/>
        <v/>
      </c>
      <c r="BH228" t="str">
        <f t="shared" ca="1" si="174"/>
        <v/>
      </c>
      <c r="BJ228" t="str">
        <f t="shared" ca="1" si="175"/>
        <v/>
      </c>
      <c r="BK228" t="str">
        <f t="shared" ca="1" si="176"/>
        <v/>
      </c>
      <c r="BL228" t="str">
        <f t="shared" ca="1" si="177"/>
        <v/>
      </c>
      <c r="BM228" t="str">
        <f t="shared" ca="1" si="178"/>
        <v/>
      </c>
      <c r="BN228" s="4" t="str">
        <f t="shared" ca="1" si="179"/>
        <v/>
      </c>
      <c r="BO228" t="str">
        <f t="shared" ca="1" si="180"/>
        <v/>
      </c>
      <c r="BP228" t="str">
        <f t="shared" ca="1" si="181"/>
        <v/>
      </c>
      <c r="BQ228" t="str">
        <f t="shared" ca="1" si="182"/>
        <v/>
      </c>
      <c r="BR228" t="str">
        <f t="shared" ca="1" si="183"/>
        <v/>
      </c>
      <c r="BS228" t="str">
        <f t="shared" ca="1" si="184"/>
        <v/>
      </c>
      <c r="BT228" t="str">
        <f ca="1">IF($BH228="","",IF(OR(BO228='Datos fijos'!$AB$3,BO228='Datos fijos'!$AB$4),0,SUM(BP228:BS228)))</f>
        <v/>
      </c>
      <c r="BU228" t="str">
        <f t="shared" ca="1" si="205"/>
        <v/>
      </c>
      <c r="BX228">
        <f ca="1">IF(OR(COUNTIF('Datos fijos'!$AJ:$AJ,$B228)=0,$B228=0,D228=0,F228=0,G228=0,$H$4&lt;&gt;'Datos fijos'!$H$3),0,VLOOKUP($B228,'Datos fijos'!$AJ:$AO,COLUMN('Datos fijos'!$AL$1)-COLUMN('Datos fijos'!$AJ$2)+1,0))</f>
        <v>0</v>
      </c>
      <c r="BY228">
        <f t="shared" ca="1" si="206"/>
        <v>0</v>
      </c>
      <c r="BZ228" t="str">
        <f t="shared" ca="1" si="185"/>
        <v/>
      </c>
      <c r="CA228" t="str">
        <f t="shared" ca="1" si="186"/>
        <v/>
      </c>
      <c r="CC228" t="str">
        <f t="shared" ca="1" si="187"/>
        <v/>
      </c>
      <c r="CD228" t="str">
        <f t="shared" ca="1" si="188"/>
        <v/>
      </c>
      <c r="CE228" t="str">
        <f t="shared" ca="1" si="189"/>
        <v/>
      </c>
      <c r="CF228" t="str">
        <f t="shared" ca="1" si="190"/>
        <v/>
      </c>
      <c r="CG228" t="str">
        <f t="shared" ca="1" si="191"/>
        <v/>
      </c>
      <c r="CH228" t="str">
        <f t="shared" ca="1" si="192"/>
        <v/>
      </c>
      <c r="CI228" t="str">
        <f t="shared" ca="1" si="193"/>
        <v/>
      </c>
      <c r="CJ228" t="str">
        <f t="shared" ca="1" si="194"/>
        <v/>
      </c>
      <c r="CK228" t="str">
        <f t="shared" ca="1" si="195"/>
        <v/>
      </c>
      <c r="CL228" t="str">
        <f t="shared" ca="1" si="196"/>
        <v/>
      </c>
      <c r="CM228" t="str">
        <f ca="1">IF($CA228="","",IF(OR(CH228='Datos fijos'!$AB$3,CH228='Datos fijos'!$AB$4),0,SUM(CI228:CL228)))</f>
        <v/>
      </c>
      <c r="CN228" t="str">
        <f t="shared" ca="1" si="207"/>
        <v/>
      </c>
      <c r="DZ228">
        <f ca="1">IF(OR(COUNTIF('Datos fijos'!$AJ:$AJ,$B228)=0,C228=0,D228=0,E228=0,G228=0),0,VLOOKUP($B228,'Datos fijos'!$AJ:$AO,COLUMN('Datos fijos'!$AO$1)-COLUMN('Datos fijos'!$AJ$2)+1,0))</f>
        <v>0</v>
      </c>
      <c r="EA228">
        <f t="shared" ca="1" si="208"/>
        <v>0</v>
      </c>
      <c r="EB228" t="str">
        <f t="shared" ca="1" si="221"/>
        <v/>
      </c>
      <c r="EC228" t="str">
        <f t="shared" ca="1" si="209"/>
        <v/>
      </c>
      <c r="EE228" t="str">
        <f t="shared" ca="1" si="210"/>
        <v/>
      </c>
      <c r="EF228" t="str">
        <f t="shared" ca="1" si="211"/>
        <v/>
      </c>
      <c r="EG228" t="str">
        <f t="shared" ca="1" si="212"/>
        <v/>
      </c>
      <c r="EH228" t="str">
        <f t="shared" ca="1" si="213"/>
        <v/>
      </c>
      <c r="EI228" t="str">
        <f t="shared" ca="1" si="214"/>
        <v/>
      </c>
      <c r="EJ228" t="str">
        <f t="shared" ca="1" si="215"/>
        <v/>
      </c>
      <c r="EM228" t="str">
        <f t="shared" ca="1" si="216"/>
        <v/>
      </c>
      <c r="EN228" t="str">
        <f t="shared" ca="1" si="217"/>
        <v/>
      </c>
      <c r="EO228" t="str">
        <f t="shared" ca="1" si="218"/>
        <v/>
      </c>
      <c r="EP228" t="str">
        <f t="shared" ca="1" si="219"/>
        <v/>
      </c>
      <c r="EQ228" t="str">
        <f ca="1">IF(EC228="","",IF(OR(EJ228='Datos fijos'!$AB$4),0,SUM(EM228:EP228)))</f>
        <v/>
      </c>
      <c r="ER228" t="str">
        <f t="shared" ca="1" si="220"/>
        <v/>
      </c>
      <c r="EV228" s="53" t="str">
        <f ca="1">IF(OR(COUNTIF('Datos fijos'!$AJ:$AJ,Cálculos!$B228)=0,F228=0,D228=0,B228=0),"",VLOOKUP($B228,'Datos fijos'!$AJ:$AP,COLUMN('Datos fijos'!$AP$1)-COLUMN('Datos fijos'!$AJ$2)+1,0))</f>
        <v/>
      </c>
      <c r="EW228" t="str">
        <f t="shared" ca="1" si="197"/>
        <v/>
      </c>
    </row>
    <row r="229" spans="2:153" x14ac:dyDescent="0.25">
      <c r="B229">
        <f ca="1">OFFSET('Equipos, Mater, Serv'!C$5,ROW($A229)-ROW($A$3),0)</f>
        <v>0</v>
      </c>
      <c r="C229">
        <f ca="1">OFFSET('Equipos, Mater, Serv'!D$5,ROW($A229)-ROW($A$3),0)</f>
        <v>0</v>
      </c>
      <c r="D229">
        <f ca="1">OFFSET('Equipos, Mater, Serv'!F$5,ROW($A229)-ROW($A$3),0)</f>
        <v>0</v>
      </c>
      <c r="E229">
        <f ca="1">OFFSET('Equipos, Mater, Serv'!G$5,ROW($A229)-ROW($A$3),0)</f>
        <v>0</v>
      </c>
      <c r="F229">
        <f ca="1">OFFSET('Equipos, Mater, Serv'!H$5,ROW($A229)-ROW($A$3),0)</f>
        <v>0</v>
      </c>
      <c r="G229">
        <f ca="1">OFFSET('Equipos, Mater, Serv'!L$5,ROW($A229)-ROW($A$3),0)</f>
        <v>0</v>
      </c>
      <c r="I229">
        <f ca="1">OFFSET('Equipos, Mater, Serv'!O$5,ROW($A229)-ROW($A$3),0)</f>
        <v>0</v>
      </c>
      <c r="J229">
        <f ca="1">OFFSET('Equipos, Mater, Serv'!P$5,ROW($A229)-ROW($A$3),0)</f>
        <v>0</v>
      </c>
      <c r="K229">
        <f ca="1">OFFSET('Equipos, Mater, Serv'!T$5,ROW($A229)-ROW($A$3),0)</f>
        <v>0</v>
      </c>
      <c r="L229">
        <f ca="1">OFFSET('Equipos, Mater, Serv'!U$5,ROW($A229)-ROW($A$3),0)</f>
        <v>0</v>
      </c>
      <c r="N229">
        <f ca="1">OFFSET('Equipos, Mater, Serv'!Z$5,ROW($A229)-ROW($A$3),0)</f>
        <v>0</v>
      </c>
      <c r="O229">
        <f ca="1">OFFSET('Equipos, Mater, Serv'!AA$5,ROW($A229)-ROW($A$3),0)</f>
        <v>0</v>
      </c>
      <c r="P229">
        <f ca="1">OFFSET('Equipos, Mater, Serv'!AB$5,ROW($A229)-ROW($A$3),0)</f>
        <v>0</v>
      </c>
      <c r="Q229">
        <f ca="1">OFFSET('Equipos, Mater, Serv'!AC$5,ROW($A229)-ROW($A$3),0)</f>
        <v>0</v>
      </c>
      <c r="R229">
        <f ca="1">OFFSET('Equipos, Mater, Serv'!AD$5,ROW($A229)-ROW($A$3),0)</f>
        <v>0</v>
      </c>
      <c r="S229">
        <f ca="1">OFFSET('Equipos, Mater, Serv'!AE$5,ROW($A229)-ROW($A$3),0)</f>
        <v>0</v>
      </c>
      <c r="T229">
        <f ca="1">OFFSET('Equipos, Mater, Serv'!AF$5,ROW($A229)-ROW($A$3),0)</f>
        <v>0</v>
      </c>
      <c r="V229" s="241">
        <f ca="1">IF(OR($B229=0,D229=0,F229=0,J229&lt;&gt;'Datos fijos'!$H$3),0,1)</f>
        <v>0</v>
      </c>
      <c r="W229">
        <f t="shared" ca="1" si="198"/>
        <v>0</v>
      </c>
      <c r="X229" t="str">
        <f t="shared" ca="1" si="199"/>
        <v/>
      </c>
      <c r="Y229" t="str">
        <f t="shared" ca="1" si="200"/>
        <v/>
      </c>
      <c r="AA229" t="str">
        <f t="shared" ca="1" si="167"/>
        <v/>
      </c>
      <c r="AB229" t="str">
        <f t="shared" ca="1" si="168"/>
        <v/>
      </c>
      <c r="AC229" t="str">
        <f t="shared" ca="1" si="169"/>
        <v/>
      </c>
      <c r="AD229" t="str">
        <f t="shared" ca="1" si="170"/>
        <v/>
      </c>
      <c r="AE229" t="str">
        <f t="shared" ca="1" si="171"/>
        <v/>
      </c>
      <c r="AF229" t="str">
        <f t="shared" ca="1" si="172"/>
        <v/>
      </c>
      <c r="AG229" t="str">
        <f t="shared" ca="1" si="201"/>
        <v/>
      </c>
      <c r="AH229" t="str">
        <f t="shared" ca="1" si="202"/>
        <v/>
      </c>
      <c r="AI229" t="str">
        <f t="shared" ca="1" si="203"/>
        <v/>
      </c>
      <c r="AL229" t="str">
        <f ca="1">IF(Y229="","",IF(OR(AG229='Datos fijos'!$AB$3,AG229='Datos fijos'!$AB$4),0,SUM(AH229:AK229)))</f>
        <v/>
      </c>
      <c r="BE229" s="4">
        <f ca="1">IF(OR(COUNTIF('Datos fijos'!$AJ:$AJ,$B229)=0,$B229=0,D229=0,F229=0,$H$4&lt;&gt;'Datos fijos'!$H$3),0,VLOOKUP($B229,'Datos fijos'!$AJ:$AO,COLUMN('Datos fijos'!$AK$2)-COLUMN('Datos fijos'!$AJ$2)+1,0))</f>
        <v>0</v>
      </c>
      <c r="BF229">
        <f t="shared" ca="1" si="204"/>
        <v>0</v>
      </c>
      <c r="BG229" t="str">
        <f t="shared" ca="1" si="173"/>
        <v/>
      </c>
      <c r="BH229" t="str">
        <f t="shared" ca="1" si="174"/>
        <v/>
      </c>
      <c r="BJ229" t="str">
        <f t="shared" ca="1" si="175"/>
        <v/>
      </c>
      <c r="BK229" t="str">
        <f t="shared" ca="1" si="176"/>
        <v/>
      </c>
      <c r="BL229" t="str">
        <f t="shared" ca="1" si="177"/>
        <v/>
      </c>
      <c r="BM229" t="str">
        <f t="shared" ca="1" si="178"/>
        <v/>
      </c>
      <c r="BN229" s="4" t="str">
        <f t="shared" ca="1" si="179"/>
        <v/>
      </c>
      <c r="BO229" t="str">
        <f t="shared" ca="1" si="180"/>
        <v/>
      </c>
      <c r="BP229" t="str">
        <f t="shared" ca="1" si="181"/>
        <v/>
      </c>
      <c r="BQ229" t="str">
        <f t="shared" ca="1" si="182"/>
        <v/>
      </c>
      <c r="BR229" t="str">
        <f t="shared" ca="1" si="183"/>
        <v/>
      </c>
      <c r="BS229" t="str">
        <f t="shared" ca="1" si="184"/>
        <v/>
      </c>
      <c r="BT229" t="str">
        <f ca="1">IF($BH229="","",IF(OR(BO229='Datos fijos'!$AB$3,BO229='Datos fijos'!$AB$4),0,SUM(BP229:BS229)))</f>
        <v/>
      </c>
      <c r="BU229" t="str">
        <f t="shared" ca="1" si="205"/>
        <v/>
      </c>
      <c r="BX229">
        <f ca="1">IF(OR(COUNTIF('Datos fijos'!$AJ:$AJ,$B229)=0,$B229=0,D229=0,F229=0,G229=0,$H$4&lt;&gt;'Datos fijos'!$H$3),0,VLOOKUP($B229,'Datos fijos'!$AJ:$AO,COLUMN('Datos fijos'!$AL$1)-COLUMN('Datos fijos'!$AJ$2)+1,0))</f>
        <v>0</v>
      </c>
      <c r="BY229">
        <f t="shared" ca="1" si="206"/>
        <v>0</v>
      </c>
      <c r="BZ229" t="str">
        <f t="shared" ca="1" si="185"/>
        <v/>
      </c>
      <c r="CA229" t="str">
        <f t="shared" ca="1" si="186"/>
        <v/>
      </c>
      <c r="CC229" t="str">
        <f t="shared" ca="1" si="187"/>
        <v/>
      </c>
      <c r="CD229" t="str">
        <f t="shared" ca="1" si="188"/>
        <v/>
      </c>
      <c r="CE229" t="str">
        <f t="shared" ca="1" si="189"/>
        <v/>
      </c>
      <c r="CF229" t="str">
        <f t="shared" ca="1" si="190"/>
        <v/>
      </c>
      <c r="CG229" t="str">
        <f t="shared" ca="1" si="191"/>
        <v/>
      </c>
      <c r="CH229" t="str">
        <f t="shared" ca="1" si="192"/>
        <v/>
      </c>
      <c r="CI229" t="str">
        <f t="shared" ca="1" si="193"/>
        <v/>
      </c>
      <c r="CJ229" t="str">
        <f t="shared" ca="1" si="194"/>
        <v/>
      </c>
      <c r="CK229" t="str">
        <f t="shared" ca="1" si="195"/>
        <v/>
      </c>
      <c r="CL229" t="str">
        <f t="shared" ca="1" si="196"/>
        <v/>
      </c>
      <c r="CM229" t="str">
        <f ca="1">IF($CA229="","",IF(OR(CH229='Datos fijos'!$AB$3,CH229='Datos fijos'!$AB$4),0,SUM(CI229:CL229)))</f>
        <v/>
      </c>
      <c r="CN229" t="str">
        <f t="shared" ca="1" si="207"/>
        <v/>
      </c>
      <c r="DZ229">
        <f ca="1">IF(OR(COUNTIF('Datos fijos'!$AJ:$AJ,$B229)=0,C229=0,D229=0,E229=0,G229=0),0,VLOOKUP($B229,'Datos fijos'!$AJ:$AO,COLUMN('Datos fijos'!$AO$1)-COLUMN('Datos fijos'!$AJ$2)+1,0))</f>
        <v>0</v>
      </c>
      <c r="EA229">
        <f t="shared" ca="1" si="208"/>
        <v>0</v>
      </c>
      <c r="EB229" t="str">
        <f t="shared" ca="1" si="221"/>
        <v/>
      </c>
      <c r="EC229" t="str">
        <f t="shared" ca="1" si="209"/>
        <v/>
      </c>
      <c r="EE229" t="str">
        <f t="shared" ca="1" si="210"/>
        <v/>
      </c>
      <c r="EF229" t="str">
        <f t="shared" ca="1" si="211"/>
        <v/>
      </c>
      <c r="EG229" t="str">
        <f t="shared" ca="1" si="212"/>
        <v/>
      </c>
      <c r="EH229" t="str">
        <f t="shared" ca="1" si="213"/>
        <v/>
      </c>
      <c r="EI229" t="str">
        <f t="shared" ca="1" si="214"/>
        <v/>
      </c>
      <c r="EJ229" t="str">
        <f t="shared" ca="1" si="215"/>
        <v/>
      </c>
      <c r="EM229" t="str">
        <f t="shared" ca="1" si="216"/>
        <v/>
      </c>
      <c r="EN229" t="str">
        <f t="shared" ca="1" si="217"/>
        <v/>
      </c>
      <c r="EO229" t="str">
        <f t="shared" ca="1" si="218"/>
        <v/>
      </c>
      <c r="EP229" t="str">
        <f t="shared" ca="1" si="219"/>
        <v/>
      </c>
      <c r="EQ229" t="str">
        <f ca="1">IF(EC229="","",IF(OR(EJ229='Datos fijos'!$AB$4),0,SUM(EM229:EP229)))</f>
        <v/>
      </c>
      <c r="ER229" t="str">
        <f t="shared" ca="1" si="220"/>
        <v/>
      </c>
      <c r="EV229" s="53" t="str">
        <f ca="1">IF(OR(COUNTIF('Datos fijos'!$AJ:$AJ,Cálculos!$B229)=0,F229=0,D229=0,B229=0),"",VLOOKUP($B229,'Datos fijos'!$AJ:$AP,COLUMN('Datos fijos'!$AP$1)-COLUMN('Datos fijos'!$AJ$2)+1,0))</f>
        <v/>
      </c>
      <c r="EW229" t="str">
        <f t="shared" ca="1" si="197"/>
        <v/>
      </c>
    </row>
    <row r="230" spans="2:153" x14ac:dyDescent="0.25">
      <c r="B230">
        <f ca="1">OFFSET('Equipos, Mater, Serv'!C$5,ROW($A230)-ROW($A$3),0)</f>
        <v>0</v>
      </c>
      <c r="C230">
        <f ca="1">OFFSET('Equipos, Mater, Serv'!D$5,ROW($A230)-ROW($A$3),0)</f>
        <v>0</v>
      </c>
      <c r="D230">
        <f ca="1">OFFSET('Equipos, Mater, Serv'!F$5,ROW($A230)-ROW($A$3),0)</f>
        <v>0</v>
      </c>
      <c r="E230">
        <f ca="1">OFFSET('Equipos, Mater, Serv'!G$5,ROW($A230)-ROW($A$3),0)</f>
        <v>0</v>
      </c>
      <c r="F230">
        <f ca="1">OFFSET('Equipos, Mater, Serv'!H$5,ROW($A230)-ROW($A$3),0)</f>
        <v>0</v>
      </c>
      <c r="G230">
        <f ca="1">OFFSET('Equipos, Mater, Serv'!L$5,ROW($A230)-ROW($A$3),0)</f>
        <v>0</v>
      </c>
      <c r="I230">
        <f ca="1">OFFSET('Equipos, Mater, Serv'!O$5,ROW($A230)-ROW($A$3),0)</f>
        <v>0</v>
      </c>
      <c r="J230">
        <f ca="1">OFFSET('Equipos, Mater, Serv'!P$5,ROW($A230)-ROW($A$3),0)</f>
        <v>0</v>
      </c>
      <c r="K230">
        <f ca="1">OFFSET('Equipos, Mater, Serv'!T$5,ROW($A230)-ROW($A$3),0)</f>
        <v>0</v>
      </c>
      <c r="L230">
        <f ca="1">OFFSET('Equipos, Mater, Serv'!U$5,ROW($A230)-ROW($A$3),0)</f>
        <v>0</v>
      </c>
      <c r="N230">
        <f ca="1">OFFSET('Equipos, Mater, Serv'!Z$5,ROW($A230)-ROW($A$3),0)</f>
        <v>0</v>
      </c>
      <c r="O230">
        <f ca="1">OFFSET('Equipos, Mater, Serv'!AA$5,ROW($A230)-ROW($A$3),0)</f>
        <v>0</v>
      </c>
      <c r="P230">
        <f ca="1">OFFSET('Equipos, Mater, Serv'!AB$5,ROW($A230)-ROW($A$3),0)</f>
        <v>0</v>
      </c>
      <c r="Q230">
        <f ca="1">OFFSET('Equipos, Mater, Serv'!AC$5,ROW($A230)-ROW($A$3),0)</f>
        <v>0</v>
      </c>
      <c r="R230">
        <f ca="1">OFFSET('Equipos, Mater, Serv'!AD$5,ROW($A230)-ROW($A$3),0)</f>
        <v>0</v>
      </c>
      <c r="S230">
        <f ca="1">OFFSET('Equipos, Mater, Serv'!AE$5,ROW($A230)-ROW($A$3),0)</f>
        <v>0</v>
      </c>
      <c r="T230">
        <f ca="1">OFFSET('Equipos, Mater, Serv'!AF$5,ROW($A230)-ROW($A$3),0)</f>
        <v>0</v>
      </c>
      <c r="V230" s="241">
        <f ca="1">IF(OR($B230=0,D230=0,F230=0,J230&lt;&gt;'Datos fijos'!$H$3),0,1)</f>
        <v>0</v>
      </c>
      <c r="W230">
        <f t="shared" ca="1" si="198"/>
        <v>0</v>
      </c>
      <c r="X230" t="str">
        <f t="shared" ca="1" si="199"/>
        <v/>
      </c>
      <c r="Y230" t="str">
        <f t="shared" ca="1" si="200"/>
        <v/>
      </c>
      <c r="AA230" t="str">
        <f t="shared" ca="1" si="167"/>
        <v/>
      </c>
      <c r="AB230" t="str">
        <f t="shared" ca="1" si="168"/>
        <v/>
      </c>
      <c r="AC230" t="str">
        <f t="shared" ca="1" si="169"/>
        <v/>
      </c>
      <c r="AD230" t="str">
        <f t="shared" ca="1" si="170"/>
        <v/>
      </c>
      <c r="AE230" t="str">
        <f t="shared" ca="1" si="171"/>
        <v/>
      </c>
      <c r="AF230" t="str">
        <f t="shared" ca="1" si="172"/>
        <v/>
      </c>
      <c r="AG230" t="str">
        <f t="shared" ca="1" si="201"/>
        <v/>
      </c>
      <c r="AH230" t="str">
        <f t="shared" ca="1" si="202"/>
        <v/>
      </c>
      <c r="AI230" t="str">
        <f t="shared" ca="1" si="203"/>
        <v/>
      </c>
      <c r="AL230" t="str">
        <f ca="1">IF(Y230="","",IF(OR(AG230='Datos fijos'!$AB$3,AG230='Datos fijos'!$AB$4),0,SUM(AH230:AK230)))</f>
        <v/>
      </c>
      <c r="BE230" s="4">
        <f ca="1">IF(OR(COUNTIF('Datos fijos'!$AJ:$AJ,$B230)=0,$B230=0,D230=0,F230=0,$H$4&lt;&gt;'Datos fijos'!$H$3),0,VLOOKUP($B230,'Datos fijos'!$AJ:$AO,COLUMN('Datos fijos'!$AK$2)-COLUMN('Datos fijos'!$AJ$2)+1,0))</f>
        <v>0</v>
      </c>
      <c r="BF230">
        <f t="shared" ca="1" si="204"/>
        <v>0</v>
      </c>
      <c r="BG230" t="str">
        <f t="shared" ca="1" si="173"/>
        <v/>
      </c>
      <c r="BH230" t="str">
        <f t="shared" ca="1" si="174"/>
        <v/>
      </c>
      <c r="BJ230" t="str">
        <f t="shared" ca="1" si="175"/>
        <v/>
      </c>
      <c r="BK230" t="str">
        <f t="shared" ca="1" si="176"/>
        <v/>
      </c>
      <c r="BL230" t="str">
        <f t="shared" ca="1" si="177"/>
        <v/>
      </c>
      <c r="BM230" t="str">
        <f t="shared" ca="1" si="178"/>
        <v/>
      </c>
      <c r="BN230" s="4" t="str">
        <f t="shared" ca="1" si="179"/>
        <v/>
      </c>
      <c r="BO230" t="str">
        <f t="shared" ca="1" si="180"/>
        <v/>
      </c>
      <c r="BP230" t="str">
        <f t="shared" ca="1" si="181"/>
        <v/>
      </c>
      <c r="BQ230" t="str">
        <f t="shared" ca="1" si="182"/>
        <v/>
      </c>
      <c r="BR230" t="str">
        <f t="shared" ca="1" si="183"/>
        <v/>
      </c>
      <c r="BS230" t="str">
        <f t="shared" ca="1" si="184"/>
        <v/>
      </c>
      <c r="BT230" t="str">
        <f ca="1">IF($BH230="","",IF(OR(BO230='Datos fijos'!$AB$3,BO230='Datos fijos'!$AB$4),0,SUM(BP230:BS230)))</f>
        <v/>
      </c>
      <c r="BU230" t="str">
        <f t="shared" ca="1" si="205"/>
        <v/>
      </c>
      <c r="BX230">
        <f ca="1">IF(OR(COUNTIF('Datos fijos'!$AJ:$AJ,$B230)=0,$B230=0,D230=0,F230=0,G230=0,$H$4&lt;&gt;'Datos fijos'!$H$3),0,VLOOKUP($B230,'Datos fijos'!$AJ:$AO,COLUMN('Datos fijos'!$AL$1)-COLUMN('Datos fijos'!$AJ$2)+1,0))</f>
        <v>0</v>
      </c>
      <c r="BY230">
        <f t="shared" ca="1" si="206"/>
        <v>0</v>
      </c>
      <c r="BZ230" t="str">
        <f t="shared" ca="1" si="185"/>
        <v/>
      </c>
      <c r="CA230" t="str">
        <f t="shared" ca="1" si="186"/>
        <v/>
      </c>
      <c r="CC230" t="str">
        <f t="shared" ca="1" si="187"/>
        <v/>
      </c>
      <c r="CD230" t="str">
        <f t="shared" ca="1" si="188"/>
        <v/>
      </c>
      <c r="CE230" t="str">
        <f t="shared" ca="1" si="189"/>
        <v/>
      </c>
      <c r="CF230" t="str">
        <f t="shared" ca="1" si="190"/>
        <v/>
      </c>
      <c r="CG230" t="str">
        <f t="shared" ca="1" si="191"/>
        <v/>
      </c>
      <c r="CH230" t="str">
        <f t="shared" ca="1" si="192"/>
        <v/>
      </c>
      <c r="CI230" t="str">
        <f t="shared" ca="1" si="193"/>
        <v/>
      </c>
      <c r="CJ230" t="str">
        <f t="shared" ca="1" si="194"/>
        <v/>
      </c>
      <c r="CK230" t="str">
        <f t="shared" ca="1" si="195"/>
        <v/>
      </c>
      <c r="CL230" t="str">
        <f t="shared" ca="1" si="196"/>
        <v/>
      </c>
      <c r="CM230" t="str">
        <f ca="1">IF($CA230="","",IF(OR(CH230='Datos fijos'!$AB$3,CH230='Datos fijos'!$AB$4),0,SUM(CI230:CL230)))</f>
        <v/>
      </c>
      <c r="CN230" t="str">
        <f t="shared" ca="1" si="207"/>
        <v/>
      </c>
      <c r="DZ230">
        <f ca="1">IF(OR(COUNTIF('Datos fijos'!$AJ:$AJ,$B230)=0,C230=0,D230=0,E230=0,G230=0),0,VLOOKUP($B230,'Datos fijos'!$AJ:$AO,COLUMN('Datos fijos'!$AO$1)-COLUMN('Datos fijos'!$AJ$2)+1,0))</f>
        <v>0</v>
      </c>
      <c r="EA230">
        <f t="shared" ca="1" si="208"/>
        <v>0</v>
      </c>
      <c r="EB230" t="str">
        <f t="shared" ca="1" si="221"/>
        <v/>
      </c>
      <c r="EC230" t="str">
        <f t="shared" ca="1" si="209"/>
        <v/>
      </c>
      <c r="EE230" t="str">
        <f t="shared" ca="1" si="210"/>
        <v/>
      </c>
      <c r="EF230" t="str">
        <f t="shared" ca="1" si="211"/>
        <v/>
      </c>
      <c r="EG230" t="str">
        <f t="shared" ca="1" si="212"/>
        <v/>
      </c>
      <c r="EH230" t="str">
        <f t="shared" ca="1" si="213"/>
        <v/>
      </c>
      <c r="EI230" t="str">
        <f t="shared" ca="1" si="214"/>
        <v/>
      </c>
      <c r="EJ230" t="str">
        <f t="shared" ca="1" si="215"/>
        <v/>
      </c>
      <c r="EM230" t="str">
        <f t="shared" ca="1" si="216"/>
        <v/>
      </c>
      <c r="EN230" t="str">
        <f t="shared" ca="1" si="217"/>
        <v/>
      </c>
      <c r="EO230" t="str">
        <f t="shared" ca="1" si="218"/>
        <v/>
      </c>
      <c r="EP230" t="str">
        <f t="shared" ca="1" si="219"/>
        <v/>
      </c>
      <c r="EQ230" t="str">
        <f ca="1">IF(EC230="","",IF(OR(EJ230='Datos fijos'!$AB$4),0,SUM(EM230:EP230)))</f>
        <v/>
      </c>
      <c r="ER230" t="str">
        <f t="shared" ca="1" si="220"/>
        <v/>
      </c>
      <c r="EV230" s="53" t="str">
        <f ca="1">IF(OR(COUNTIF('Datos fijos'!$AJ:$AJ,Cálculos!$B230)=0,F230=0,D230=0,B230=0),"",VLOOKUP($B230,'Datos fijos'!$AJ:$AP,COLUMN('Datos fijos'!$AP$1)-COLUMN('Datos fijos'!$AJ$2)+1,0))</f>
        <v/>
      </c>
      <c r="EW230" t="str">
        <f t="shared" ca="1" si="197"/>
        <v/>
      </c>
    </row>
    <row r="231" spans="2:153" x14ac:dyDescent="0.25">
      <c r="B231">
        <f ca="1">OFFSET('Equipos, Mater, Serv'!C$5,ROW($A231)-ROW($A$3),0)</f>
        <v>0</v>
      </c>
      <c r="C231">
        <f ca="1">OFFSET('Equipos, Mater, Serv'!D$5,ROW($A231)-ROW($A$3),0)</f>
        <v>0</v>
      </c>
      <c r="D231">
        <f ca="1">OFFSET('Equipos, Mater, Serv'!F$5,ROW($A231)-ROW($A$3),0)</f>
        <v>0</v>
      </c>
      <c r="E231">
        <f ca="1">OFFSET('Equipos, Mater, Serv'!G$5,ROW($A231)-ROW($A$3),0)</f>
        <v>0</v>
      </c>
      <c r="F231">
        <f ca="1">OFFSET('Equipos, Mater, Serv'!H$5,ROW($A231)-ROW($A$3),0)</f>
        <v>0</v>
      </c>
      <c r="G231">
        <f ca="1">OFFSET('Equipos, Mater, Serv'!L$5,ROW($A231)-ROW($A$3),0)</f>
        <v>0</v>
      </c>
      <c r="I231">
        <f ca="1">OFFSET('Equipos, Mater, Serv'!O$5,ROW($A231)-ROW($A$3),0)</f>
        <v>0</v>
      </c>
      <c r="J231">
        <f ca="1">OFFSET('Equipos, Mater, Serv'!P$5,ROW($A231)-ROW($A$3),0)</f>
        <v>0</v>
      </c>
      <c r="K231">
        <f ca="1">OFFSET('Equipos, Mater, Serv'!T$5,ROW($A231)-ROW($A$3),0)</f>
        <v>0</v>
      </c>
      <c r="L231">
        <f ca="1">OFFSET('Equipos, Mater, Serv'!U$5,ROW($A231)-ROW($A$3),0)</f>
        <v>0</v>
      </c>
      <c r="N231">
        <f ca="1">OFFSET('Equipos, Mater, Serv'!Z$5,ROW($A231)-ROW($A$3),0)</f>
        <v>0</v>
      </c>
      <c r="O231">
        <f ca="1">OFFSET('Equipos, Mater, Serv'!AA$5,ROW($A231)-ROW($A$3),0)</f>
        <v>0</v>
      </c>
      <c r="P231">
        <f ca="1">OFFSET('Equipos, Mater, Serv'!AB$5,ROW($A231)-ROW($A$3),0)</f>
        <v>0</v>
      </c>
      <c r="Q231">
        <f ca="1">OFFSET('Equipos, Mater, Serv'!AC$5,ROW($A231)-ROW($A$3),0)</f>
        <v>0</v>
      </c>
      <c r="R231">
        <f ca="1">OFFSET('Equipos, Mater, Serv'!AD$5,ROW($A231)-ROW($A$3),0)</f>
        <v>0</v>
      </c>
      <c r="S231">
        <f ca="1">OFFSET('Equipos, Mater, Serv'!AE$5,ROW($A231)-ROW($A$3),0)</f>
        <v>0</v>
      </c>
      <c r="T231">
        <f ca="1">OFFSET('Equipos, Mater, Serv'!AF$5,ROW($A231)-ROW($A$3),0)</f>
        <v>0</v>
      </c>
      <c r="V231" s="241">
        <f ca="1">IF(OR($B231=0,D231=0,F231=0,J231&lt;&gt;'Datos fijos'!$H$3),0,1)</f>
        <v>0</v>
      </c>
      <c r="W231">
        <f t="shared" ca="1" si="198"/>
        <v>0</v>
      </c>
      <c r="X231" t="str">
        <f t="shared" ca="1" si="199"/>
        <v/>
      </c>
      <c r="Y231" t="str">
        <f t="shared" ca="1" si="200"/>
        <v/>
      </c>
      <c r="AA231" t="str">
        <f t="shared" ca="1" si="167"/>
        <v/>
      </c>
      <c r="AB231" t="str">
        <f t="shared" ca="1" si="168"/>
        <v/>
      </c>
      <c r="AC231" t="str">
        <f t="shared" ca="1" si="169"/>
        <v/>
      </c>
      <c r="AD231" t="str">
        <f t="shared" ca="1" si="170"/>
        <v/>
      </c>
      <c r="AE231" t="str">
        <f t="shared" ca="1" si="171"/>
        <v/>
      </c>
      <c r="AF231" t="str">
        <f t="shared" ca="1" si="172"/>
        <v/>
      </c>
      <c r="AG231" t="str">
        <f t="shared" ca="1" si="201"/>
        <v/>
      </c>
      <c r="AH231" t="str">
        <f t="shared" ca="1" si="202"/>
        <v/>
      </c>
      <c r="AI231" t="str">
        <f t="shared" ca="1" si="203"/>
        <v/>
      </c>
      <c r="AL231" t="str">
        <f ca="1">IF(Y231="","",IF(OR(AG231='Datos fijos'!$AB$3,AG231='Datos fijos'!$AB$4),0,SUM(AH231:AK231)))</f>
        <v/>
      </c>
      <c r="BE231" s="4">
        <f ca="1">IF(OR(COUNTIF('Datos fijos'!$AJ:$AJ,$B231)=0,$B231=0,D231=0,F231=0,$H$4&lt;&gt;'Datos fijos'!$H$3),0,VLOOKUP($B231,'Datos fijos'!$AJ:$AO,COLUMN('Datos fijos'!$AK$2)-COLUMN('Datos fijos'!$AJ$2)+1,0))</f>
        <v>0</v>
      </c>
      <c r="BF231">
        <f t="shared" ca="1" si="204"/>
        <v>0</v>
      </c>
      <c r="BG231" t="str">
        <f t="shared" ca="1" si="173"/>
        <v/>
      </c>
      <c r="BH231" t="str">
        <f t="shared" ca="1" si="174"/>
        <v/>
      </c>
      <c r="BJ231" t="str">
        <f t="shared" ca="1" si="175"/>
        <v/>
      </c>
      <c r="BK231" t="str">
        <f t="shared" ca="1" si="176"/>
        <v/>
      </c>
      <c r="BL231" t="str">
        <f t="shared" ca="1" si="177"/>
        <v/>
      </c>
      <c r="BM231" t="str">
        <f t="shared" ca="1" si="178"/>
        <v/>
      </c>
      <c r="BN231" s="4" t="str">
        <f t="shared" ca="1" si="179"/>
        <v/>
      </c>
      <c r="BO231" t="str">
        <f t="shared" ca="1" si="180"/>
        <v/>
      </c>
      <c r="BP231" t="str">
        <f t="shared" ca="1" si="181"/>
        <v/>
      </c>
      <c r="BQ231" t="str">
        <f t="shared" ca="1" si="182"/>
        <v/>
      </c>
      <c r="BR231" t="str">
        <f t="shared" ca="1" si="183"/>
        <v/>
      </c>
      <c r="BS231" t="str">
        <f t="shared" ca="1" si="184"/>
        <v/>
      </c>
      <c r="BT231" t="str">
        <f ca="1">IF($BH231="","",IF(OR(BO231='Datos fijos'!$AB$3,BO231='Datos fijos'!$AB$4),0,SUM(BP231:BS231)))</f>
        <v/>
      </c>
      <c r="BU231" t="str">
        <f t="shared" ca="1" si="205"/>
        <v/>
      </c>
      <c r="BX231">
        <f ca="1">IF(OR(COUNTIF('Datos fijos'!$AJ:$AJ,$B231)=0,$B231=0,D231=0,F231=0,G231=0,$H$4&lt;&gt;'Datos fijos'!$H$3),0,VLOOKUP($B231,'Datos fijos'!$AJ:$AO,COLUMN('Datos fijos'!$AL$1)-COLUMN('Datos fijos'!$AJ$2)+1,0))</f>
        <v>0</v>
      </c>
      <c r="BY231">
        <f t="shared" ca="1" si="206"/>
        <v>0</v>
      </c>
      <c r="BZ231" t="str">
        <f t="shared" ca="1" si="185"/>
        <v/>
      </c>
      <c r="CA231" t="str">
        <f t="shared" ca="1" si="186"/>
        <v/>
      </c>
      <c r="CC231" t="str">
        <f t="shared" ca="1" si="187"/>
        <v/>
      </c>
      <c r="CD231" t="str">
        <f t="shared" ca="1" si="188"/>
        <v/>
      </c>
      <c r="CE231" t="str">
        <f t="shared" ca="1" si="189"/>
        <v/>
      </c>
      <c r="CF231" t="str">
        <f t="shared" ca="1" si="190"/>
        <v/>
      </c>
      <c r="CG231" t="str">
        <f t="shared" ca="1" si="191"/>
        <v/>
      </c>
      <c r="CH231" t="str">
        <f t="shared" ca="1" si="192"/>
        <v/>
      </c>
      <c r="CI231" t="str">
        <f t="shared" ca="1" si="193"/>
        <v/>
      </c>
      <c r="CJ231" t="str">
        <f t="shared" ca="1" si="194"/>
        <v/>
      </c>
      <c r="CK231" t="str">
        <f t="shared" ca="1" si="195"/>
        <v/>
      </c>
      <c r="CL231" t="str">
        <f t="shared" ca="1" si="196"/>
        <v/>
      </c>
      <c r="CM231" t="str">
        <f ca="1">IF($CA231="","",IF(OR(CH231='Datos fijos'!$AB$3,CH231='Datos fijos'!$AB$4),0,SUM(CI231:CL231)))</f>
        <v/>
      </c>
      <c r="CN231" t="str">
        <f t="shared" ca="1" si="207"/>
        <v/>
      </c>
      <c r="DZ231">
        <f ca="1">IF(OR(COUNTIF('Datos fijos'!$AJ:$AJ,$B231)=0,C231=0,D231=0,E231=0,G231=0),0,VLOOKUP($B231,'Datos fijos'!$AJ:$AO,COLUMN('Datos fijos'!$AO$1)-COLUMN('Datos fijos'!$AJ$2)+1,0))</f>
        <v>0</v>
      </c>
      <c r="EA231">
        <f t="shared" ca="1" si="208"/>
        <v>0</v>
      </c>
      <c r="EB231" t="str">
        <f t="shared" ca="1" si="221"/>
        <v/>
      </c>
      <c r="EC231" t="str">
        <f t="shared" ca="1" si="209"/>
        <v/>
      </c>
      <c r="EE231" t="str">
        <f t="shared" ca="1" si="210"/>
        <v/>
      </c>
      <c r="EF231" t="str">
        <f t="shared" ca="1" si="211"/>
        <v/>
      </c>
      <c r="EG231" t="str">
        <f t="shared" ca="1" si="212"/>
        <v/>
      </c>
      <c r="EH231" t="str">
        <f t="shared" ca="1" si="213"/>
        <v/>
      </c>
      <c r="EI231" t="str">
        <f t="shared" ca="1" si="214"/>
        <v/>
      </c>
      <c r="EJ231" t="str">
        <f t="shared" ca="1" si="215"/>
        <v/>
      </c>
      <c r="EM231" t="str">
        <f t="shared" ca="1" si="216"/>
        <v/>
      </c>
      <c r="EN231" t="str">
        <f t="shared" ca="1" si="217"/>
        <v/>
      </c>
      <c r="EO231" t="str">
        <f t="shared" ca="1" si="218"/>
        <v/>
      </c>
      <c r="EP231" t="str">
        <f t="shared" ca="1" si="219"/>
        <v/>
      </c>
      <c r="EQ231" t="str">
        <f ca="1">IF(EC231="","",IF(OR(EJ231='Datos fijos'!$AB$4),0,SUM(EM231:EP231)))</f>
        <v/>
      </c>
      <c r="ER231" t="str">
        <f t="shared" ca="1" si="220"/>
        <v/>
      </c>
      <c r="EV231" s="53" t="str">
        <f ca="1">IF(OR(COUNTIF('Datos fijos'!$AJ:$AJ,Cálculos!$B231)=0,F231=0,D231=0,B231=0),"",VLOOKUP($B231,'Datos fijos'!$AJ:$AP,COLUMN('Datos fijos'!$AP$1)-COLUMN('Datos fijos'!$AJ$2)+1,0))</f>
        <v/>
      </c>
      <c r="EW231" t="str">
        <f t="shared" ca="1" si="197"/>
        <v/>
      </c>
    </row>
    <row r="232" spans="2:153" x14ac:dyDescent="0.25">
      <c r="B232">
        <f ca="1">OFFSET('Equipos, Mater, Serv'!C$5,ROW($A232)-ROW($A$3),0)</f>
        <v>0</v>
      </c>
      <c r="C232">
        <f ca="1">OFFSET('Equipos, Mater, Serv'!D$5,ROW($A232)-ROW($A$3),0)</f>
        <v>0</v>
      </c>
      <c r="D232">
        <f ca="1">OFFSET('Equipos, Mater, Serv'!F$5,ROW($A232)-ROW($A$3),0)</f>
        <v>0</v>
      </c>
      <c r="E232">
        <f ca="1">OFFSET('Equipos, Mater, Serv'!G$5,ROW($A232)-ROW($A$3),0)</f>
        <v>0</v>
      </c>
      <c r="F232">
        <f ca="1">OFFSET('Equipos, Mater, Serv'!H$5,ROW($A232)-ROW($A$3),0)</f>
        <v>0</v>
      </c>
      <c r="G232">
        <f ca="1">OFFSET('Equipos, Mater, Serv'!L$5,ROW($A232)-ROW($A$3),0)</f>
        <v>0</v>
      </c>
      <c r="I232">
        <f ca="1">OFFSET('Equipos, Mater, Serv'!O$5,ROW($A232)-ROW($A$3),0)</f>
        <v>0</v>
      </c>
      <c r="J232">
        <f ca="1">OFFSET('Equipos, Mater, Serv'!P$5,ROW($A232)-ROW($A$3),0)</f>
        <v>0</v>
      </c>
      <c r="K232">
        <f ca="1">OFFSET('Equipos, Mater, Serv'!T$5,ROW($A232)-ROW($A$3),0)</f>
        <v>0</v>
      </c>
      <c r="L232">
        <f ca="1">OFFSET('Equipos, Mater, Serv'!U$5,ROW($A232)-ROW($A$3),0)</f>
        <v>0</v>
      </c>
      <c r="N232">
        <f ca="1">OFFSET('Equipos, Mater, Serv'!Z$5,ROW($A232)-ROW($A$3),0)</f>
        <v>0</v>
      </c>
      <c r="O232">
        <f ca="1">OFFSET('Equipos, Mater, Serv'!AA$5,ROW($A232)-ROW($A$3),0)</f>
        <v>0</v>
      </c>
      <c r="P232">
        <f ca="1">OFFSET('Equipos, Mater, Serv'!AB$5,ROW($A232)-ROW($A$3),0)</f>
        <v>0</v>
      </c>
      <c r="Q232">
        <f ca="1">OFFSET('Equipos, Mater, Serv'!AC$5,ROW($A232)-ROW($A$3),0)</f>
        <v>0</v>
      </c>
      <c r="R232">
        <f ca="1">OFFSET('Equipos, Mater, Serv'!AD$5,ROW($A232)-ROW($A$3),0)</f>
        <v>0</v>
      </c>
      <c r="S232">
        <f ca="1">OFFSET('Equipos, Mater, Serv'!AE$5,ROW($A232)-ROW($A$3),0)</f>
        <v>0</v>
      </c>
      <c r="T232">
        <f ca="1">OFFSET('Equipos, Mater, Serv'!AF$5,ROW($A232)-ROW($A$3),0)</f>
        <v>0</v>
      </c>
      <c r="V232" s="241">
        <f ca="1">IF(OR($B232=0,D232=0,F232=0,J232&lt;&gt;'Datos fijos'!$H$3),0,1)</f>
        <v>0</v>
      </c>
      <c r="W232">
        <f t="shared" ca="1" si="198"/>
        <v>0</v>
      </c>
      <c r="X232" t="str">
        <f t="shared" ca="1" si="199"/>
        <v/>
      </c>
      <c r="Y232" t="str">
        <f t="shared" ca="1" si="200"/>
        <v/>
      </c>
      <c r="AA232" t="str">
        <f t="shared" ca="1" si="167"/>
        <v/>
      </c>
      <c r="AB232" t="str">
        <f t="shared" ca="1" si="168"/>
        <v/>
      </c>
      <c r="AC232" t="str">
        <f t="shared" ca="1" si="169"/>
        <v/>
      </c>
      <c r="AD232" t="str">
        <f t="shared" ca="1" si="170"/>
        <v/>
      </c>
      <c r="AE232" t="str">
        <f t="shared" ca="1" si="171"/>
        <v/>
      </c>
      <c r="AF232" t="str">
        <f t="shared" ca="1" si="172"/>
        <v/>
      </c>
      <c r="AG232" t="str">
        <f t="shared" ca="1" si="201"/>
        <v/>
      </c>
      <c r="AH232" t="str">
        <f t="shared" ca="1" si="202"/>
        <v/>
      </c>
      <c r="AI232" t="str">
        <f t="shared" ca="1" si="203"/>
        <v/>
      </c>
      <c r="AL232" t="str">
        <f ca="1">IF(Y232="","",IF(OR(AG232='Datos fijos'!$AB$3,AG232='Datos fijos'!$AB$4),0,SUM(AH232:AK232)))</f>
        <v/>
      </c>
      <c r="BE232" s="4">
        <f ca="1">IF(OR(COUNTIF('Datos fijos'!$AJ:$AJ,$B232)=0,$B232=0,D232=0,F232=0,$H$4&lt;&gt;'Datos fijos'!$H$3),0,VLOOKUP($B232,'Datos fijos'!$AJ:$AO,COLUMN('Datos fijos'!$AK$2)-COLUMN('Datos fijos'!$AJ$2)+1,0))</f>
        <v>0</v>
      </c>
      <c r="BF232">
        <f t="shared" ca="1" si="204"/>
        <v>0</v>
      </c>
      <c r="BG232" t="str">
        <f t="shared" ca="1" si="173"/>
        <v/>
      </c>
      <c r="BH232" t="str">
        <f t="shared" ca="1" si="174"/>
        <v/>
      </c>
      <c r="BJ232" t="str">
        <f t="shared" ca="1" si="175"/>
        <v/>
      </c>
      <c r="BK232" t="str">
        <f t="shared" ca="1" si="176"/>
        <v/>
      </c>
      <c r="BL232" t="str">
        <f t="shared" ca="1" si="177"/>
        <v/>
      </c>
      <c r="BM232" t="str">
        <f t="shared" ca="1" si="178"/>
        <v/>
      </c>
      <c r="BN232" s="4" t="str">
        <f t="shared" ca="1" si="179"/>
        <v/>
      </c>
      <c r="BO232" t="str">
        <f t="shared" ca="1" si="180"/>
        <v/>
      </c>
      <c r="BP232" t="str">
        <f t="shared" ca="1" si="181"/>
        <v/>
      </c>
      <c r="BQ232" t="str">
        <f t="shared" ca="1" si="182"/>
        <v/>
      </c>
      <c r="BR232" t="str">
        <f t="shared" ca="1" si="183"/>
        <v/>
      </c>
      <c r="BS232" t="str">
        <f t="shared" ca="1" si="184"/>
        <v/>
      </c>
      <c r="BT232" t="str">
        <f ca="1">IF($BH232="","",IF(OR(BO232='Datos fijos'!$AB$3,BO232='Datos fijos'!$AB$4),0,SUM(BP232:BS232)))</f>
        <v/>
      </c>
      <c r="BU232" t="str">
        <f t="shared" ca="1" si="205"/>
        <v/>
      </c>
      <c r="BX232">
        <f ca="1">IF(OR(COUNTIF('Datos fijos'!$AJ:$AJ,$B232)=0,$B232=0,D232=0,F232=0,G232=0,$H$4&lt;&gt;'Datos fijos'!$H$3),0,VLOOKUP($B232,'Datos fijos'!$AJ:$AO,COLUMN('Datos fijos'!$AL$1)-COLUMN('Datos fijos'!$AJ$2)+1,0))</f>
        <v>0</v>
      </c>
      <c r="BY232">
        <f t="shared" ca="1" si="206"/>
        <v>0</v>
      </c>
      <c r="BZ232" t="str">
        <f t="shared" ca="1" si="185"/>
        <v/>
      </c>
      <c r="CA232" t="str">
        <f t="shared" ca="1" si="186"/>
        <v/>
      </c>
      <c r="CC232" t="str">
        <f t="shared" ca="1" si="187"/>
        <v/>
      </c>
      <c r="CD232" t="str">
        <f t="shared" ca="1" si="188"/>
        <v/>
      </c>
      <c r="CE232" t="str">
        <f t="shared" ca="1" si="189"/>
        <v/>
      </c>
      <c r="CF232" t="str">
        <f t="shared" ca="1" si="190"/>
        <v/>
      </c>
      <c r="CG232" t="str">
        <f t="shared" ca="1" si="191"/>
        <v/>
      </c>
      <c r="CH232" t="str">
        <f t="shared" ca="1" si="192"/>
        <v/>
      </c>
      <c r="CI232" t="str">
        <f t="shared" ca="1" si="193"/>
        <v/>
      </c>
      <c r="CJ232" t="str">
        <f t="shared" ca="1" si="194"/>
        <v/>
      </c>
      <c r="CK232" t="str">
        <f t="shared" ca="1" si="195"/>
        <v/>
      </c>
      <c r="CL232" t="str">
        <f t="shared" ca="1" si="196"/>
        <v/>
      </c>
      <c r="CM232" t="str">
        <f ca="1">IF($CA232="","",IF(OR(CH232='Datos fijos'!$AB$3,CH232='Datos fijos'!$AB$4),0,SUM(CI232:CL232)))</f>
        <v/>
      </c>
      <c r="CN232" t="str">
        <f t="shared" ca="1" si="207"/>
        <v/>
      </c>
      <c r="DZ232">
        <f ca="1">IF(OR(COUNTIF('Datos fijos'!$AJ:$AJ,$B232)=0,C232=0,D232=0,E232=0,G232=0),0,VLOOKUP($B232,'Datos fijos'!$AJ:$AO,COLUMN('Datos fijos'!$AO$1)-COLUMN('Datos fijos'!$AJ$2)+1,0))</f>
        <v>0</v>
      </c>
      <c r="EA232">
        <f t="shared" ca="1" si="208"/>
        <v>0</v>
      </c>
      <c r="EB232" t="str">
        <f t="shared" ca="1" si="221"/>
        <v/>
      </c>
      <c r="EC232" t="str">
        <f t="shared" ca="1" si="209"/>
        <v/>
      </c>
      <c r="EE232" t="str">
        <f t="shared" ca="1" si="210"/>
        <v/>
      </c>
      <c r="EF232" t="str">
        <f t="shared" ca="1" si="211"/>
        <v/>
      </c>
      <c r="EG232" t="str">
        <f t="shared" ca="1" si="212"/>
        <v/>
      </c>
      <c r="EH232" t="str">
        <f t="shared" ca="1" si="213"/>
        <v/>
      </c>
      <c r="EI232" t="str">
        <f t="shared" ca="1" si="214"/>
        <v/>
      </c>
      <c r="EJ232" t="str">
        <f t="shared" ca="1" si="215"/>
        <v/>
      </c>
      <c r="EM232" t="str">
        <f t="shared" ca="1" si="216"/>
        <v/>
      </c>
      <c r="EN232" t="str">
        <f t="shared" ca="1" si="217"/>
        <v/>
      </c>
      <c r="EO232" t="str">
        <f t="shared" ca="1" si="218"/>
        <v/>
      </c>
      <c r="EP232" t="str">
        <f t="shared" ca="1" si="219"/>
        <v/>
      </c>
      <c r="EQ232" t="str">
        <f ca="1">IF(EC232="","",IF(OR(EJ232='Datos fijos'!$AB$4),0,SUM(EM232:EP232)))</f>
        <v/>
      </c>
      <c r="ER232" t="str">
        <f t="shared" ca="1" si="220"/>
        <v/>
      </c>
      <c r="EV232" s="53" t="str">
        <f ca="1">IF(OR(COUNTIF('Datos fijos'!$AJ:$AJ,Cálculos!$B232)=0,F232=0,D232=0,B232=0),"",VLOOKUP($B232,'Datos fijos'!$AJ:$AP,COLUMN('Datos fijos'!$AP$1)-COLUMN('Datos fijos'!$AJ$2)+1,0))</f>
        <v/>
      </c>
      <c r="EW232" t="str">
        <f t="shared" ca="1" si="197"/>
        <v/>
      </c>
    </row>
    <row r="233" spans="2:153" x14ac:dyDescent="0.25">
      <c r="B233">
        <f ca="1">OFFSET('Equipos, Mater, Serv'!C$5,ROW($A233)-ROW($A$3),0)</f>
        <v>0</v>
      </c>
      <c r="C233">
        <f ca="1">OFFSET('Equipos, Mater, Serv'!D$5,ROW($A233)-ROW($A$3),0)</f>
        <v>0</v>
      </c>
      <c r="D233">
        <f ca="1">OFFSET('Equipos, Mater, Serv'!F$5,ROW($A233)-ROW($A$3),0)</f>
        <v>0</v>
      </c>
      <c r="E233">
        <f ca="1">OFFSET('Equipos, Mater, Serv'!G$5,ROW($A233)-ROW($A$3),0)</f>
        <v>0</v>
      </c>
      <c r="F233">
        <f ca="1">OFFSET('Equipos, Mater, Serv'!H$5,ROW($A233)-ROW($A$3),0)</f>
        <v>0</v>
      </c>
      <c r="G233">
        <f ca="1">OFFSET('Equipos, Mater, Serv'!L$5,ROW($A233)-ROW($A$3),0)</f>
        <v>0</v>
      </c>
      <c r="I233">
        <f ca="1">OFFSET('Equipos, Mater, Serv'!O$5,ROW($A233)-ROW($A$3),0)</f>
        <v>0</v>
      </c>
      <c r="J233">
        <f ca="1">OFFSET('Equipos, Mater, Serv'!P$5,ROW($A233)-ROW($A$3),0)</f>
        <v>0</v>
      </c>
      <c r="K233">
        <f ca="1">OFFSET('Equipos, Mater, Serv'!T$5,ROW($A233)-ROW($A$3),0)</f>
        <v>0</v>
      </c>
      <c r="L233">
        <f ca="1">OFFSET('Equipos, Mater, Serv'!U$5,ROW($A233)-ROW($A$3),0)</f>
        <v>0</v>
      </c>
      <c r="N233">
        <f ca="1">OFFSET('Equipos, Mater, Serv'!Z$5,ROW($A233)-ROW($A$3),0)</f>
        <v>0</v>
      </c>
      <c r="O233">
        <f ca="1">OFFSET('Equipos, Mater, Serv'!AA$5,ROW($A233)-ROW($A$3),0)</f>
        <v>0</v>
      </c>
      <c r="P233">
        <f ca="1">OFFSET('Equipos, Mater, Serv'!AB$5,ROW($A233)-ROW($A$3),0)</f>
        <v>0</v>
      </c>
      <c r="Q233">
        <f ca="1">OFFSET('Equipos, Mater, Serv'!AC$5,ROW($A233)-ROW($A$3),0)</f>
        <v>0</v>
      </c>
      <c r="R233">
        <f ca="1">OFFSET('Equipos, Mater, Serv'!AD$5,ROW($A233)-ROW($A$3),0)</f>
        <v>0</v>
      </c>
      <c r="S233">
        <f ca="1">OFFSET('Equipos, Mater, Serv'!AE$5,ROW($A233)-ROW($A$3),0)</f>
        <v>0</v>
      </c>
      <c r="T233">
        <f ca="1">OFFSET('Equipos, Mater, Serv'!AF$5,ROW($A233)-ROW($A$3),0)</f>
        <v>0</v>
      </c>
      <c r="V233" s="241">
        <f ca="1">IF(OR($B233=0,D233=0,F233=0,J233&lt;&gt;'Datos fijos'!$H$3),0,1)</f>
        <v>0</v>
      </c>
      <c r="W233">
        <f t="shared" ca="1" si="198"/>
        <v>0</v>
      </c>
      <c r="X233" t="str">
        <f t="shared" ca="1" si="199"/>
        <v/>
      </c>
      <c r="Y233" t="str">
        <f t="shared" ca="1" si="200"/>
        <v/>
      </c>
      <c r="AA233" t="str">
        <f t="shared" ca="1" si="167"/>
        <v/>
      </c>
      <c r="AB233" t="str">
        <f t="shared" ca="1" si="168"/>
        <v/>
      </c>
      <c r="AC233" t="str">
        <f t="shared" ca="1" si="169"/>
        <v/>
      </c>
      <c r="AD233" t="str">
        <f t="shared" ca="1" si="170"/>
        <v/>
      </c>
      <c r="AE233" t="str">
        <f t="shared" ca="1" si="171"/>
        <v/>
      </c>
      <c r="AF233" t="str">
        <f t="shared" ca="1" si="172"/>
        <v/>
      </c>
      <c r="AG233" t="str">
        <f t="shared" ca="1" si="201"/>
        <v/>
      </c>
      <c r="AH233" t="str">
        <f t="shared" ca="1" si="202"/>
        <v/>
      </c>
      <c r="AI233" t="str">
        <f t="shared" ca="1" si="203"/>
        <v/>
      </c>
      <c r="AL233" t="str">
        <f ca="1">IF(Y233="","",IF(OR(AG233='Datos fijos'!$AB$3,AG233='Datos fijos'!$AB$4),0,SUM(AH233:AK233)))</f>
        <v/>
      </c>
      <c r="BE233" s="4">
        <f ca="1">IF(OR(COUNTIF('Datos fijos'!$AJ:$AJ,$B233)=0,$B233=0,D233=0,F233=0,$H$4&lt;&gt;'Datos fijos'!$H$3),0,VLOOKUP($B233,'Datos fijos'!$AJ:$AO,COLUMN('Datos fijos'!$AK$2)-COLUMN('Datos fijos'!$AJ$2)+1,0))</f>
        <v>0</v>
      </c>
      <c r="BF233">
        <f t="shared" ca="1" si="204"/>
        <v>0</v>
      </c>
      <c r="BG233" t="str">
        <f t="shared" ca="1" si="173"/>
        <v/>
      </c>
      <c r="BH233" t="str">
        <f t="shared" ca="1" si="174"/>
        <v/>
      </c>
      <c r="BJ233" t="str">
        <f t="shared" ca="1" si="175"/>
        <v/>
      </c>
      <c r="BK233" t="str">
        <f t="shared" ca="1" si="176"/>
        <v/>
      </c>
      <c r="BL233" t="str">
        <f t="shared" ca="1" si="177"/>
        <v/>
      </c>
      <c r="BM233" t="str">
        <f t="shared" ca="1" si="178"/>
        <v/>
      </c>
      <c r="BN233" s="4" t="str">
        <f t="shared" ca="1" si="179"/>
        <v/>
      </c>
      <c r="BO233" t="str">
        <f t="shared" ca="1" si="180"/>
        <v/>
      </c>
      <c r="BP233" t="str">
        <f t="shared" ca="1" si="181"/>
        <v/>
      </c>
      <c r="BQ233" t="str">
        <f t="shared" ca="1" si="182"/>
        <v/>
      </c>
      <c r="BR233" t="str">
        <f t="shared" ca="1" si="183"/>
        <v/>
      </c>
      <c r="BS233" t="str">
        <f t="shared" ca="1" si="184"/>
        <v/>
      </c>
      <c r="BT233" t="str">
        <f ca="1">IF($BH233="","",IF(OR(BO233='Datos fijos'!$AB$3,BO233='Datos fijos'!$AB$4),0,SUM(BP233:BS233)))</f>
        <v/>
      </c>
      <c r="BU233" t="str">
        <f t="shared" ca="1" si="205"/>
        <v/>
      </c>
      <c r="BX233">
        <f ca="1">IF(OR(COUNTIF('Datos fijos'!$AJ:$AJ,$B233)=0,$B233=0,D233=0,F233=0,G233=0,$H$4&lt;&gt;'Datos fijos'!$H$3),0,VLOOKUP($B233,'Datos fijos'!$AJ:$AO,COLUMN('Datos fijos'!$AL$1)-COLUMN('Datos fijos'!$AJ$2)+1,0))</f>
        <v>0</v>
      </c>
      <c r="BY233">
        <f t="shared" ca="1" si="206"/>
        <v>0</v>
      </c>
      <c r="BZ233" t="str">
        <f t="shared" ca="1" si="185"/>
        <v/>
      </c>
      <c r="CA233" t="str">
        <f t="shared" ca="1" si="186"/>
        <v/>
      </c>
      <c r="CC233" t="str">
        <f t="shared" ca="1" si="187"/>
        <v/>
      </c>
      <c r="CD233" t="str">
        <f t="shared" ca="1" si="188"/>
        <v/>
      </c>
      <c r="CE233" t="str">
        <f t="shared" ca="1" si="189"/>
        <v/>
      </c>
      <c r="CF233" t="str">
        <f t="shared" ca="1" si="190"/>
        <v/>
      </c>
      <c r="CG233" t="str">
        <f t="shared" ca="1" si="191"/>
        <v/>
      </c>
      <c r="CH233" t="str">
        <f t="shared" ca="1" si="192"/>
        <v/>
      </c>
      <c r="CI233" t="str">
        <f t="shared" ca="1" si="193"/>
        <v/>
      </c>
      <c r="CJ233" t="str">
        <f t="shared" ca="1" si="194"/>
        <v/>
      </c>
      <c r="CK233" t="str">
        <f t="shared" ca="1" si="195"/>
        <v/>
      </c>
      <c r="CL233" t="str">
        <f t="shared" ca="1" si="196"/>
        <v/>
      </c>
      <c r="CM233" t="str">
        <f ca="1">IF($CA233="","",IF(OR(CH233='Datos fijos'!$AB$3,CH233='Datos fijos'!$AB$4),0,SUM(CI233:CL233)))</f>
        <v/>
      </c>
      <c r="CN233" t="str">
        <f t="shared" ca="1" si="207"/>
        <v/>
      </c>
      <c r="DZ233">
        <f ca="1">IF(OR(COUNTIF('Datos fijos'!$AJ:$AJ,$B233)=0,C233=0,D233=0,E233=0,G233=0),0,VLOOKUP($B233,'Datos fijos'!$AJ:$AO,COLUMN('Datos fijos'!$AO$1)-COLUMN('Datos fijos'!$AJ$2)+1,0))</f>
        <v>0</v>
      </c>
      <c r="EA233">
        <f t="shared" ca="1" si="208"/>
        <v>0</v>
      </c>
      <c r="EB233" t="str">
        <f t="shared" ca="1" si="221"/>
        <v/>
      </c>
      <c r="EC233" t="str">
        <f t="shared" ca="1" si="209"/>
        <v/>
      </c>
      <c r="EE233" t="str">
        <f t="shared" ca="1" si="210"/>
        <v/>
      </c>
      <c r="EF233" t="str">
        <f t="shared" ca="1" si="211"/>
        <v/>
      </c>
      <c r="EG233" t="str">
        <f t="shared" ca="1" si="212"/>
        <v/>
      </c>
      <c r="EH233" t="str">
        <f t="shared" ca="1" si="213"/>
        <v/>
      </c>
      <c r="EI233" t="str">
        <f t="shared" ca="1" si="214"/>
        <v/>
      </c>
      <c r="EJ233" t="str">
        <f t="shared" ca="1" si="215"/>
        <v/>
      </c>
      <c r="EM233" t="str">
        <f t="shared" ca="1" si="216"/>
        <v/>
      </c>
      <c r="EN233" t="str">
        <f t="shared" ca="1" si="217"/>
        <v/>
      </c>
      <c r="EO233" t="str">
        <f t="shared" ca="1" si="218"/>
        <v/>
      </c>
      <c r="EP233" t="str">
        <f t="shared" ca="1" si="219"/>
        <v/>
      </c>
      <c r="EQ233" t="str">
        <f ca="1">IF(EC233="","",IF(OR(EJ233='Datos fijos'!$AB$4),0,SUM(EM233:EP233)))</f>
        <v/>
      </c>
      <c r="ER233" t="str">
        <f t="shared" ca="1" si="220"/>
        <v/>
      </c>
      <c r="EV233" s="53" t="str">
        <f ca="1">IF(OR(COUNTIF('Datos fijos'!$AJ:$AJ,Cálculos!$B233)=0,F233=0,D233=0,B233=0),"",VLOOKUP($B233,'Datos fijos'!$AJ:$AP,COLUMN('Datos fijos'!$AP$1)-COLUMN('Datos fijos'!$AJ$2)+1,0))</f>
        <v/>
      </c>
      <c r="EW233" t="str">
        <f t="shared" ca="1" si="197"/>
        <v/>
      </c>
    </row>
    <row r="234" spans="2:153" x14ac:dyDescent="0.25">
      <c r="B234">
        <f ca="1">OFFSET('Equipos, Mater, Serv'!C$5,ROW($A234)-ROW($A$3),0)</f>
        <v>0</v>
      </c>
      <c r="C234">
        <f ca="1">OFFSET('Equipos, Mater, Serv'!D$5,ROW($A234)-ROW($A$3),0)</f>
        <v>0</v>
      </c>
      <c r="D234">
        <f ca="1">OFFSET('Equipos, Mater, Serv'!F$5,ROW($A234)-ROW($A$3),0)</f>
        <v>0</v>
      </c>
      <c r="E234">
        <f ca="1">OFFSET('Equipos, Mater, Serv'!G$5,ROW($A234)-ROW($A$3),0)</f>
        <v>0</v>
      </c>
      <c r="F234">
        <f ca="1">OFFSET('Equipos, Mater, Serv'!H$5,ROW($A234)-ROW($A$3),0)</f>
        <v>0</v>
      </c>
      <c r="G234">
        <f ca="1">OFFSET('Equipos, Mater, Serv'!L$5,ROW($A234)-ROW($A$3),0)</f>
        <v>0</v>
      </c>
      <c r="I234">
        <f ca="1">OFFSET('Equipos, Mater, Serv'!O$5,ROW($A234)-ROW($A$3),0)</f>
        <v>0</v>
      </c>
      <c r="J234">
        <f ca="1">OFFSET('Equipos, Mater, Serv'!P$5,ROW($A234)-ROW($A$3),0)</f>
        <v>0</v>
      </c>
      <c r="K234">
        <f ca="1">OFFSET('Equipos, Mater, Serv'!T$5,ROW($A234)-ROW($A$3),0)</f>
        <v>0</v>
      </c>
      <c r="L234">
        <f ca="1">OFFSET('Equipos, Mater, Serv'!U$5,ROW($A234)-ROW($A$3),0)</f>
        <v>0</v>
      </c>
      <c r="N234">
        <f ca="1">OFFSET('Equipos, Mater, Serv'!Z$5,ROW($A234)-ROW($A$3),0)</f>
        <v>0</v>
      </c>
      <c r="O234">
        <f ca="1">OFFSET('Equipos, Mater, Serv'!AA$5,ROW($A234)-ROW($A$3),0)</f>
        <v>0</v>
      </c>
      <c r="P234">
        <f ca="1">OFFSET('Equipos, Mater, Serv'!AB$5,ROW($A234)-ROW($A$3),0)</f>
        <v>0</v>
      </c>
      <c r="Q234">
        <f ca="1">OFFSET('Equipos, Mater, Serv'!AC$5,ROW($A234)-ROW($A$3),0)</f>
        <v>0</v>
      </c>
      <c r="R234">
        <f ca="1">OFFSET('Equipos, Mater, Serv'!AD$5,ROW($A234)-ROW($A$3),0)</f>
        <v>0</v>
      </c>
      <c r="S234">
        <f ca="1">OFFSET('Equipos, Mater, Serv'!AE$5,ROW($A234)-ROW($A$3),0)</f>
        <v>0</v>
      </c>
      <c r="T234">
        <f ca="1">OFFSET('Equipos, Mater, Serv'!AF$5,ROW($A234)-ROW($A$3),0)</f>
        <v>0</v>
      </c>
      <c r="V234" s="241">
        <f ca="1">IF(OR($B234=0,D234=0,F234=0,J234&lt;&gt;'Datos fijos'!$H$3),0,1)</f>
        <v>0</v>
      </c>
      <c r="W234">
        <f t="shared" ca="1" si="198"/>
        <v>0</v>
      </c>
      <c r="X234" t="str">
        <f t="shared" ca="1" si="199"/>
        <v/>
      </c>
      <c r="Y234" t="str">
        <f t="shared" ca="1" si="200"/>
        <v/>
      </c>
      <c r="AA234" t="str">
        <f t="shared" ca="1" si="167"/>
        <v/>
      </c>
      <c r="AB234" t="str">
        <f t="shared" ca="1" si="168"/>
        <v/>
      </c>
      <c r="AC234" t="str">
        <f t="shared" ca="1" si="169"/>
        <v/>
      </c>
      <c r="AD234" t="str">
        <f t="shared" ca="1" si="170"/>
        <v/>
      </c>
      <c r="AE234" t="str">
        <f t="shared" ca="1" si="171"/>
        <v/>
      </c>
      <c r="AF234" t="str">
        <f t="shared" ca="1" si="172"/>
        <v/>
      </c>
      <c r="AG234" t="str">
        <f t="shared" ca="1" si="201"/>
        <v/>
      </c>
      <c r="AH234" t="str">
        <f t="shared" ca="1" si="202"/>
        <v/>
      </c>
      <c r="AI234" t="str">
        <f t="shared" ca="1" si="203"/>
        <v/>
      </c>
      <c r="AL234" t="str">
        <f ca="1">IF(Y234="","",IF(OR(AG234='Datos fijos'!$AB$3,AG234='Datos fijos'!$AB$4),0,SUM(AH234:AK234)))</f>
        <v/>
      </c>
      <c r="BE234" s="4">
        <f ca="1">IF(OR(COUNTIF('Datos fijos'!$AJ:$AJ,$B234)=0,$B234=0,D234=0,F234=0,$H$4&lt;&gt;'Datos fijos'!$H$3),0,VLOOKUP($B234,'Datos fijos'!$AJ:$AO,COLUMN('Datos fijos'!$AK$2)-COLUMN('Datos fijos'!$AJ$2)+1,0))</f>
        <v>0</v>
      </c>
      <c r="BF234">
        <f t="shared" ca="1" si="204"/>
        <v>0</v>
      </c>
      <c r="BG234" t="str">
        <f t="shared" ca="1" si="173"/>
        <v/>
      </c>
      <c r="BH234" t="str">
        <f t="shared" ca="1" si="174"/>
        <v/>
      </c>
      <c r="BJ234" t="str">
        <f t="shared" ca="1" si="175"/>
        <v/>
      </c>
      <c r="BK234" t="str">
        <f t="shared" ca="1" si="176"/>
        <v/>
      </c>
      <c r="BL234" t="str">
        <f t="shared" ca="1" si="177"/>
        <v/>
      </c>
      <c r="BM234" t="str">
        <f t="shared" ca="1" si="178"/>
        <v/>
      </c>
      <c r="BN234" s="4" t="str">
        <f t="shared" ca="1" si="179"/>
        <v/>
      </c>
      <c r="BO234" t="str">
        <f t="shared" ca="1" si="180"/>
        <v/>
      </c>
      <c r="BP234" t="str">
        <f t="shared" ca="1" si="181"/>
        <v/>
      </c>
      <c r="BQ234" t="str">
        <f t="shared" ca="1" si="182"/>
        <v/>
      </c>
      <c r="BR234" t="str">
        <f t="shared" ca="1" si="183"/>
        <v/>
      </c>
      <c r="BS234" t="str">
        <f t="shared" ca="1" si="184"/>
        <v/>
      </c>
      <c r="BT234" t="str">
        <f ca="1">IF($BH234="","",IF(OR(BO234='Datos fijos'!$AB$3,BO234='Datos fijos'!$AB$4),0,SUM(BP234:BS234)))</f>
        <v/>
      </c>
      <c r="BU234" t="str">
        <f t="shared" ca="1" si="205"/>
        <v/>
      </c>
      <c r="BX234">
        <f ca="1">IF(OR(COUNTIF('Datos fijos'!$AJ:$AJ,$B234)=0,$B234=0,D234=0,F234=0,G234=0,$H$4&lt;&gt;'Datos fijos'!$H$3),0,VLOOKUP($B234,'Datos fijos'!$AJ:$AO,COLUMN('Datos fijos'!$AL$1)-COLUMN('Datos fijos'!$AJ$2)+1,0))</f>
        <v>0</v>
      </c>
      <c r="BY234">
        <f t="shared" ca="1" si="206"/>
        <v>0</v>
      </c>
      <c r="BZ234" t="str">
        <f t="shared" ca="1" si="185"/>
        <v/>
      </c>
      <c r="CA234" t="str">
        <f t="shared" ca="1" si="186"/>
        <v/>
      </c>
      <c r="CC234" t="str">
        <f t="shared" ca="1" si="187"/>
        <v/>
      </c>
      <c r="CD234" t="str">
        <f t="shared" ca="1" si="188"/>
        <v/>
      </c>
      <c r="CE234" t="str">
        <f t="shared" ca="1" si="189"/>
        <v/>
      </c>
      <c r="CF234" t="str">
        <f t="shared" ca="1" si="190"/>
        <v/>
      </c>
      <c r="CG234" t="str">
        <f t="shared" ca="1" si="191"/>
        <v/>
      </c>
      <c r="CH234" t="str">
        <f t="shared" ca="1" si="192"/>
        <v/>
      </c>
      <c r="CI234" t="str">
        <f t="shared" ca="1" si="193"/>
        <v/>
      </c>
      <c r="CJ234" t="str">
        <f t="shared" ca="1" si="194"/>
        <v/>
      </c>
      <c r="CK234" t="str">
        <f t="shared" ca="1" si="195"/>
        <v/>
      </c>
      <c r="CL234" t="str">
        <f t="shared" ca="1" si="196"/>
        <v/>
      </c>
      <c r="CM234" t="str">
        <f ca="1">IF($CA234="","",IF(OR(CH234='Datos fijos'!$AB$3,CH234='Datos fijos'!$AB$4),0,SUM(CI234:CL234)))</f>
        <v/>
      </c>
      <c r="CN234" t="str">
        <f t="shared" ca="1" si="207"/>
        <v/>
      </c>
      <c r="DZ234">
        <f ca="1">IF(OR(COUNTIF('Datos fijos'!$AJ:$AJ,$B234)=0,C234=0,D234=0,E234=0,G234=0),0,VLOOKUP($B234,'Datos fijos'!$AJ:$AO,COLUMN('Datos fijos'!$AO$1)-COLUMN('Datos fijos'!$AJ$2)+1,0))</f>
        <v>0</v>
      </c>
      <c r="EA234">
        <f t="shared" ca="1" si="208"/>
        <v>0</v>
      </c>
      <c r="EB234" t="str">
        <f t="shared" ca="1" si="221"/>
        <v/>
      </c>
      <c r="EC234" t="str">
        <f t="shared" ca="1" si="209"/>
        <v/>
      </c>
      <c r="EE234" t="str">
        <f t="shared" ca="1" si="210"/>
        <v/>
      </c>
      <c r="EF234" t="str">
        <f t="shared" ca="1" si="211"/>
        <v/>
      </c>
      <c r="EG234" t="str">
        <f t="shared" ca="1" si="212"/>
        <v/>
      </c>
      <c r="EH234" t="str">
        <f t="shared" ca="1" si="213"/>
        <v/>
      </c>
      <c r="EI234" t="str">
        <f t="shared" ca="1" si="214"/>
        <v/>
      </c>
      <c r="EJ234" t="str">
        <f t="shared" ca="1" si="215"/>
        <v/>
      </c>
      <c r="EM234" t="str">
        <f t="shared" ca="1" si="216"/>
        <v/>
      </c>
      <c r="EN234" t="str">
        <f t="shared" ca="1" si="217"/>
        <v/>
      </c>
      <c r="EO234" t="str">
        <f t="shared" ca="1" si="218"/>
        <v/>
      </c>
      <c r="EP234" t="str">
        <f t="shared" ca="1" si="219"/>
        <v/>
      </c>
      <c r="EQ234" t="str">
        <f ca="1">IF(EC234="","",IF(OR(EJ234='Datos fijos'!$AB$4),0,SUM(EM234:EP234)))</f>
        <v/>
      </c>
      <c r="ER234" t="str">
        <f t="shared" ca="1" si="220"/>
        <v/>
      </c>
      <c r="EV234" s="53" t="str">
        <f ca="1">IF(OR(COUNTIF('Datos fijos'!$AJ:$AJ,Cálculos!$B234)=0,F234=0,D234=0,B234=0),"",VLOOKUP($B234,'Datos fijos'!$AJ:$AP,COLUMN('Datos fijos'!$AP$1)-COLUMN('Datos fijos'!$AJ$2)+1,0))</f>
        <v/>
      </c>
      <c r="EW234" t="str">
        <f t="shared" ca="1" si="197"/>
        <v/>
      </c>
    </row>
    <row r="235" spans="2:153" x14ac:dyDescent="0.25">
      <c r="B235">
        <f ca="1">OFFSET('Equipos, Mater, Serv'!C$5,ROW($A235)-ROW($A$3),0)</f>
        <v>0</v>
      </c>
      <c r="C235">
        <f ca="1">OFFSET('Equipos, Mater, Serv'!D$5,ROW($A235)-ROW($A$3),0)</f>
        <v>0</v>
      </c>
      <c r="D235">
        <f ca="1">OFFSET('Equipos, Mater, Serv'!F$5,ROW($A235)-ROW($A$3),0)</f>
        <v>0</v>
      </c>
      <c r="E235">
        <f ca="1">OFFSET('Equipos, Mater, Serv'!G$5,ROW($A235)-ROW($A$3),0)</f>
        <v>0</v>
      </c>
      <c r="F235">
        <f ca="1">OFFSET('Equipos, Mater, Serv'!H$5,ROW($A235)-ROW($A$3),0)</f>
        <v>0</v>
      </c>
      <c r="G235">
        <f ca="1">OFFSET('Equipos, Mater, Serv'!L$5,ROW($A235)-ROW($A$3),0)</f>
        <v>0</v>
      </c>
      <c r="I235">
        <f ca="1">OFFSET('Equipos, Mater, Serv'!O$5,ROW($A235)-ROW($A$3),0)</f>
        <v>0</v>
      </c>
      <c r="J235">
        <f ca="1">OFFSET('Equipos, Mater, Serv'!P$5,ROW($A235)-ROW($A$3),0)</f>
        <v>0</v>
      </c>
      <c r="K235">
        <f ca="1">OFFSET('Equipos, Mater, Serv'!T$5,ROW($A235)-ROW($A$3),0)</f>
        <v>0</v>
      </c>
      <c r="L235">
        <f ca="1">OFFSET('Equipos, Mater, Serv'!U$5,ROW($A235)-ROW($A$3),0)</f>
        <v>0</v>
      </c>
      <c r="N235">
        <f ca="1">OFFSET('Equipos, Mater, Serv'!Z$5,ROW($A235)-ROW($A$3),0)</f>
        <v>0</v>
      </c>
      <c r="O235">
        <f ca="1">OFFSET('Equipos, Mater, Serv'!AA$5,ROW($A235)-ROW($A$3),0)</f>
        <v>0</v>
      </c>
      <c r="P235">
        <f ca="1">OFFSET('Equipos, Mater, Serv'!AB$5,ROW($A235)-ROW($A$3),0)</f>
        <v>0</v>
      </c>
      <c r="Q235">
        <f ca="1">OFFSET('Equipos, Mater, Serv'!AC$5,ROW($A235)-ROW($A$3),0)</f>
        <v>0</v>
      </c>
      <c r="R235">
        <f ca="1">OFFSET('Equipos, Mater, Serv'!AD$5,ROW($A235)-ROW($A$3),0)</f>
        <v>0</v>
      </c>
      <c r="S235">
        <f ca="1">OFFSET('Equipos, Mater, Serv'!AE$5,ROW($A235)-ROW($A$3),0)</f>
        <v>0</v>
      </c>
      <c r="T235">
        <f ca="1">OFFSET('Equipos, Mater, Serv'!AF$5,ROW($A235)-ROW($A$3),0)</f>
        <v>0</v>
      </c>
      <c r="V235" s="241">
        <f ca="1">IF(OR($B235=0,D235=0,F235=0,J235&lt;&gt;'Datos fijos'!$H$3),0,1)</f>
        <v>0</v>
      </c>
      <c r="W235">
        <f t="shared" ca="1" si="198"/>
        <v>0</v>
      </c>
      <c r="X235" t="str">
        <f t="shared" ca="1" si="199"/>
        <v/>
      </c>
      <c r="Y235" t="str">
        <f t="shared" ca="1" si="200"/>
        <v/>
      </c>
      <c r="AA235" t="str">
        <f t="shared" ca="1" si="167"/>
        <v/>
      </c>
      <c r="AB235" t="str">
        <f t="shared" ca="1" si="168"/>
        <v/>
      </c>
      <c r="AC235" t="str">
        <f t="shared" ca="1" si="169"/>
        <v/>
      </c>
      <c r="AD235" t="str">
        <f t="shared" ca="1" si="170"/>
        <v/>
      </c>
      <c r="AE235" t="str">
        <f t="shared" ca="1" si="171"/>
        <v/>
      </c>
      <c r="AF235" t="str">
        <f t="shared" ca="1" si="172"/>
        <v/>
      </c>
      <c r="AG235" t="str">
        <f t="shared" ca="1" si="201"/>
        <v/>
      </c>
      <c r="AH235" t="str">
        <f t="shared" ca="1" si="202"/>
        <v/>
      </c>
      <c r="AI235" t="str">
        <f t="shared" ca="1" si="203"/>
        <v/>
      </c>
      <c r="AL235" t="str">
        <f ca="1">IF(Y235="","",IF(OR(AG235='Datos fijos'!$AB$3,AG235='Datos fijos'!$AB$4),0,SUM(AH235:AK235)))</f>
        <v/>
      </c>
      <c r="BE235" s="4">
        <f ca="1">IF(OR(COUNTIF('Datos fijos'!$AJ:$AJ,$B235)=0,$B235=0,D235=0,F235=0,$H$4&lt;&gt;'Datos fijos'!$H$3),0,VLOOKUP($B235,'Datos fijos'!$AJ:$AO,COLUMN('Datos fijos'!$AK$2)-COLUMN('Datos fijos'!$AJ$2)+1,0))</f>
        <v>0</v>
      </c>
      <c r="BF235">
        <f t="shared" ca="1" si="204"/>
        <v>0</v>
      </c>
      <c r="BG235" t="str">
        <f t="shared" ca="1" si="173"/>
        <v/>
      </c>
      <c r="BH235" t="str">
        <f t="shared" ca="1" si="174"/>
        <v/>
      </c>
      <c r="BJ235" t="str">
        <f t="shared" ca="1" si="175"/>
        <v/>
      </c>
      <c r="BK235" t="str">
        <f t="shared" ca="1" si="176"/>
        <v/>
      </c>
      <c r="BL235" t="str">
        <f t="shared" ca="1" si="177"/>
        <v/>
      </c>
      <c r="BM235" t="str">
        <f t="shared" ca="1" si="178"/>
        <v/>
      </c>
      <c r="BN235" s="4" t="str">
        <f t="shared" ca="1" si="179"/>
        <v/>
      </c>
      <c r="BO235" t="str">
        <f t="shared" ca="1" si="180"/>
        <v/>
      </c>
      <c r="BP235" t="str">
        <f t="shared" ca="1" si="181"/>
        <v/>
      </c>
      <c r="BQ235" t="str">
        <f t="shared" ca="1" si="182"/>
        <v/>
      </c>
      <c r="BR235" t="str">
        <f t="shared" ca="1" si="183"/>
        <v/>
      </c>
      <c r="BS235" t="str">
        <f t="shared" ca="1" si="184"/>
        <v/>
      </c>
      <c r="BT235" t="str">
        <f ca="1">IF($BH235="","",IF(OR(BO235='Datos fijos'!$AB$3,BO235='Datos fijos'!$AB$4),0,SUM(BP235:BS235)))</f>
        <v/>
      </c>
      <c r="BU235" t="str">
        <f t="shared" ca="1" si="205"/>
        <v/>
      </c>
      <c r="BX235">
        <f ca="1">IF(OR(COUNTIF('Datos fijos'!$AJ:$AJ,$B235)=0,$B235=0,D235=0,F235=0,G235=0,$H$4&lt;&gt;'Datos fijos'!$H$3),0,VLOOKUP($B235,'Datos fijos'!$AJ:$AO,COLUMN('Datos fijos'!$AL$1)-COLUMN('Datos fijos'!$AJ$2)+1,0))</f>
        <v>0</v>
      </c>
      <c r="BY235">
        <f t="shared" ca="1" si="206"/>
        <v>0</v>
      </c>
      <c r="BZ235" t="str">
        <f t="shared" ca="1" si="185"/>
        <v/>
      </c>
      <c r="CA235" t="str">
        <f t="shared" ca="1" si="186"/>
        <v/>
      </c>
      <c r="CC235" t="str">
        <f t="shared" ca="1" si="187"/>
        <v/>
      </c>
      <c r="CD235" t="str">
        <f t="shared" ca="1" si="188"/>
        <v/>
      </c>
      <c r="CE235" t="str">
        <f t="shared" ca="1" si="189"/>
        <v/>
      </c>
      <c r="CF235" t="str">
        <f t="shared" ca="1" si="190"/>
        <v/>
      </c>
      <c r="CG235" t="str">
        <f t="shared" ca="1" si="191"/>
        <v/>
      </c>
      <c r="CH235" t="str">
        <f t="shared" ca="1" si="192"/>
        <v/>
      </c>
      <c r="CI235" t="str">
        <f t="shared" ca="1" si="193"/>
        <v/>
      </c>
      <c r="CJ235" t="str">
        <f t="shared" ca="1" si="194"/>
        <v/>
      </c>
      <c r="CK235" t="str">
        <f t="shared" ca="1" si="195"/>
        <v/>
      </c>
      <c r="CL235" t="str">
        <f t="shared" ca="1" si="196"/>
        <v/>
      </c>
      <c r="CM235" t="str">
        <f ca="1">IF($CA235="","",IF(OR(CH235='Datos fijos'!$AB$3,CH235='Datos fijos'!$AB$4),0,SUM(CI235:CL235)))</f>
        <v/>
      </c>
      <c r="CN235" t="str">
        <f t="shared" ca="1" si="207"/>
        <v/>
      </c>
      <c r="DZ235">
        <f ca="1">IF(OR(COUNTIF('Datos fijos'!$AJ:$AJ,$B235)=0,C235=0,D235=0,E235=0,G235=0),0,VLOOKUP($B235,'Datos fijos'!$AJ:$AO,COLUMN('Datos fijos'!$AO$1)-COLUMN('Datos fijos'!$AJ$2)+1,0))</f>
        <v>0</v>
      </c>
      <c r="EA235">
        <f t="shared" ca="1" si="208"/>
        <v>0</v>
      </c>
      <c r="EB235" t="str">
        <f t="shared" ca="1" si="221"/>
        <v/>
      </c>
      <c r="EC235" t="str">
        <f t="shared" ca="1" si="209"/>
        <v/>
      </c>
      <c r="EE235" t="str">
        <f t="shared" ca="1" si="210"/>
        <v/>
      </c>
      <c r="EF235" t="str">
        <f t="shared" ca="1" si="211"/>
        <v/>
      </c>
      <c r="EG235" t="str">
        <f t="shared" ca="1" si="212"/>
        <v/>
      </c>
      <c r="EH235" t="str">
        <f t="shared" ca="1" si="213"/>
        <v/>
      </c>
      <c r="EI235" t="str">
        <f t="shared" ca="1" si="214"/>
        <v/>
      </c>
      <c r="EJ235" t="str">
        <f t="shared" ca="1" si="215"/>
        <v/>
      </c>
      <c r="EM235" t="str">
        <f t="shared" ca="1" si="216"/>
        <v/>
      </c>
      <c r="EN235" t="str">
        <f t="shared" ca="1" si="217"/>
        <v/>
      </c>
      <c r="EO235" t="str">
        <f t="shared" ca="1" si="218"/>
        <v/>
      </c>
      <c r="EP235" t="str">
        <f t="shared" ca="1" si="219"/>
        <v/>
      </c>
      <c r="EQ235" t="str">
        <f ca="1">IF(EC235="","",IF(OR(EJ235='Datos fijos'!$AB$4),0,SUM(EM235:EP235)))</f>
        <v/>
      </c>
      <c r="ER235" t="str">
        <f t="shared" ca="1" si="220"/>
        <v/>
      </c>
      <c r="EV235" s="53" t="str">
        <f ca="1">IF(OR(COUNTIF('Datos fijos'!$AJ:$AJ,Cálculos!$B235)=0,F235=0,D235=0,B235=0),"",VLOOKUP($B235,'Datos fijos'!$AJ:$AP,COLUMN('Datos fijos'!$AP$1)-COLUMN('Datos fijos'!$AJ$2)+1,0))</f>
        <v/>
      </c>
      <c r="EW235" t="str">
        <f t="shared" ca="1" si="197"/>
        <v/>
      </c>
    </row>
    <row r="236" spans="2:153" x14ac:dyDescent="0.25">
      <c r="B236">
        <f ca="1">OFFSET('Equipos, Mater, Serv'!C$5,ROW($A236)-ROW($A$3),0)</f>
        <v>0</v>
      </c>
      <c r="C236">
        <f ca="1">OFFSET('Equipos, Mater, Serv'!D$5,ROW($A236)-ROW($A$3),0)</f>
        <v>0</v>
      </c>
      <c r="D236">
        <f ca="1">OFFSET('Equipos, Mater, Serv'!F$5,ROW($A236)-ROW($A$3),0)</f>
        <v>0</v>
      </c>
      <c r="E236">
        <f ca="1">OFFSET('Equipos, Mater, Serv'!G$5,ROW($A236)-ROW($A$3),0)</f>
        <v>0</v>
      </c>
      <c r="F236">
        <f ca="1">OFFSET('Equipos, Mater, Serv'!H$5,ROW($A236)-ROW($A$3),0)</f>
        <v>0</v>
      </c>
      <c r="G236">
        <f ca="1">OFFSET('Equipos, Mater, Serv'!L$5,ROW($A236)-ROW($A$3),0)</f>
        <v>0</v>
      </c>
      <c r="I236">
        <f ca="1">OFFSET('Equipos, Mater, Serv'!O$5,ROW($A236)-ROW($A$3),0)</f>
        <v>0</v>
      </c>
      <c r="J236">
        <f ca="1">OFFSET('Equipos, Mater, Serv'!P$5,ROW($A236)-ROW($A$3),0)</f>
        <v>0</v>
      </c>
      <c r="K236">
        <f ca="1">OFFSET('Equipos, Mater, Serv'!T$5,ROW($A236)-ROW($A$3),0)</f>
        <v>0</v>
      </c>
      <c r="L236">
        <f ca="1">OFFSET('Equipos, Mater, Serv'!U$5,ROW($A236)-ROW($A$3),0)</f>
        <v>0</v>
      </c>
      <c r="N236">
        <f ca="1">OFFSET('Equipos, Mater, Serv'!Z$5,ROW($A236)-ROW($A$3),0)</f>
        <v>0</v>
      </c>
      <c r="O236">
        <f ca="1">OFFSET('Equipos, Mater, Serv'!AA$5,ROW($A236)-ROW($A$3),0)</f>
        <v>0</v>
      </c>
      <c r="P236">
        <f ca="1">OFFSET('Equipos, Mater, Serv'!AB$5,ROW($A236)-ROW($A$3),0)</f>
        <v>0</v>
      </c>
      <c r="Q236">
        <f ca="1">OFFSET('Equipos, Mater, Serv'!AC$5,ROW($A236)-ROW($A$3),0)</f>
        <v>0</v>
      </c>
      <c r="R236">
        <f ca="1">OFFSET('Equipos, Mater, Serv'!AD$5,ROW($A236)-ROW($A$3),0)</f>
        <v>0</v>
      </c>
      <c r="S236">
        <f ca="1">OFFSET('Equipos, Mater, Serv'!AE$5,ROW($A236)-ROW($A$3),0)</f>
        <v>0</v>
      </c>
      <c r="T236">
        <f ca="1">OFFSET('Equipos, Mater, Serv'!AF$5,ROW($A236)-ROW($A$3),0)</f>
        <v>0</v>
      </c>
      <c r="V236" s="241">
        <f ca="1">IF(OR($B236=0,D236=0,F236=0,J236&lt;&gt;'Datos fijos'!$H$3),0,1)</f>
        <v>0</v>
      </c>
      <c r="W236">
        <f t="shared" ca="1" si="198"/>
        <v>0</v>
      </c>
      <c r="X236" t="str">
        <f t="shared" ca="1" si="199"/>
        <v/>
      </c>
      <c r="Y236" t="str">
        <f t="shared" ca="1" si="200"/>
        <v/>
      </c>
      <c r="AA236" t="str">
        <f t="shared" ca="1" si="167"/>
        <v/>
      </c>
      <c r="AB236" t="str">
        <f t="shared" ca="1" si="168"/>
        <v/>
      </c>
      <c r="AC236" t="str">
        <f t="shared" ca="1" si="169"/>
        <v/>
      </c>
      <c r="AD236" t="str">
        <f t="shared" ca="1" si="170"/>
        <v/>
      </c>
      <c r="AE236" t="str">
        <f t="shared" ca="1" si="171"/>
        <v/>
      </c>
      <c r="AF236" t="str">
        <f t="shared" ca="1" si="172"/>
        <v/>
      </c>
      <c r="AG236" t="str">
        <f t="shared" ca="1" si="201"/>
        <v/>
      </c>
      <c r="AH236" t="str">
        <f t="shared" ca="1" si="202"/>
        <v/>
      </c>
      <c r="AI236" t="str">
        <f t="shared" ca="1" si="203"/>
        <v/>
      </c>
      <c r="AL236" t="str">
        <f ca="1">IF(Y236="","",IF(OR(AG236='Datos fijos'!$AB$3,AG236='Datos fijos'!$AB$4),0,SUM(AH236:AK236)))</f>
        <v/>
      </c>
      <c r="BE236" s="4">
        <f ca="1">IF(OR(COUNTIF('Datos fijos'!$AJ:$AJ,$B236)=0,$B236=0,D236=0,F236=0,$H$4&lt;&gt;'Datos fijos'!$H$3),0,VLOOKUP($B236,'Datos fijos'!$AJ:$AO,COLUMN('Datos fijos'!$AK$2)-COLUMN('Datos fijos'!$AJ$2)+1,0))</f>
        <v>0</v>
      </c>
      <c r="BF236">
        <f t="shared" ca="1" si="204"/>
        <v>0</v>
      </c>
      <c r="BG236" t="str">
        <f t="shared" ca="1" si="173"/>
        <v/>
      </c>
      <c r="BH236" t="str">
        <f t="shared" ca="1" si="174"/>
        <v/>
      </c>
      <c r="BJ236" t="str">
        <f t="shared" ca="1" si="175"/>
        <v/>
      </c>
      <c r="BK236" t="str">
        <f t="shared" ca="1" si="176"/>
        <v/>
      </c>
      <c r="BL236" t="str">
        <f t="shared" ca="1" si="177"/>
        <v/>
      </c>
      <c r="BM236" t="str">
        <f t="shared" ca="1" si="178"/>
        <v/>
      </c>
      <c r="BN236" s="4" t="str">
        <f t="shared" ca="1" si="179"/>
        <v/>
      </c>
      <c r="BO236" t="str">
        <f t="shared" ca="1" si="180"/>
        <v/>
      </c>
      <c r="BP236" t="str">
        <f t="shared" ca="1" si="181"/>
        <v/>
      </c>
      <c r="BQ236" t="str">
        <f t="shared" ca="1" si="182"/>
        <v/>
      </c>
      <c r="BR236" t="str">
        <f t="shared" ca="1" si="183"/>
        <v/>
      </c>
      <c r="BS236" t="str">
        <f t="shared" ca="1" si="184"/>
        <v/>
      </c>
      <c r="BT236" t="str">
        <f ca="1">IF($BH236="","",IF(OR(BO236='Datos fijos'!$AB$3,BO236='Datos fijos'!$AB$4),0,SUM(BP236:BS236)))</f>
        <v/>
      </c>
      <c r="BU236" t="str">
        <f t="shared" ca="1" si="205"/>
        <v/>
      </c>
      <c r="BX236">
        <f ca="1">IF(OR(COUNTIF('Datos fijos'!$AJ:$AJ,$B236)=0,$B236=0,D236=0,F236=0,G236=0,$H$4&lt;&gt;'Datos fijos'!$H$3),0,VLOOKUP($B236,'Datos fijos'!$AJ:$AO,COLUMN('Datos fijos'!$AL$1)-COLUMN('Datos fijos'!$AJ$2)+1,0))</f>
        <v>0</v>
      </c>
      <c r="BY236">
        <f t="shared" ca="1" si="206"/>
        <v>0</v>
      </c>
      <c r="BZ236" t="str">
        <f t="shared" ca="1" si="185"/>
        <v/>
      </c>
      <c r="CA236" t="str">
        <f t="shared" ca="1" si="186"/>
        <v/>
      </c>
      <c r="CC236" t="str">
        <f t="shared" ca="1" si="187"/>
        <v/>
      </c>
      <c r="CD236" t="str">
        <f t="shared" ca="1" si="188"/>
        <v/>
      </c>
      <c r="CE236" t="str">
        <f t="shared" ca="1" si="189"/>
        <v/>
      </c>
      <c r="CF236" t="str">
        <f t="shared" ca="1" si="190"/>
        <v/>
      </c>
      <c r="CG236" t="str">
        <f t="shared" ca="1" si="191"/>
        <v/>
      </c>
      <c r="CH236" t="str">
        <f t="shared" ca="1" si="192"/>
        <v/>
      </c>
      <c r="CI236" t="str">
        <f t="shared" ca="1" si="193"/>
        <v/>
      </c>
      <c r="CJ236" t="str">
        <f t="shared" ca="1" si="194"/>
        <v/>
      </c>
      <c r="CK236" t="str">
        <f t="shared" ca="1" si="195"/>
        <v/>
      </c>
      <c r="CL236" t="str">
        <f t="shared" ca="1" si="196"/>
        <v/>
      </c>
      <c r="CM236" t="str">
        <f ca="1">IF($CA236="","",IF(OR(CH236='Datos fijos'!$AB$3,CH236='Datos fijos'!$AB$4),0,SUM(CI236:CL236)))</f>
        <v/>
      </c>
      <c r="CN236" t="str">
        <f t="shared" ca="1" si="207"/>
        <v/>
      </c>
      <c r="DZ236">
        <f ca="1">IF(OR(COUNTIF('Datos fijos'!$AJ:$AJ,$B236)=0,C236=0,D236=0,E236=0,G236=0),0,VLOOKUP($B236,'Datos fijos'!$AJ:$AO,COLUMN('Datos fijos'!$AO$1)-COLUMN('Datos fijos'!$AJ$2)+1,0))</f>
        <v>0</v>
      </c>
      <c r="EA236">
        <f t="shared" ca="1" si="208"/>
        <v>0</v>
      </c>
      <c r="EB236" t="str">
        <f t="shared" ca="1" si="221"/>
        <v/>
      </c>
      <c r="EC236" t="str">
        <f t="shared" ca="1" si="209"/>
        <v/>
      </c>
      <c r="EE236" t="str">
        <f t="shared" ca="1" si="210"/>
        <v/>
      </c>
      <c r="EF236" t="str">
        <f t="shared" ca="1" si="211"/>
        <v/>
      </c>
      <c r="EG236" t="str">
        <f t="shared" ca="1" si="212"/>
        <v/>
      </c>
      <c r="EH236" t="str">
        <f t="shared" ca="1" si="213"/>
        <v/>
      </c>
      <c r="EI236" t="str">
        <f t="shared" ca="1" si="214"/>
        <v/>
      </c>
      <c r="EJ236" t="str">
        <f t="shared" ca="1" si="215"/>
        <v/>
      </c>
      <c r="EM236" t="str">
        <f t="shared" ca="1" si="216"/>
        <v/>
      </c>
      <c r="EN236" t="str">
        <f t="shared" ca="1" si="217"/>
        <v/>
      </c>
      <c r="EO236" t="str">
        <f t="shared" ca="1" si="218"/>
        <v/>
      </c>
      <c r="EP236" t="str">
        <f t="shared" ca="1" si="219"/>
        <v/>
      </c>
      <c r="EQ236" t="str">
        <f ca="1">IF(EC236="","",IF(OR(EJ236='Datos fijos'!$AB$4),0,SUM(EM236:EP236)))</f>
        <v/>
      </c>
      <c r="ER236" t="str">
        <f t="shared" ca="1" si="220"/>
        <v/>
      </c>
      <c r="EV236" s="53" t="str">
        <f ca="1">IF(OR(COUNTIF('Datos fijos'!$AJ:$AJ,Cálculos!$B236)=0,F236=0,D236=0,B236=0),"",VLOOKUP($B236,'Datos fijos'!$AJ:$AP,COLUMN('Datos fijos'!$AP$1)-COLUMN('Datos fijos'!$AJ$2)+1,0))</f>
        <v/>
      </c>
      <c r="EW236" t="str">
        <f t="shared" ca="1" si="197"/>
        <v/>
      </c>
    </row>
    <row r="237" spans="2:153" x14ac:dyDescent="0.25">
      <c r="B237">
        <f ca="1">OFFSET('Equipos, Mater, Serv'!C$5,ROW($A237)-ROW($A$3),0)</f>
        <v>0</v>
      </c>
      <c r="C237">
        <f ca="1">OFFSET('Equipos, Mater, Serv'!D$5,ROW($A237)-ROW($A$3),0)</f>
        <v>0</v>
      </c>
      <c r="D237">
        <f ca="1">OFFSET('Equipos, Mater, Serv'!F$5,ROW($A237)-ROW($A$3),0)</f>
        <v>0</v>
      </c>
      <c r="E237">
        <f ca="1">OFFSET('Equipos, Mater, Serv'!G$5,ROW($A237)-ROW($A$3),0)</f>
        <v>0</v>
      </c>
      <c r="F237">
        <f ca="1">OFFSET('Equipos, Mater, Serv'!H$5,ROW($A237)-ROW($A$3),0)</f>
        <v>0</v>
      </c>
      <c r="G237">
        <f ca="1">OFFSET('Equipos, Mater, Serv'!L$5,ROW($A237)-ROW($A$3),0)</f>
        <v>0</v>
      </c>
      <c r="I237">
        <f ca="1">OFFSET('Equipos, Mater, Serv'!O$5,ROW($A237)-ROW($A$3),0)</f>
        <v>0</v>
      </c>
      <c r="J237">
        <f ca="1">OFFSET('Equipos, Mater, Serv'!P$5,ROW($A237)-ROW($A$3),0)</f>
        <v>0</v>
      </c>
      <c r="K237">
        <f ca="1">OFFSET('Equipos, Mater, Serv'!T$5,ROW($A237)-ROW($A$3),0)</f>
        <v>0</v>
      </c>
      <c r="L237">
        <f ca="1">OFFSET('Equipos, Mater, Serv'!U$5,ROW($A237)-ROW($A$3),0)</f>
        <v>0</v>
      </c>
      <c r="N237">
        <f ca="1">OFFSET('Equipos, Mater, Serv'!Z$5,ROW($A237)-ROW($A$3),0)</f>
        <v>0</v>
      </c>
      <c r="O237">
        <f ca="1">OFFSET('Equipos, Mater, Serv'!AA$5,ROW($A237)-ROW($A$3),0)</f>
        <v>0</v>
      </c>
      <c r="P237">
        <f ca="1">OFFSET('Equipos, Mater, Serv'!AB$5,ROW($A237)-ROW($A$3),0)</f>
        <v>0</v>
      </c>
      <c r="Q237">
        <f ca="1">OFFSET('Equipos, Mater, Serv'!AC$5,ROW($A237)-ROW($A$3),0)</f>
        <v>0</v>
      </c>
      <c r="R237">
        <f ca="1">OFFSET('Equipos, Mater, Serv'!AD$5,ROW($A237)-ROW($A$3),0)</f>
        <v>0</v>
      </c>
      <c r="S237">
        <f ca="1">OFFSET('Equipos, Mater, Serv'!AE$5,ROW($A237)-ROW($A$3),0)</f>
        <v>0</v>
      </c>
      <c r="T237">
        <f ca="1">OFFSET('Equipos, Mater, Serv'!AF$5,ROW($A237)-ROW($A$3),0)</f>
        <v>0</v>
      </c>
      <c r="V237" s="241">
        <f ca="1">IF(OR($B237=0,D237=0,F237=0,J237&lt;&gt;'Datos fijos'!$H$3),0,1)</f>
        <v>0</v>
      </c>
      <c r="W237">
        <f t="shared" ca="1" si="198"/>
        <v>0</v>
      </c>
      <c r="X237" t="str">
        <f t="shared" ca="1" si="199"/>
        <v/>
      </c>
      <c r="Y237" t="str">
        <f t="shared" ca="1" si="200"/>
        <v/>
      </c>
      <c r="AA237" t="str">
        <f t="shared" ca="1" si="167"/>
        <v/>
      </c>
      <c r="AB237" t="str">
        <f t="shared" ca="1" si="168"/>
        <v/>
      </c>
      <c r="AC237" t="str">
        <f t="shared" ca="1" si="169"/>
        <v/>
      </c>
      <c r="AD237" t="str">
        <f t="shared" ca="1" si="170"/>
        <v/>
      </c>
      <c r="AE237" t="str">
        <f t="shared" ca="1" si="171"/>
        <v/>
      </c>
      <c r="AF237" t="str">
        <f t="shared" ca="1" si="172"/>
        <v/>
      </c>
      <c r="AG237" t="str">
        <f t="shared" ca="1" si="201"/>
        <v/>
      </c>
      <c r="AH237" t="str">
        <f t="shared" ca="1" si="202"/>
        <v/>
      </c>
      <c r="AI237" t="str">
        <f t="shared" ca="1" si="203"/>
        <v/>
      </c>
      <c r="AL237" t="str">
        <f ca="1">IF(Y237="","",IF(OR(AG237='Datos fijos'!$AB$3,AG237='Datos fijos'!$AB$4),0,SUM(AH237:AK237)))</f>
        <v/>
      </c>
      <c r="BE237" s="4">
        <f ca="1">IF(OR(COUNTIF('Datos fijos'!$AJ:$AJ,$B237)=0,$B237=0,D237=0,F237=0,$H$4&lt;&gt;'Datos fijos'!$H$3),0,VLOOKUP($B237,'Datos fijos'!$AJ:$AO,COLUMN('Datos fijos'!$AK$2)-COLUMN('Datos fijos'!$AJ$2)+1,0))</f>
        <v>0</v>
      </c>
      <c r="BF237">
        <f t="shared" ca="1" si="204"/>
        <v>0</v>
      </c>
      <c r="BG237" t="str">
        <f t="shared" ca="1" si="173"/>
        <v/>
      </c>
      <c r="BH237" t="str">
        <f t="shared" ca="1" si="174"/>
        <v/>
      </c>
      <c r="BJ237" t="str">
        <f t="shared" ca="1" si="175"/>
        <v/>
      </c>
      <c r="BK237" t="str">
        <f t="shared" ca="1" si="176"/>
        <v/>
      </c>
      <c r="BL237" t="str">
        <f t="shared" ca="1" si="177"/>
        <v/>
      </c>
      <c r="BM237" t="str">
        <f t="shared" ca="1" si="178"/>
        <v/>
      </c>
      <c r="BN237" s="4" t="str">
        <f t="shared" ca="1" si="179"/>
        <v/>
      </c>
      <c r="BO237" t="str">
        <f t="shared" ca="1" si="180"/>
        <v/>
      </c>
      <c r="BP237" t="str">
        <f t="shared" ca="1" si="181"/>
        <v/>
      </c>
      <c r="BQ237" t="str">
        <f t="shared" ca="1" si="182"/>
        <v/>
      </c>
      <c r="BR237" t="str">
        <f t="shared" ca="1" si="183"/>
        <v/>
      </c>
      <c r="BS237" t="str">
        <f t="shared" ca="1" si="184"/>
        <v/>
      </c>
      <c r="BT237" t="str">
        <f ca="1">IF($BH237="","",IF(OR(BO237='Datos fijos'!$AB$3,BO237='Datos fijos'!$AB$4),0,SUM(BP237:BS237)))</f>
        <v/>
      </c>
      <c r="BU237" t="str">
        <f t="shared" ca="1" si="205"/>
        <v/>
      </c>
      <c r="BX237">
        <f ca="1">IF(OR(COUNTIF('Datos fijos'!$AJ:$AJ,$B237)=0,$B237=0,D237=0,F237=0,G237=0,$H$4&lt;&gt;'Datos fijos'!$H$3),0,VLOOKUP($B237,'Datos fijos'!$AJ:$AO,COLUMN('Datos fijos'!$AL$1)-COLUMN('Datos fijos'!$AJ$2)+1,0))</f>
        <v>0</v>
      </c>
      <c r="BY237">
        <f t="shared" ca="1" si="206"/>
        <v>0</v>
      </c>
      <c r="BZ237" t="str">
        <f t="shared" ca="1" si="185"/>
        <v/>
      </c>
      <c r="CA237" t="str">
        <f t="shared" ca="1" si="186"/>
        <v/>
      </c>
      <c r="CC237" t="str">
        <f t="shared" ca="1" si="187"/>
        <v/>
      </c>
      <c r="CD237" t="str">
        <f t="shared" ca="1" si="188"/>
        <v/>
      </c>
      <c r="CE237" t="str">
        <f t="shared" ca="1" si="189"/>
        <v/>
      </c>
      <c r="CF237" t="str">
        <f t="shared" ca="1" si="190"/>
        <v/>
      </c>
      <c r="CG237" t="str">
        <f t="shared" ca="1" si="191"/>
        <v/>
      </c>
      <c r="CH237" t="str">
        <f t="shared" ca="1" si="192"/>
        <v/>
      </c>
      <c r="CI237" t="str">
        <f t="shared" ca="1" si="193"/>
        <v/>
      </c>
      <c r="CJ237" t="str">
        <f t="shared" ca="1" si="194"/>
        <v/>
      </c>
      <c r="CK237" t="str">
        <f t="shared" ca="1" si="195"/>
        <v/>
      </c>
      <c r="CL237" t="str">
        <f t="shared" ca="1" si="196"/>
        <v/>
      </c>
      <c r="CM237" t="str">
        <f ca="1">IF($CA237="","",IF(OR(CH237='Datos fijos'!$AB$3,CH237='Datos fijos'!$AB$4),0,SUM(CI237:CL237)))</f>
        <v/>
      </c>
      <c r="CN237" t="str">
        <f t="shared" ca="1" si="207"/>
        <v/>
      </c>
      <c r="DZ237">
        <f ca="1">IF(OR(COUNTIF('Datos fijos'!$AJ:$AJ,$B237)=0,C237=0,D237=0,E237=0,G237=0),0,VLOOKUP($B237,'Datos fijos'!$AJ:$AO,COLUMN('Datos fijos'!$AO$1)-COLUMN('Datos fijos'!$AJ$2)+1,0))</f>
        <v>0</v>
      </c>
      <c r="EA237">
        <f t="shared" ca="1" si="208"/>
        <v>0</v>
      </c>
      <c r="EB237" t="str">
        <f t="shared" ca="1" si="221"/>
        <v/>
      </c>
      <c r="EC237" t="str">
        <f t="shared" ca="1" si="209"/>
        <v/>
      </c>
      <c r="EE237" t="str">
        <f t="shared" ca="1" si="210"/>
        <v/>
      </c>
      <c r="EF237" t="str">
        <f t="shared" ca="1" si="211"/>
        <v/>
      </c>
      <c r="EG237" t="str">
        <f t="shared" ca="1" si="212"/>
        <v/>
      </c>
      <c r="EH237" t="str">
        <f t="shared" ca="1" si="213"/>
        <v/>
      </c>
      <c r="EI237" t="str">
        <f t="shared" ca="1" si="214"/>
        <v/>
      </c>
      <c r="EJ237" t="str">
        <f t="shared" ca="1" si="215"/>
        <v/>
      </c>
      <c r="EM237" t="str">
        <f t="shared" ca="1" si="216"/>
        <v/>
      </c>
      <c r="EN237" t="str">
        <f t="shared" ca="1" si="217"/>
        <v/>
      </c>
      <c r="EO237" t="str">
        <f t="shared" ca="1" si="218"/>
        <v/>
      </c>
      <c r="EP237" t="str">
        <f t="shared" ca="1" si="219"/>
        <v/>
      </c>
      <c r="EQ237" t="str">
        <f ca="1">IF(EC237="","",IF(OR(EJ237='Datos fijos'!$AB$4),0,SUM(EM237:EP237)))</f>
        <v/>
      </c>
      <c r="ER237" t="str">
        <f t="shared" ca="1" si="220"/>
        <v/>
      </c>
      <c r="EV237" s="53" t="str">
        <f ca="1">IF(OR(COUNTIF('Datos fijos'!$AJ:$AJ,Cálculos!$B237)=0,F237=0,D237=0,B237=0),"",VLOOKUP($B237,'Datos fijos'!$AJ:$AP,COLUMN('Datos fijos'!$AP$1)-COLUMN('Datos fijos'!$AJ$2)+1,0))</f>
        <v/>
      </c>
      <c r="EW237" t="str">
        <f t="shared" ca="1" si="197"/>
        <v/>
      </c>
    </row>
    <row r="238" spans="2:153" x14ac:dyDescent="0.25">
      <c r="B238">
        <f ca="1">OFFSET('Equipos, Mater, Serv'!C$5,ROW($A238)-ROW($A$3),0)</f>
        <v>0</v>
      </c>
      <c r="C238">
        <f ca="1">OFFSET('Equipos, Mater, Serv'!D$5,ROW($A238)-ROW($A$3),0)</f>
        <v>0</v>
      </c>
      <c r="D238">
        <f ca="1">OFFSET('Equipos, Mater, Serv'!F$5,ROW($A238)-ROW($A$3),0)</f>
        <v>0</v>
      </c>
      <c r="E238">
        <f ca="1">OFFSET('Equipos, Mater, Serv'!G$5,ROW($A238)-ROW($A$3),0)</f>
        <v>0</v>
      </c>
      <c r="F238">
        <f ca="1">OFFSET('Equipos, Mater, Serv'!H$5,ROW($A238)-ROW($A$3),0)</f>
        <v>0</v>
      </c>
      <c r="G238">
        <f ca="1">OFFSET('Equipos, Mater, Serv'!L$5,ROW($A238)-ROW($A$3),0)</f>
        <v>0</v>
      </c>
      <c r="I238">
        <f ca="1">OFFSET('Equipos, Mater, Serv'!O$5,ROW($A238)-ROW($A$3),0)</f>
        <v>0</v>
      </c>
      <c r="J238">
        <f ca="1">OFFSET('Equipos, Mater, Serv'!P$5,ROW($A238)-ROW($A$3),0)</f>
        <v>0</v>
      </c>
      <c r="K238">
        <f ca="1">OFFSET('Equipos, Mater, Serv'!T$5,ROW($A238)-ROW($A$3),0)</f>
        <v>0</v>
      </c>
      <c r="L238">
        <f ca="1">OFFSET('Equipos, Mater, Serv'!U$5,ROW($A238)-ROW($A$3),0)</f>
        <v>0</v>
      </c>
      <c r="N238">
        <f ca="1">OFFSET('Equipos, Mater, Serv'!Z$5,ROW($A238)-ROW($A$3),0)</f>
        <v>0</v>
      </c>
      <c r="O238">
        <f ca="1">OFFSET('Equipos, Mater, Serv'!AA$5,ROW($A238)-ROW($A$3),0)</f>
        <v>0</v>
      </c>
      <c r="P238">
        <f ca="1">OFFSET('Equipos, Mater, Serv'!AB$5,ROW($A238)-ROW($A$3),0)</f>
        <v>0</v>
      </c>
      <c r="Q238">
        <f ca="1">OFFSET('Equipos, Mater, Serv'!AC$5,ROW($A238)-ROW($A$3),0)</f>
        <v>0</v>
      </c>
      <c r="R238">
        <f ca="1">OFFSET('Equipos, Mater, Serv'!AD$5,ROW($A238)-ROW($A$3),0)</f>
        <v>0</v>
      </c>
      <c r="S238">
        <f ca="1">OFFSET('Equipos, Mater, Serv'!AE$5,ROW($A238)-ROW($A$3),0)</f>
        <v>0</v>
      </c>
      <c r="T238">
        <f ca="1">OFFSET('Equipos, Mater, Serv'!AF$5,ROW($A238)-ROW($A$3),0)</f>
        <v>0</v>
      </c>
      <c r="V238" s="241">
        <f ca="1">IF(OR($B238=0,D238=0,F238=0,J238&lt;&gt;'Datos fijos'!$H$3),0,1)</f>
        <v>0</v>
      </c>
      <c r="W238">
        <f t="shared" ca="1" si="198"/>
        <v>0</v>
      </c>
      <c r="X238" t="str">
        <f t="shared" ca="1" si="199"/>
        <v/>
      </c>
      <c r="Y238" t="str">
        <f t="shared" ca="1" si="200"/>
        <v/>
      </c>
      <c r="AA238" t="str">
        <f t="shared" ca="1" si="167"/>
        <v/>
      </c>
      <c r="AB238" t="str">
        <f t="shared" ca="1" si="168"/>
        <v/>
      </c>
      <c r="AC238" t="str">
        <f t="shared" ca="1" si="169"/>
        <v/>
      </c>
      <c r="AD238" t="str">
        <f t="shared" ca="1" si="170"/>
        <v/>
      </c>
      <c r="AE238" t="str">
        <f t="shared" ca="1" si="171"/>
        <v/>
      </c>
      <c r="AF238" t="str">
        <f t="shared" ca="1" si="172"/>
        <v/>
      </c>
      <c r="AG238" t="str">
        <f t="shared" ca="1" si="201"/>
        <v/>
      </c>
      <c r="AH238" t="str">
        <f t="shared" ca="1" si="202"/>
        <v/>
      </c>
      <c r="AI238" t="str">
        <f t="shared" ca="1" si="203"/>
        <v/>
      </c>
      <c r="AL238" t="str">
        <f ca="1">IF(Y238="","",IF(OR(AG238='Datos fijos'!$AB$3,AG238='Datos fijos'!$AB$4),0,SUM(AH238:AK238)))</f>
        <v/>
      </c>
      <c r="BE238" s="4">
        <f ca="1">IF(OR(COUNTIF('Datos fijos'!$AJ:$AJ,$B238)=0,$B238=0,D238=0,F238=0,$H$4&lt;&gt;'Datos fijos'!$H$3),0,VLOOKUP($B238,'Datos fijos'!$AJ:$AO,COLUMN('Datos fijos'!$AK$2)-COLUMN('Datos fijos'!$AJ$2)+1,0))</f>
        <v>0</v>
      </c>
      <c r="BF238">
        <f t="shared" ca="1" si="204"/>
        <v>0</v>
      </c>
      <c r="BG238" t="str">
        <f t="shared" ca="1" si="173"/>
        <v/>
      </c>
      <c r="BH238" t="str">
        <f t="shared" ca="1" si="174"/>
        <v/>
      </c>
      <c r="BJ238" t="str">
        <f t="shared" ca="1" si="175"/>
        <v/>
      </c>
      <c r="BK238" t="str">
        <f t="shared" ca="1" si="176"/>
        <v/>
      </c>
      <c r="BL238" t="str">
        <f t="shared" ca="1" si="177"/>
        <v/>
      </c>
      <c r="BM238" t="str">
        <f t="shared" ca="1" si="178"/>
        <v/>
      </c>
      <c r="BN238" s="4" t="str">
        <f t="shared" ca="1" si="179"/>
        <v/>
      </c>
      <c r="BO238" t="str">
        <f t="shared" ca="1" si="180"/>
        <v/>
      </c>
      <c r="BP238" t="str">
        <f t="shared" ca="1" si="181"/>
        <v/>
      </c>
      <c r="BQ238" t="str">
        <f t="shared" ca="1" si="182"/>
        <v/>
      </c>
      <c r="BR238" t="str">
        <f t="shared" ca="1" si="183"/>
        <v/>
      </c>
      <c r="BS238" t="str">
        <f t="shared" ca="1" si="184"/>
        <v/>
      </c>
      <c r="BT238" t="str">
        <f ca="1">IF($BH238="","",IF(OR(BO238='Datos fijos'!$AB$3,BO238='Datos fijos'!$AB$4),0,SUM(BP238:BS238)))</f>
        <v/>
      </c>
      <c r="BU238" t="str">
        <f t="shared" ca="1" si="205"/>
        <v/>
      </c>
      <c r="BX238">
        <f ca="1">IF(OR(COUNTIF('Datos fijos'!$AJ:$AJ,$B238)=0,$B238=0,D238=0,F238=0,G238=0,$H$4&lt;&gt;'Datos fijos'!$H$3),0,VLOOKUP($B238,'Datos fijos'!$AJ:$AO,COLUMN('Datos fijos'!$AL$1)-COLUMN('Datos fijos'!$AJ$2)+1,0))</f>
        <v>0</v>
      </c>
      <c r="BY238">
        <f t="shared" ca="1" si="206"/>
        <v>0</v>
      </c>
      <c r="BZ238" t="str">
        <f t="shared" ca="1" si="185"/>
        <v/>
      </c>
      <c r="CA238" t="str">
        <f t="shared" ca="1" si="186"/>
        <v/>
      </c>
      <c r="CC238" t="str">
        <f t="shared" ca="1" si="187"/>
        <v/>
      </c>
      <c r="CD238" t="str">
        <f t="shared" ca="1" si="188"/>
        <v/>
      </c>
      <c r="CE238" t="str">
        <f t="shared" ca="1" si="189"/>
        <v/>
      </c>
      <c r="CF238" t="str">
        <f t="shared" ca="1" si="190"/>
        <v/>
      </c>
      <c r="CG238" t="str">
        <f t="shared" ca="1" si="191"/>
        <v/>
      </c>
      <c r="CH238" t="str">
        <f t="shared" ca="1" si="192"/>
        <v/>
      </c>
      <c r="CI238" t="str">
        <f t="shared" ca="1" si="193"/>
        <v/>
      </c>
      <c r="CJ238" t="str">
        <f t="shared" ca="1" si="194"/>
        <v/>
      </c>
      <c r="CK238" t="str">
        <f t="shared" ca="1" si="195"/>
        <v/>
      </c>
      <c r="CL238" t="str">
        <f t="shared" ca="1" si="196"/>
        <v/>
      </c>
      <c r="CM238" t="str">
        <f ca="1">IF($CA238="","",IF(OR(CH238='Datos fijos'!$AB$3,CH238='Datos fijos'!$AB$4),0,SUM(CI238:CL238)))</f>
        <v/>
      </c>
      <c r="CN238" t="str">
        <f t="shared" ca="1" si="207"/>
        <v/>
      </c>
      <c r="DZ238">
        <f ca="1">IF(OR(COUNTIF('Datos fijos'!$AJ:$AJ,$B238)=0,C238=0,D238=0,E238=0,G238=0),0,VLOOKUP($B238,'Datos fijos'!$AJ:$AO,COLUMN('Datos fijos'!$AO$1)-COLUMN('Datos fijos'!$AJ$2)+1,0))</f>
        <v>0</v>
      </c>
      <c r="EA238">
        <f t="shared" ca="1" si="208"/>
        <v>0</v>
      </c>
      <c r="EB238" t="str">
        <f t="shared" ca="1" si="221"/>
        <v/>
      </c>
      <c r="EC238" t="str">
        <f t="shared" ca="1" si="209"/>
        <v/>
      </c>
      <c r="EE238" t="str">
        <f t="shared" ca="1" si="210"/>
        <v/>
      </c>
      <c r="EF238" t="str">
        <f t="shared" ca="1" si="211"/>
        <v/>
      </c>
      <c r="EG238" t="str">
        <f t="shared" ca="1" si="212"/>
        <v/>
      </c>
      <c r="EH238" t="str">
        <f t="shared" ca="1" si="213"/>
        <v/>
      </c>
      <c r="EI238" t="str">
        <f t="shared" ca="1" si="214"/>
        <v/>
      </c>
      <c r="EJ238" t="str">
        <f t="shared" ca="1" si="215"/>
        <v/>
      </c>
      <c r="EM238" t="str">
        <f t="shared" ca="1" si="216"/>
        <v/>
      </c>
      <c r="EN238" t="str">
        <f t="shared" ca="1" si="217"/>
        <v/>
      </c>
      <c r="EO238" t="str">
        <f t="shared" ca="1" si="218"/>
        <v/>
      </c>
      <c r="EP238" t="str">
        <f t="shared" ca="1" si="219"/>
        <v/>
      </c>
      <c r="EQ238" t="str">
        <f ca="1">IF(EC238="","",IF(OR(EJ238='Datos fijos'!$AB$4),0,SUM(EM238:EP238)))</f>
        <v/>
      </c>
      <c r="ER238" t="str">
        <f t="shared" ca="1" si="220"/>
        <v/>
      </c>
      <c r="EV238" s="53" t="str">
        <f ca="1">IF(OR(COUNTIF('Datos fijos'!$AJ:$AJ,Cálculos!$B238)=0,F238=0,D238=0,B238=0),"",VLOOKUP($B238,'Datos fijos'!$AJ:$AP,COLUMN('Datos fijos'!$AP$1)-COLUMN('Datos fijos'!$AJ$2)+1,0))</f>
        <v/>
      </c>
      <c r="EW238" t="str">
        <f t="shared" ca="1" si="197"/>
        <v/>
      </c>
    </row>
    <row r="239" spans="2:153" x14ac:dyDescent="0.25">
      <c r="B239">
        <f ca="1">OFFSET('Equipos, Mater, Serv'!C$5,ROW($A239)-ROW($A$3),0)</f>
        <v>0</v>
      </c>
      <c r="C239">
        <f ca="1">OFFSET('Equipos, Mater, Serv'!D$5,ROW($A239)-ROW($A$3),0)</f>
        <v>0</v>
      </c>
      <c r="D239">
        <f ca="1">OFFSET('Equipos, Mater, Serv'!F$5,ROW($A239)-ROW($A$3),0)</f>
        <v>0</v>
      </c>
      <c r="E239">
        <f ca="1">OFFSET('Equipos, Mater, Serv'!G$5,ROW($A239)-ROW($A$3),0)</f>
        <v>0</v>
      </c>
      <c r="F239">
        <f ca="1">OFFSET('Equipos, Mater, Serv'!H$5,ROW($A239)-ROW($A$3),0)</f>
        <v>0</v>
      </c>
      <c r="G239">
        <f ca="1">OFFSET('Equipos, Mater, Serv'!L$5,ROW($A239)-ROW($A$3),0)</f>
        <v>0</v>
      </c>
      <c r="I239">
        <f ca="1">OFFSET('Equipos, Mater, Serv'!O$5,ROW($A239)-ROW($A$3),0)</f>
        <v>0</v>
      </c>
      <c r="J239">
        <f ca="1">OFFSET('Equipos, Mater, Serv'!P$5,ROW($A239)-ROW($A$3),0)</f>
        <v>0</v>
      </c>
      <c r="K239">
        <f ca="1">OFFSET('Equipos, Mater, Serv'!T$5,ROW($A239)-ROW($A$3),0)</f>
        <v>0</v>
      </c>
      <c r="L239">
        <f ca="1">OFFSET('Equipos, Mater, Serv'!U$5,ROW($A239)-ROW($A$3),0)</f>
        <v>0</v>
      </c>
      <c r="N239">
        <f ca="1">OFFSET('Equipos, Mater, Serv'!Z$5,ROW($A239)-ROW($A$3),0)</f>
        <v>0</v>
      </c>
      <c r="O239">
        <f ca="1">OFFSET('Equipos, Mater, Serv'!AA$5,ROW($A239)-ROW($A$3),0)</f>
        <v>0</v>
      </c>
      <c r="P239">
        <f ca="1">OFFSET('Equipos, Mater, Serv'!AB$5,ROW($A239)-ROW($A$3),0)</f>
        <v>0</v>
      </c>
      <c r="Q239">
        <f ca="1">OFFSET('Equipos, Mater, Serv'!AC$5,ROW($A239)-ROW($A$3),0)</f>
        <v>0</v>
      </c>
      <c r="R239">
        <f ca="1">OFFSET('Equipos, Mater, Serv'!AD$5,ROW($A239)-ROW($A$3),0)</f>
        <v>0</v>
      </c>
      <c r="S239">
        <f ca="1">OFFSET('Equipos, Mater, Serv'!AE$5,ROW($A239)-ROW($A$3),0)</f>
        <v>0</v>
      </c>
      <c r="T239">
        <f ca="1">OFFSET('Equipos, Mater, Serv'!AF$5,ROW($A239)-ROW($A$3),0)</f>
        <v>0</v>
      </c>
      <c r="V239" s="241">
        <f ca="1">IF(OR($B239=0,D239=0,F239=0,J239&lt;&gt;'Datos fijos'!$H$3),0,1)</f>
        <v>0</v>
      </c>
      <c r="W239">
        <f t="shared" ca="1" si="198"/>
        <v>0</v>
      </c>
      <c r="X239" t="str">
        <f t="shared" ca="1" si="199"/>
        <v/>
      </c>
      <c r="Y239" t="str">
        <f t="shared" ca="1" si="200"/>
        <v/>
      </c>
      <c r="AA239" t="str">
        <f t="shared" ca="1" si="167"/>
        <v/>
      </c>
      <c r="AB239" t="str">
        <f t="shared" ca="1" si="168"/>
        <v/>
      </c>
      <c r="AC239" t="str">
        <f t="shared" ca="1" si="169"/>
        <v/>
      </c>
      <c r="AD239" t="str">
        <f t="shared" ca="1" si="170"/>
        <v/>
      </c>
      <c r="AE239" t="str">
        <f t="shared" ca="1" si="171"/>
        <v/>
      </c>
      <c r="AF239" t="str">
        <f t="shared" ca="1" si="172"/>
        <v/>
      </c>
      <c r="AG239" t="str">
        <f t="shared" ca="1" si="201"/>
        <v/>
      </c>
      <c r="AH239" t="str">
        <f t="shared" ca="1" si="202"/>
        <v/>
      </c>
      <c r="AI239" t="str">
        <f t="shared" ca="1" si="203"/>
        <v/>
      </c>
      <c r="AL239" t="str">
        <f ca="1">IF(Y239="","",IF(OR(AG239='Datos fijos'!$AB$3,AG239='Datos fijos'!$AB$4),0,SUM(AH239:AK239)))</f>
        <v/>
      </c>
      <c r="BE239" s="4">
        <f ca="1">IF(OR(COUNTIF('Datos fijos'!$AJ:$AJ,$B239)=0,$B239=0,D239=0,F239=0,$H$4&lt;&gt;'Datos fijos'!$H$3),0,VLOOKUP($B239,'Datos fijos'!$AJ:$AO,COLUMN('Datos fijos'!$AK$2)-COLUMN('Datos fijos'!$AJ$2)+1,0))</f>
        <v>0</v>
      </c>
      <c r="BF239">
        <f t="shared" ca="1" si="204"/>
        <v>0</v>
      </c>
      <c r="BG239" t="str">
        <f t="shared" ca="1" si="173"/>
        <v/>
      </c>
      <c r="BH239" t="str">
        <f t="shared" ca="1" si="174"/>
        <v/>
      </c>
      <c r="BJ239" t="str">
        <f t="shared" ca="1" si="175"/>
        <v/>
      </c>
      <c r="BK239" t="str">
        <f t="shared" ca="1" si="176"/>
        <v/>
      </c>
      <c r="BL239" t="str">
        <f t="shared" ca="1" si="177"/>
        <v/>
      </c>
      <c r="BM239" t="str">
        <f t="shared" ca="1" si="178"/>
        <v/>
      </c>
      <c r="BN239" s="4" t="str">
        <f t="shared" ca="1" si="179"/>
        <v/>
      </c>
      <c r="BO239" t="str">
        <f t="shared" ca="1" si="180"/>
        <v/>
      </c>
      <c r="BP239" t="str">
        <f t="shared" ca="1" si="181"/>
        <v/>
      </c>
      <c r="BQ239" t="str">
        <f t="shared" ca="1" si="182"/>
        <v/>
      </c>
      <c r="BR239" t="str">
        <f t="shared" ca="1" si="183"/>
        <v/>
      </c>
      <c r="BS239" t="str">
        <f t="shared" ca="1" si="184"/>
        <v/>
      </c>
      <c r="BT239" t="str">
        <f ca="1">IF($BH239="","",IF(OR(BO239='Datos fijos'!$AB$3,BO239='Datos fijos'!$AB$4),0,SUM(BP239:BS239)))</f>
        <v/>
      </c>
      <c r="BU239" t="str">
        <f t="shared" ca="1" si="205"/>
        <v/>
      </c>
      <c r="BX239">
        <f ca="1">IF(OR(COUNTIF('Datos fijos'!$AJ:$AJ,$B239)=0,$B239=0,D239=0,F239=0,G239=0,$H$4&lt;&gt;'Datos fijos'!$H$3),0,VLOOKUP($B239,'Datos fijos'!$AJ:$AO,COLUMN('Datos fijos'!$AL$1)-COLUMN('Datos fijos'!$AJ$2)+1,0))</f>
        <v>0</v>
      </c>
      <c r="BY239">
        <f t="shared" ca="1" si="206"/>
        <v>0</v>
      </c>
      <c r="BZ239" t="str">
        <f t="shared" ca="1" si="185"/>
        <v/>
      </c>
      <c r="CA239" t="str">
        <f t="shared" ca="1" si="186"/>
        <v/>
      </c>
      <c r="CC239" t="str">
        <f t="shared" ca="1" si="187"/>
        <v/>
      </c>
      <c r="CD239" t="str">
        <f t="shared" ca="1" si="188"/>
        <v/>
      </c>
      <c r="CE239" t="str">
        <f t="shared" ca="1" si="189"/>
        <v/>
      </c>
      <c r="CF239" t="str">
        <f t="shared" ca="1" si="190"/>
        <v/>
      </c>
      <c r="CG239" t="str">
        <f t="shared" ca="1" si="191"/>
        <v/>
      </c>
      <c r="CH239" t="str">
        <f t="shared" ca="1" si="192"/>
        <v/>
      </c>
      <c r="CI239" t="str">
        <f t="shared" ca="1" si="193"/>
        <v/>
      </c>
      <c r="CJ239" t="str">
        <f t="shared" ca="1" si="194"/>
        <v/>
      </c>
      <c r="CK239" t="str">
        <f t="shared" ca="1" si="195"/>
        <v/>
      </c>
      <c r="CL239" t="str">
        <f t="shared" ca="1" si="196"/>
        <v/>
      </c>
      <c r="CM239" t="str">
        <f ca="1">IF($CA239="","",IF(OR(CH239='Datos fijos'!$AB$3,CH239='Datos fijos'!$AB$4),0,SUM(CI239:CL239)))</f>
        <v/>
      </c>
      <c r="CN239" t="str">
        <f t="shared" ca="1" si="207"/>
        <v/>
      </c>
      <c r="DZ239">
        <f ca="1">IF(OR(COUNTIF('Datos fijos'!$AJ:$AJ,$B239)=0,C239=0,D239=0,E239=0,G239=0),0,VLOOKUP($B239,'Datos fijos'!$AJ:$AO,COLUMN('Datos fijos'!$AO$1)-COLUMN('Datos fijos'!$AJ$2)+1,0))</f>
        <v>0</v>
      </c>
      <c r="EA239">
        <f t="shared" ca="1" si="208"/>
        <v>0</v>
      </c>
      <c r="EB239" t="str">
        <f t="shared" ca="1" si="221"/>
        <v/>
      </c>
      <c r="EC239" t="str">
        <f t="shared" ca="1" si="209"/>
        <v/>
      </c>
      <c r="EE239" t="str">
        <f t="shared" ca="1" si="210"/>
        <v/>
      </c>
      <c r="EF239" t="str">
        <f t="shared" ca="1" si="211"/>
        <v/>
      </c>
      <c r="EG239" t="str">
        <f t="shared" ca="1" si="212"/>
        <v/>
      </c>
      <c r="EH239" t="str">
        <f t="shared" ca="1" si="213"/>
        <v/>
      </c>
      <c r="EI239" t="str">
        <f t="shared" ca="1" si="214"/>
        <v/>
      </c>
      <c r="EJ239" t="str">
        <f t="shared" ca="1" si="215"/>
        <v/>
      </c>
      <c r="EM239" t="str">
        <f t="shared" ca="1" si="216"/>
        <v/>
      </c>
      <c r="EN239" t="str">
        <f t="shared" ca="1" si="217"/>
        <v/>
      </c>
      <c r="EO239" t="str">
        <f t="shared" ca="1" si="218"/>
        <v/>
      </c>
      <c r="EP239" t="str">
        <f t="shared" ca="1" si="219"/>
        <v/>
      </c>
      <c r="EQ239" t="str">
        <f ca="1">IF(EC239="","",IF(OR(EJ239='Datos fijos'!$AB$4),0,SUM(EM239:EP239)))</f>
        <v/>
      </c>
      <c r="ER239" t="str">
        <f t="shared" ca="1" si="220"/>
        <v/>
      </c>
      <c r="EV239" s="53" t="str">
        <f ca="1">IF(OR(COUNTIF('Datos fijos'!$AJ:$AJ,Cálculos!$B239)=0,F239=0,D239=0,B239=0),"",VLOOKUP($B239,'Datos fijos'!$AJ:$AP,COLUMN('Datos fijos'!$AP$1)-COLUMN('Datos fijos'!$AJ$2)+1,0))</f>
        <v/>
      </c>
      <c r="EW239" t="str">
        <f t="shared" ca="1" si="197"/>
        <v/>
      </c>
    </row>
    <row r="240" spans="2:153" x14ac:dyDescent="0.25">
      <c r="B240">
        <f ca="1">OFFSET('Equipos, Mater, Serv'!C$5,ROW($A240)-ROW($A$3),0)</f>
        <v>0</v>
      </c>
      <c r="C240">
        <f ca="1">OFFSET('Equipos, Mater, Serv'!D$5,ROW($A240)-ROW($A$3),0)</f>
        <v>0</v>
      </c>
      <c r="D240">
        <f ca="1">OFFSET('Equipos, Mater, Serv'!F$5,ROW($A240)-ROW($A$3),0)</f>
        <v>0</v>
      </c>
      <c r="E240">
        <f ca="1">OFFSET('Equipos, Mater, Serv'!G$5,ROW($A240)-ROW($A$3),0)</f>
        <v>0</v>
      </c>
      <c r="F240">
        <f ca="1">OFFSET('Equipos, Mater, Serv'!H$5,ROW($A240)-ROW($A$3),0)</f>
        <v>0</v>
      </c>
      <c r="G240">
        <f ca="1">OFFSET('Equipos, Mater, Serv'!L$5,ROW($A240)-ROW($A$3),0)</f>
        <v>0</v>
      </c>
      <c r="I240">
        <f ca="1">OFFSET('Equipos, Mater, Serv'!O$5,ROW($A240)-ROW($A$3),0)</f>
        <v>0</v>
      </c>
      <c r="J240">
        <f ca="1">OFFSET('Equipos, Mater, Serv'!P$5,ROW($A240)-ROW($A$3),0)</f>
        <v>0</v>
      </c>
      <c r="K240">
        <f ca="1">OFFSET('Equipos, Mater, Serv'!T$5,ROW($A240)-ROW($A$3),0)</f>
        <v>0</v>
      </c>
      <c r="L240">
        <f ca="1">OFFSET('Equipos, Mater, Serv'!U$5,ROW($A240)-ROW($A$3),0)</f>
        <v>0</v>
      </c>
      <c r="N240">
        <f ca="1">OFFSET('Equipos, Mater, Serv'!Z$5,ROW($A240)-ROW($A$3),0)</f>
        <v>0</v>
      </c>
      <c r="O240">
        <f ca="1">OFFSET('Equipos, Mater, Serv'!AA$5,ROW($A240)-ROW($A$3),0)</f>
        <v>0</v>
      </c>
      <c r="P240">
        <f ca="1">OFFSET('Equipos, Mater, Serv'!AB$5,ROW($A240)-ROW($A$3),0)</f>
        <v>0</v>
      </c>
      <c r="Q240">
        <f ca="1">OFFSET('Equipos, Mater, Serv'!AC$5,ROW($A240)-ROW($A$3),0)</f>
        <v>0</v>
      </c>
      <c r="R240">
        <f ca="1">OFFSET('Equipos, Mater, Serv'!AD$5,ROW($A240)-ROW($A$3),0)</f>
        <v>0</v>
      </c>
      <c r="S240">
        <f ca="1">OFFSET('Equipos, Mater, Serv'!AE$5,ROW($A240)-ROW($A$3),0)</f>
        <v>0</v>
      </c>
      <c r="T240">
        <f ca="1">OFFSET('Equipos, Mater, Serv'!AF$5,ROW($A240)-ROW($A$3),0)</f>
        <v>0</v>
      </c>
      <c r="V240" s="241">
        <f ca="1">IF(OR($B240=0,D240=0,F240=0,J240&lt;&gt;'Datos fijos'!$H$3),0,1)</f>
        <v>0</v>
      </c>
      <c r="W240">
        <f t="shared" ca="1" si="198"/>
        <v>0</v>
      </c>
      <c r="X240" t="str">
        <f t="shared" ca="1" si="199"/>
        <v/>
      </c>
      <c r="Y240" t="str">
        <f t="shared" ca="1" si="200"/>
        <v/>
      </c>
      <c r="AA240" t="str">
        <f t="shared" ca="1" si="167"/>
        <v/>
      </c>
      <c r="AB240" t="str">
        <f t="shared" ca="1" si="168"/>
        <v/>
      </c>
      <c r="AC240" t="str">
        <f t="shared" ca="1" si="169"/>
        <v/>
      </c>
      <c r="AD240" t="str">
        <f t="shared" ca="1" si="170"/>
        <v/>
      </c>
      <c r="AE240" t="str">
        <f t="shared" ca="1" si="171"/>
        <v/>
      </c>
      <c r="AF240" t="str">
        <f t="shared" ca="1" si="172"/>
        <v/>
      </c>
      <c r="AG240" t="str">
        <f t="shared" ca="1" si="201"/>
        <v/>
      </c>
      <c r="AH240" t="str">
        <f t="shared" ca="1" si="202"/>
        <v/>
      </c>
      <c r="AI240" t="str">
        <f t="shared" ca="1" si="203"/>
        <v/>
      </c>
      <c r="AL240" t="str">
        <f ca="1">IF(Y240="","",IF(OR(AG240='Datos fijos'!$AB$3,AG240='Datos fijos'!$AB$4),0,SUM(AH240:AK240)))</f>
        <v/>
      </c>
      <c r="BE240" s="4">
        <f ca="1">IF(OR(COUNTIF('Datos fijos'!$AJ:$AJ,$B240)=0,$B240=0,D240=0,F240=0,$H$4&lt;&gt;'Datos fijos'!$H$3),0,VLOOKUP($B240,'Datos fijos'!$AJ:$AO,COLUMN('Datos fijos'!$AK$2)-COLUMN('Datos fijos'!$AJ$2)+1,0))</f>
        <v>0</v>
      </c>
      <c r="BF240">
        <f t="shared" ca="1" si="204"/>
        <v>0</v>
      </c>
      <c r="BG240" t="str">
        <f t="shared" ca="1" si="173"/>
        <v/>
      </c>
      <c r="BH240" t="str">
        <f t="shared" ca="1" si="174"/>
        <v/>
      </c>
      <c r="BJ240" t="str">
        <f t="shared" ca="1" si="175"/>
        <v/>
      </c>
      <c r="BK240" t="str">
        <f t="shared" ca="1" si="176"/>
        <v/>
      </c>
      <c r="BL240" t="str">
        <f t="shared" ca="1" si="177"/>
        <v/>
      </c>
      <c r="BM240" t="str">
        <f t="shared" ca="1" si="178"/>
        <v/>
      </c>
      <c r="BN240" s="4" t="str">
        <f t="shared" ca="1" si="179"/>
        <v/>
      </c>
      <c r="BO240" t="str">
        <f t="shared" ca="1" si="180"/>
        <v/>
      </c>
      <c r="BP240" t="str">
        <f t="shared" ca="1" si="181"/>
        <v/>
      </c>
      <c r="BQ240" t="str">
        <f t="shared" ca="1" si="182"/>
        <v/>
      </c>
      <c r="BR240" t="str">
        <f t="shared" ca="1" si="183"/>
        <v/>
      </c>
      <c r="BS240" t="str">
        <f t="shared" ca="1" si="184"/>
        <v/>
      </c>
      <c r="BT240" t="str">
        <f ca="1">IF($BH240="","",IF(OR(BO240='Datos fijos'!$AB$3,BO240='Datos fijos'!$AB$4),0,SUM(BP240:BS240)))</f>
        <v/>
      </c>
      <c r="BU240" t="str">
        <f t="shared" ca="1" si="205"/>
        <v/>
      </c>
      <c r="BX240">
        <f ca="1">IF(OR(COUNTIF('Datos fijos'!$AJ:$AJ,$B240)=0,$B240=0,D240=0,F240=0,G240=0,$H$4&lt;&gt;'Datos fijos'!$H$3),0,VLOOKUP($B240,'Datos fijos'!$AJ:$AO,COLUMN('Datos fijos'!$AL$1)-COLUMN('Datos fijos'!$AJ$2)+1,0))</f>
        <v>0</v>
      </c>
      <c r="BY240">
        <f t="shared" ca="1" si="206"/>
        <v>0</v>
      </c>
      <c r="BZ240" t="str">
        <f t="shared" ca="1" si="185"/>
        <v/>
      </c>
      <c r="CA240" t="str">
        <f t="shared" ca="1" si="186"/>
        <v/>
      </c>
      <c r="CC240" t="str">
        <f t="shared" ca="1" si="187"/>
        <v/>
      </c>
      <c r="CD240" t="str">
        <f t="shared" ca="1" si="188"/>
        <v/>
      </c>
      <c r="CE240" t="str">
        <f t="shared" ca="1" si="189"/>
        <v/>
      </c>
      <c r="CF240" t="str">
        <f t="shared" ca="1" si="190"/>
        <v/>
      </c>
      <c r="CG240" t="str">
        <f t="shared" ca="1" si="191"/>
        <v/>
      </c>
      <c r="CH240" t="str">
        <f t="shared" ca="1" si="192"/>
        <v/>
      </c>
      <c r="CI240" t="str">
        <f t="shared" ca="1" si="193"/>
        <v/>
      </c>
      <c r="CJ240" t="str">
        <f t="shared" ca="1" si="194"/>
        <v/>
      </c>
      <c r="CK240" t="str">
        <f t="shared" ca="1" si="195"/>
        <v/>
      </c>
      <c r="CL240" t="str">
        <f t="shared" ca="1" si="196"/>
        <v/>
      </c>
      <c r="CM240" t="str">
        <f ca="1">IF($CA240="","",IF(OR(CH240='Datos fijos'!$AB$3,CH240='Datos fijos'!$AB$4),0,SUM(CI240:CL240)))</f>
        <v/>
      </c>
      <c r="CN240" t="str">
        <f t="shared" ca="1" si="207"/>
        <v/>
      </c>
      <c r="DZ240">
        <f ca="1">IF(OR(COUNTIF('Datos fijos'!$AJ:$AJ,$B240)=0,C240=0,D240=0,E240=0,G240=0),0,VLOOKUP($B240,'Datos fijos'!$AJ:$AO,COLUMN('Datos fijos'!$AO$1)-COLUMN('Datos fijos'!$AJ$2)+1,0))</f>
        <v>0</v>
      </c>
      <c r="EA240">
        <f t="shared" ca="1" si="208"/>
        <v>0</v>
      </c>
      <c r="EB240" t="str">
        <f t="shared" ca="1" si="221"/>
        <v/>
      </c>
      <c r="EC240" t="str">
        <f t="shared" ca="1" si="209"/>
        <v/>
      </c>
      <c r="EE240" t="str">
        <f t="shared" ca="1" si="210"/>
        <v/>
      </c>
      <c r="EF240" t="str">
        <f t="shared" ca="1" si="211"/>
        <v/>
      </c>
      <c r="EG240" t="str">
        <f t="shared" ca="1" si="212"/>
        <v/>
      </c>
      <c r="EH240" t="str">
        <f t="shared" ca="1" si="213"/>
        <v/>
      </c>
      <c r="EI240" t="str">
        <f t="shared" ca="1" si="214"/>
        <v/>
      </c>
      <c r="EJ240" t="str">
        <f t="shared" ca="1" si="215"/>
        <v/>
      </c>
      <c r="EM240" t="str">
        <f t="shared" ca="1" si="216"/>
        <v/>
      </c>
      <c r="EN240" t="str">
        <f t="shared" ca="1" si="217"/>
        <v/>
      </c>
      <c r="EO240" t="str">
        <f t="shared" ca="1" si="218"/>
        <v/>
      </c>
      <c r="EP240" t="str">
        <f t="shared" ca="1" si="219"/>
        <v/>
      </c>
      <c r="EQ240" t="str">
        <f ca="1">IF(EC240="","",IF(OR(EJ240='Datos fijos'!$AB$4),0,SUM(EM240:EP240)))</f>
        <v/>
      </c>
      <c r="ER240" t="str">
        <f t="shared" ca="1" si="220"/>
        <v/>
      </c>
      <c r="EV240" s="53" t="str">
        <f ca="1">IF(OR(COUNTIF('Datos fijos'!$AJ:$AJ,Cálculos!$B240)=0,F240=0,D240=0,B240=0),"",VLOOKUP($B240,'Datos fijos'!$AJ:$AP,COLUMN('Datos fijos'!$AP$1)-COLUMN('Datos fijos'!$AJ$2)+1,0))</f>
        <v/>
      </c>
      <c r="EW240" t="str">
        <f t="shared" ca="1" si="197"/>
        <v/>
      </c>
    </row>
    <row r="241" spans="2:153" x14ac:dyDescent="0.25">
      <c r="B241">
        <f ca="1">OFFSET('Equipos, Mater, Serv'!C$5,ROW($A241)-ROW($A$3),0)</f>
        <v>0</v>
      </c>
      <c r="C241">
        <f ca="1">OFFSET('Equipos, Mater, Serv'!D$5,ROW($A241)-ROW($A$3),0)</f>
        <v>0</v>
      </c>
      <c r="D241">
        <f ca="1">OFFSET('Equipos, Mater, Serv'!F$5,ROW($A241)-ROW($A$3),0)</f>
        <v>0</v>
      </c>
      <c r="E241">
        <f ca="1">OFFSET('Equipos, Mater, Serv'!G$5,ROW($A241)-ROW($A$3),0)</f>
        <v>0</v>
      </c>
      <c r="F241">
        <f ca="1">OFFSET('Equipos, Mater, Serv'!H$5,ROW($A241)-ROW($A$3),0)</f>
        <v>0</v>
      </c>
      <c r="G241">
        <f ca="1">OFFSET('Equipos, Mater, Serv'!L$5,ROW($A241)-ROW($A$3),0)</f>
        <v>0</v>
      </c>
      <c r="I241">
        <f ca="1">OFFSET('Equipos, Mater, Serv'!O$5,ROW($A241)-ROW($A$3),0)</f>
        <v>0</v>
      </c>
      <c r="J241">
        <f ca="1">OFFSET('Equipos, Mater, Serv'!P$5,ROW($A241)-ROW($A$3),0)</f>
        <v>0</v>
      </c>
      <c r="K241">
        <f ca="1">OFFSET('Equipos, Mater, Serv'!T$5,ROW($A241)-ROW($A$3),0)</f>
        <v>0</v>
      </c>
      <c r="L241">
        <f ca="1">OFFSET('Equipos, Mater, Serv'!U$5,ROW($A241)-ROW($A$3),0)</f>
        <v>0</v>
      </c>
      <c r="N241">
        <f ca="1">OFFSET('Equipos, Mater, Serv'!Z$5,ROW($A241)-ROW($A$3),0)</f>
        <v>0</v>
      </c>
      <c r="O241">
        <f ca="1">OFFSET('Equipos, Mater, Serv'!AA$5,ROW($A241)-ROW($A$3),0)</f>
        <v>0</v>
      </c>
      <c r="P241">
        <f ca="1">OFFSET('Equipos, Mater, Serv'!AB$5,ROW($A241)-ROW($A$3),0)</f>
        <v>0</v>
      </c>
      <c r="Q241">
        <f ca="1">OFFSET('Equipos, Mater, Serv'!AC$5,ROW($A241)-ROW($A$3),0)</f>
        <v>0</v>
      </c>
      <c r="R241">
        <f ca="1">OFFSET('Equipos, Mater, Serv'!AD$5,ROW($A241)-ROW($A$3),0)</f>
        <v>0</v>
      </c>
      <c r="S241">
        <f ca="1">OFFSET('Equipos, Mater, Serv'!AE$5,ROW($A241)-ROW($A$3),0)</f>
        <v>0</v>
      </c>
      <c r="T241">
        <f ca="1">OFFSET('Equipos, Mater, Serv'!AF$5,ROW($A241)-ROW($A$3),0)</f>
        <v>0</v>
      </c>
      <c r="V241" s="241">
        <f ca="1">IF(OR($B241=0,D241=0,F241=0,J241&lt;&gt;'Datos fijos'!$H$3),0,1)</f>
        <v>0</v>
      </c>
      <c r="W241">
        <f t="shared" ca="1" si="198"/>
        <v>0</v>
      </c>
      <c r="X241" t="str">
        <f t="shared" ca="1" si="199"/>
        <v/>
      </c>
      <c r="Y241" t="str">
        <f t="shared" ca="1" si="200"/>
        <v/>
      </c>
      <c r="AA241" t="str">
        <f t="shared" ca="1" si="167"/>
        <v/>
      </c>
      <c r="AB241" t="str">
        <f t="shared" ca="1" si="168"/>
        <v/>
      </c>
      <c r="AC241" t="str">
        <f t="shared" ca="1" si="169"/>
        <v/>
      </c>
      <c r="AD241" t="str">
        <f t="shared" ca="1" si="170"/>
        <v/>
      </c>
      <c r="AE241" t="str">
        <f t="shared" ca="1" si="171"/>
        <v/>
      </c>
      <c r="AF241" t="str">
        <f t="shared" ca="1" si="172"/>
        <v/>
      </c>
      <c r="AG241" t="str">
        <f t="shared" ca="1" si="201"/>
        <v/>
      </c>
      <c r="AH241" t="str">
        <f t="shared" ca="1" si="202"/>
        <v/>
      </c>
      <c r="AI241" t="str">
        <f t="shared" ca="1" si="203"/>
        <v/>
      </c>
      <c r="AL241" t="str">
        <f ca="1">IF(Y241="","",IF(OR(AG241='Datos fijos'!$AB$3,AG241='Datos fijos'!$AB$4),0,SUM(AH241:AK241)))</f>
        <v/>
      </c>
      <c r="BE241" s="4">
        <f ca="1">IF(OR(COUNTIF('Datos fijos'!$AJ:$AJ,$B241)=0,$B241=0,D241=0,F241=0,$H$4&lt;&gt;'Datos fijos'!$H$3),0,VLOOKUP($B241,'Datos fijos'!$AJ:$AO,COLUMN('Datos fijos'!$AK$2)-COLUMN('Datos fijos'!$AJ$2)+1,0))</f>
        <v>0</v>
      </c>
      <c r="BF241">
        <f t="shared" ca="1" si="204"/>
        <v>0</v>
      </c>
      <c r="BG241" t="str">
        <f t="shared" ca="1" si="173"/>
        <v/>
      </c>
      <c r="BH241" t="str">
        <f t="shared" ca="1" si="174"/>
        <v/>
      </c>
      <c r="BJ241" t="str">
        <f t="shared" ca="1" si="175"/>
        <v/>
      </c>
      <c r="BK241" t="str">
        <f t="shared" ca="1" si="176"/>
        <v/>
      </c>
      <c r="BL241" t="str">
        <f t="shared" ca="1" si="177"/>
        <v/>
      </c>
      <c r="BM241" t="str">
        <f t="shared" ca="1" si="178"/>
        <v/>
      </c>
      <c r="BN241" s="4" t="str">
        <f t="shared" ca="1" si="179"/>
        <v/>
      </c>
      <c r="BO241" t="str">
        <f t="shared" ca="1" si="180"/>
        <v/>
      </c>
      <c r="BP241" t="str">
        <f t="shared" ca="1" si="181"/>
        <v/>
      </c>
      <c r="BQ241" t="str">
        <f t="shared" ca="1" si="182"/>
        <v/>
      </c>
      <c r="BR241" t="str">
        <f t="shared" ca="1" si="183"/>
        <v/>
      </c>
      <c r="BS241" t="str">
        <f t="shared" ca="1" si="184"/>
        <v/>
      </c>
      <c r="BT241" t="str">
        <f ca="1">IF($BH241="","",IF(OR(BO241='Datos fijos'!$AB$3,BO241='Datos fijos'!$AB$4),0,SUM(BP241:BS241)))</f>
        <v/>
      </c>
      <c r="BU241" t="str">
        <f t="shared" ca="1" si="205"/>
        <v/>
      </c>
      <c r="BX241">
        <f ca="1">IF(OR(COUNTIF('Datos fijos'!$AJ:$AJ,$B241)=0,$B241=0,D241=0,F241=0,G241=0,$H$4&lt;&gt;'Datos fijos'!$H$3),0,VLOOKUP($B241,'Datos fijos'!$AJ:$AO,COLUMN('Datos fijos'!$AL$1)-COLUMN('Datos fijos'!$AJ$2)+1,0))</f>
        <v>0</v>
      </c>
      <c r="BY241">
        <f t="shared" ca="1" si="206"/>
        <v>0</v>
      </c>
      <c r="BZ241" t="str">
        <f t="shared" ca="1" si="185"/>
        <v/>
      </c>
      <c r="CA241" t="str">
        <f t="shared" ca="1" si="186"/>
        <v/>
      </c>
      <c r="CC241" t="str">
        <f t="shared" ca="1" si="187"/>
        <v/>
      </c>
      <c r="CD241" t="str">
        <f t="shared" ca="1" si="188"/>
        <v/>
      </c>
      <c r="CE241" t="str">
        <f t="shared" ca="1" si="189"/>
        <v/>
      </c>
      <c r="CF241" t="str">
        <f t="shared" ca="1" si="190"/>
        <v/>
      </c>
      <c r="CG241" t="str">
        <f t="shared" ca="1" si="191"/>
        <v/>
      </c>
      <c r="CH241" t="str">
        <f t="shared" ca="1" si="192"/>
        <v/>
      </c>
      <c r="CI241" t="str">
        <f t="shared" ca="1" si="193"/>
        <v/>
      </c>
      <c r="CJ241" t="str">
        <f t="shared" ca="1" si="194"/>
        <v/>
      </c>
      <c r="CK241" t="str">
        <f t="shared" ca="1" si="195"/>
        <v/>
      </c>
      <c r="CL241" t="str">
        <f t="shared" ca="1" si="196"/>
        <v/>
      </c>
      <c r="CM241" t="str">
        <f ca="1">IF($CA241="","",IF(OR(CH241='Datos fijos'!$AB$3,CH241='Datos fijos'!$AB$4),0,SUM(CI241:CL241)))</f>
        <v/>
      </c>
      <c r="CN241" t="str">
        <f t="shared" ca="1" si="207"/>
        <v/>
      </c>
      <c r="DZ241">
        <f ca="1">IF(OR(COUNTIF('Datos fijos'!$AJ:$AJ,$B241)=0,C241=0,D241=0,E241=0,G241=0),0,VLOOKUP($B241,'Datos fijos'!$AJ:$AO,COLUMN('Datos fijos'!$AO$1)-COLUMN('Datos fijos'!$AJ$2)+1,0))</f>
        <v>0</v>
      </c>
      <c r="EA241">
        <f t="shared" ca="1" si="208"/>
        <v>0</v>
      </c>
      <c r="EB241" t="str">
        <f t="shared" ca="1" si="221"/>
        <v/>
      </c>
      <c r="EC241" t="str">
        <f t="shared" ca="1" si="209"/>
        <v/>
      </c>
      <c r="EE241" t="str">
        <f t="shared" ca="1" si="210"/>
        <v/>
      </c>
      <c r="EF241" t="str">
        <f t="shared" ca="1" si="211"/>
        <v/>
      </c>
      <c r="EG241" t="str">
        <f t="shared" ca="1" si="212"/>
        <v/>
      </c>
      <c r="EH241" t="str">
        <f t="shared" ca="1" si="213"/>
        <v/>
      </c>
      <c r="EI241" t="str">
        <f t="shared" ca="1" si="214"/>
        <v/>
      </c>
      <c r="EJ241" t="str">
        <f t="shared" ca="1" si="215"/>
        <v/>
      </c>
      <c r="EM241" t="str">
        <f t="shared" ca="1" si="216"/>
        <v/>
      </c>
      <c r="EN241" t="str">
        <f t="shared" ca="1" si="217"/>
        <v/>
      </c>
      <c r="EO241" t="str">
        <f t="shared" ca="1" si="218"/>
        <v/>
      </c>
      <c r="EP241" t="str">
        <f t="shared" ca="1" si="219"/>
        <v/>
      </c>
      <c r="EQ241" t="str">
        <f ca="1">IF(EC241="","",IF(OR(EJ241='Datos fijos'!$AB$4),0,SUM(EM241:EP241)))</f>
        <v/>
      </c>
      <c r="ER241" t="str">
        <f t="shared" ca="1" si="220"/>
        <v/>
      </c>
      <c r="EV241" s="53" t="str">
        <f ca="1">IF(OR(COUNTIF('Datos fijos'!$AJ:$AJ,Cálculos!$B241)=0,F241=0,D241=0,B241=0),"",VLOOKUP($B241,'Datos fijos'!$AJ:$AP,COLUMN('Datos fijos'!$AP$1)-COLUMN('Datos fijos'!$AJ$2)+1,0))</f>
        <v/>
      </c>
      <c r="EW241" t="str">
        <f t="shared" ca="1" si="197"/>
        <v/>
      </c>
    </row>
    <row r="242" spans="2:153" x14ac:dyDescent="0.25">
      <c r="B242">
        <f ca="1">OFFSET('Equipos, Mater, Serv'!C$5,ROW($A242)-ROW($A$3),0)</f>
        <v>0</v>
      </c>
      <c r="C242">
        <f ca="1">OFFSET('Equipos, Mater, Serv'!D$5,ROW($A242)-ROW($A$3),0)</f>
        <v>0</v>
      </c>
      <c r="D242">
        <f ca="1">OFFSET('Equipos, Mater, Serv'!F$5,ROW($A242)-ROW($A$3),0)</f>
        <v>0</v>
      </c>
      <c r="E242">
        <f ca="1">OFFSET('Equipos, Mater, Serv'!G$5,ROW($A242)-ROW($A$3),0)</f>
        <v>0</v>
      </c>
      <c r="F242">
        <f ca="1">OFFSET('Equipos, Mater, Serv'!H$5,ROW($A242)-ROW($A$3),0)</f>
        <v>0</v>
      </c>
      <c r="G242">
        <f ca="1">OFFSET('Equipos, Mater, Serv'!L$5,ROW($A242)-ROW($A$3),0)</f>
        <v>0</v>
      </c>
      <c r="I242">
        <f ca="1">OFFSET('Equipos, Mater, Serv'!O$5,ROW($A242)-ROW($A$3),0)</f>
        <v>0</v>
      </c>
      <c r="J242">
        <f ca="1">OFFSET('Equipos, Mater, Serv'!P$5,ROW($A242)-ROW($A$3),0)</f>
        <v>0</v>
      </c>
      <c r="K242">
        <f ca="1">OFFSET('Equipos, Mater, Serv'!T$5,ROW($A242)-ROW($A$3),0)</f>
        <v>0</v>
      </c>
      <c r="L242">
        <f ca="1">OFFSET('Equipos, Mater, Serv'!U$5,ROW($A242)-ROW($A$3),0)</f>
        <v>0</v>
      </c>
      <c r="N242">
        <f ca="1">OFFSET('Equipos, Mater, Serv'!Z$5,ROW($A242)-ROW($A$3),0)</f>
        <v>0</v>
      </c>
      <c r="O242">
        <f ca="1">OFFSET('Equipos, Mater, Serv'!AA$5,ROW($A242)-ROW($A$3),0)</f>
        <v>0</v>
      </c>
      <c r="P242">
        <f ca="1">OFFSET('Equipos, Mater, Serv'!AB$5,ROW($A242)-ROW($A$3),0)</f>
        <v>0</v>
      </c>
      <c r="Q242">
        <f ca="1">OFFSET('Equipos, Mater, Serv'!AC$5,ROW($A242)-ROW($A$3),0)</f>
        <v>0</v>
      </c>
      <c r="R242">
        <f ca="1">OFFSET('Equipos, Mater, Serv'!AD$5,ROW($A242)-ROW($A$3),0)</f>
        <v>0</v>
      </c>
      <c r="S242">
        <f ca="1">OFFSET('Equipos, Mater, Serv'!AE$5,ROW($A242)-ROW($A$3),0)</f>
        <v>0</v>
      </c>
      <c r="T242">
        <f ca="1">OFFSET('Equipos, Mater, Serv'!AF$5,ROW($A242)-ROW($A$3),0)</f>
        <v>0</v>
      </c>
      <c r="V242" s="241">
        <f ca="1">IF(OR($B242=0,D242=0,F242=0,J242&lt;&gt;'Datos fijos'!$H$3),0,1)</f>
        <v>0</v>
      </c>
      <c r="W242">
        <f t="shared" ca="1" si="198"/>
        <v>0</v>
      </c>
      <c r="X242" t="str">
        <f t="shared" ca="1" si="199"/>
        <v/>
      </c>
      <c r="Y242" t="str">
        <f t="shared" ca="1" si="200"/>
        <v/>
      </c>
      <c r="AA242" t="str">
        <f t="shared" ca="1" si="167"/>
        <v/>
      </c>
      <c r="AB242" t="str">
        <f t="shared" ca="1" si="168"/>
        <v/>
      </c>
      <c r="AC242" t="str">
        <f t="shared" ca="1" si="169"/>
        <v/>
      </c>
      <c r="AD242" t="str">
        <f t="shared" ca="1" si="170"/>
        <v/>
      </c>
      <c r="AE242" t="str">
        <f t="shared" ca="1" si="171"/>
        <v/>
      </c>
      <c r="AF242" t="str">
        <f t="shared" ca="1" si="172"/>
        <v/>
      </c>
      <c r="AG242" t="str">
        <f t="shared" ca="1" si="201"/>
        <v/>
      </c>
      <c r="AH242" t="str">
        <f t="shared" ca="1" si="202"/>
        <v/>
      </c>
      <c r="AI242" t="str">
        <f t="shared" ca="1" si="203"/>
        <v/>
      </c>
      <c r="AL242" t="str">
        <f ca="1">IF(Y242="","",IF(OR(AG242='Datos fijos'!$AB$3,AG242='Datos fijos'!$AB$4),0,SUM(AH242:AK242)))</f>
        <v/>
      </c>
      <c r="BE242" s="4">
        <f ca="1">IF(OR(COUNTIF('Datos fijos'!$AJ:$AJ,$B242)=0,$B242=0,D242=0,F242=0,$H$4&lt;&gt;'Datos fijos'!$H$3),0,VLOOKUP($B242,'Datos fijos'!$AJ:$AO,COLUMN('Datos fijos'!$AK$2)-COLUMN('Datos fijos'!$AJ$2)+1,0))</f>
        <v>0</v>
      </c>
      <c r="BF242">
        <f t="shared" ca="1" si="204"/>
        <v>0</v>
      </c>
      <c r="BG242" t="str">
        <f t="shared" ca="1" si="173"/>
        <v/>
      </c>
      <c r="BH242" t="str">
        <f t="shared" ca="1" si="174"/>
        <v/>
      </c>
      <c r="BJ242" t="str">
        <f t="shared" ca="1" si="175"/>
        <v/>
      </c>
      <c r="BK242" t="str">
        <f t="shared" ca="1" si="176"/>
        <v/>
      </c>
      <c r="BL242" t="str">
        <f t="shared" ca="1" si="177"/>
        <v/>
      </c>
      <c r="BM242" t="str">
        <f t="shared" ca="1" si="178"/>
        <v/>
      </c>
      <c r="BN242" s="4" t="str">
        <f t="shared" ca="1" si="179"/>
        <v/>
      </c>
      <c r="BO242" t="str">
        <f t="shared" ca="1" si="180"/>
        <v/>
      </c>
      <c r="BP242" t="str">
        <f t="shared" ca="1" si="181"/>
        <v/>
      </c>
      <c r="BQ242" t="str">
        <f t="shared" ca="1" si="182"/>
        <v/>
      </c>
      <c r="BR242" t="str">
        <f t="shared" ca="1" si="183"/>
        <v/>
      </c>
      <c r="BS242" t="str">
        <f t="shared" ca="1" si="184"/>
        <v/>
      </c>
      <c r="BT242" t="str">
        <f ca="1">IF($BH242="","",IF(OR(BO242='Datos fijos'!$AB$3,BO242='Datos fijos'!$AB$4),0,SUM(BP242:BS242)))</f>
        <v/>
      </c>
      <c r="BU242" t="str">
        <f t="shared" ca="1" si="205"/>
        <v/>
      </c>
      <c r="BX242">
        <f ca="1">IF(OR(COUNTIF('Datos fijos'!$AJ:$AJ,$B242)=0,$B242=0,D242=0,F242=0,G242=0,$H$4&lt;&gt;'Datos fijos'!$H$3),0,VLOOKUP($B242,'Datos fijos'!$AJ:$AO,COLUMN('Datos fijos'!$AL$1)-COLUMN('Datos fijos'!$AJ$2)+1,0))</f>
        <v>0</v>
      </c>
      <c r="BY242">
        <f t="shared" ca="1" si="206"/>
        <v>0</v>
      </c>
      <c r="BZ242" t="str">
        <f t="shared" ca="1" si="185"/>
        <v/>
      </c>
      <c r="CA242" t="str">
        <f t="shared" ca="1" si="186"/>
        <v/>
      </c>
      <c r="CC242" t="str">
        <f t="shared" ca="1" si="187"/>
        <v/>
      </c>
      <c r="CD242" t="str">
        <f t="shared" ca="1" si="188"/>
        <v/>
      </c>
      <c r="CE242" t="str">
        <f t="shared" ca="1" si="189"/>
        <v/>
      </c>
      <c r="CF242" t="str">
        <f t="shared" ca="1" si="190"/>
        <v/>
      </c>
      <c r="CG242" t="str">
        <f t="shared" ca="1" si="191"/>
        <v/>
      </c>
      <c r="CH242" t="str">
        <f t="shared" ca="1" si="192"/>
        <v/>
      </c>
      <c r="CI242" t="str">
        <f t="shared" ca="1" si="193"/>
        <v/>
      </c>
      <c r="CJ242" t="str">
        <f t="shared" ca="1" si="194"/>
        <v/>
      </c>
      <c r="CK242" t="str">
        <f t="shared" ca="1" si="195"/>
        <v/>
      </c>
      <c r="CL242" t="str">
        <f t="shared" ca="1" si="196"/>
        <v/>
      </c>
      <c r="CM242" t="str">
        <f ca="1">IF($CA242="","",IF(OR(CH242='Datos fijos'!$AB$3,CH242='Datos fijos'!$AB$4),0,SUM(CI242:CL242)))</f>
        <v/>
      </c>
      <c r="CN242" t="str">
        <f t="shared" ca="1" si="207"/>
        <v/>
      </c>
      <c r="DZ242">
        <f ca="1">IF(OR(COUNTIF('Datos fijos'!$AJ:$AJ,$B242)=0,C242=0,D242=0,E242=0,G242=0),0,VLOOKUP($B242,'Datos fijos'!$AJ:$AO,COLUMN('Datos fijos'!$AO$1)-COLUMN('Datos fijos'!$AJ$2)+1,0))</f>
        <v>0</v>
      </c>
      <c r="EA242">
        <f t="shared" ca="1" si="208"/>
        <v>0</v>
      </c>
      <c r="EB242" t="str">
        <f t="shared" ca="1" si="221"/>
        <v/>
      </c>
      <c r="EC242" t="str">
        <f t="shared" ca="1" si="209"/>
        <v/>
      </c>
      <c r="EE242" t="str">
        <f t="shared" ca="1" si="210"/>
        <v/>
      </c>
      <c r="EF242" t="str">
        <f t="shared" ca="1" si="211"/>
        <v/>
      </c>
      <c r="EG242" t="str">
        <f t="shared" ca="1" si="212"/>
        <v/>
      </c>
      <c r="EH242" t="str">
        <f t="shared" ca="1" si="213"/>
        <v/>
      </c>
      <c r="EI242" t="str">
        <f t="shared" ca="1" si="214"/>
        <v/>
      </c>
      <c r="EJ242" t="str">
        <f t="shared" ca="1" si="215"/>
        <v/>
      </c>
      <c r="EM242" t="str">
        <f t="shared" ca="1" si="216"/>
        <v/>
      </c>
      <c r="EN242" t="str">
        <f t="shared" ca="1" si="217"/>
        <v/>
      </c>
      <c r="EO242" t="str">
        <f t="shared" ca="1" si="218"/>
        <v/>
      </c>
      <c r="EP242" t="str">
        <f t="shared" ca="1" si="219"/>
        <v/>
      </c>
      <c r="EQ242" t="str">
        <f ca="1">IF(EC242="","",IF(OR(EJ242='Datos fijos'!$AB$4),0,SUM(EM242:EP242)))</f>
        <v/>
      </c>
      <c r="ER242" t="str">
        <f t="shared" ca="1" si="220"/>
        <v/>
      </c>
      <c r="EV242" s="53" t="str">
        <f ca="1">IF(OR(COUNTIF('Datos fijos'!$AJ:$AJ,Cálculos!$B242)=0,F242=0,D242=0,B242=0),"",VLOOKUP($B242,'Datos fijos'!$AJ:$AP,COLUMN('Datos fijos'!$AP$1)-COLUMN('Datos fijos'!$AJ$2)+1,0))</f>
        <v/>
      </c>
      <c r="EW242" t="str">
        <f t="shared" ca="1" si="197"/>
        <v/>
      </c>
    </row>
    <row r="243" spans="2:153" x14ac:dyDescent="0.25">
      <c r="B243">
        <f ca="1">OFFSET('Equipos, Mater, Serv'!C$5,ROW($A243)-ROW($A$3),0)</f>
        <v>0</v>
      </c>
      <c r="C243">
        <f ca="1">OFFSET('Equipos, Mater, Serv'!D$5,ROW($A243)-ROW($A$3),0)</f>
        <v>0</v>
      </c>
      <c r="D243">
        <f ca="1">OFFSET('Equipos, Mater, Serv'!F$5,ROW($A243)-ROW($A$3),0)</f>
        <v>0</v>
      </c>
      <c r="E243">
        <f ca="1">OFFSET('Equipos, Mater, Serv'!G$5,ROW($A243)-ROW($A$3),0)</f>
        <v>0</v>
      </c>
      <c r="F243">
        <f ca="1">OFFSET('Equipos, Mater, Serv'!H$5,ROW($A243)-ROW($A$3),0)</f>
        <v>0</v>
      </c>
      <c r="G243">
        <f ca="1">OFFSET('Equipos, Mater, Serv'!L$5,ROW($A243)-ROW($A$3),0)</f>
        <v>0</v>
      </c>
      <c r="I243">
        <f ca="1">OFFSET('Equipos, Mater, Serv'!O$5,ROW($A243)-ROW($A$3),0)</f>
        <v>0</v>
      </c>
      <c r="J243">
        <f ca="1">OFFSET('Equipos, Mater, Serv'!P$5,ROW($A243)-ROW($A$3),0)</f>
        <v>0</v>
      </c>
      <c r="K243">
        <f ca="1">OFFSET('Equipos, Mater, Serv'!T$5,ROW($A243)-ROW($A$3),0)</f>
        <v>0</v>
      </c>
      <c r="L243">
        <f ca="1">OFFSET('Equipos, Mater, Serv'!U$5,ROW($A243)-ROW($A$3),0)</f>
        <v>0</v>
      </c>
      <c r="N243">
        <f ca="1">OFFSET('Equipos, Mater, Serv'!Z$5,ROW($A243)-ROW($A$3),0)</f>
        <v>0</v>
      </c>
      <c r="O243">
        <f ca="1">OFFSET('Equipos, Mater, Serv'!AA$5,ROW($A243)-ROW($A$3),0)</f>
        <v>0</v>
      </c>
      <c r="P243">
        <f ca="1">OFFSET('Equipos, Mater, Serv'!AB$5,ROW($A243)-ROW($A$3),0)</f>
        <v>0</v>
      </c>
      <c r="Q243">
        <f ca="1">OFFSET('Equipos, Mater, Serv'!AC$5,ROW($A243)-ROW($A$3),0)</f>
        <v>0</v>
      </c>
      <c r="R243">
        <f ca="1">OFFSET('Equipos, Mater, Serv'!AD$5,ROW($A243)-ROW($A$3),0)</f>
        <v>0</v>
      </c>
      <c r="S243">
        <f ca="1">OFFSET('Equipos, Mater, Serv'!AE$5,ROW($A243)-ROW($A$3),0)</f>
        <v>0</v>
      </c>
      <c r="T243">
        <f ca="1">OFFSET('Equipos, Mater, Serv'!AF$5,ROW($A243)-ROW($A$3),0)</f>
        <v>0</v>
      </c>
      <c r="V243" s="241">
        <f ca="1">IF(OR($B243=0,D243=0,F243=0,J243&lt;&gt;'Datos fijos'!$H$3),0,1)</f>
        <v>0</v>
      </c>
      <c r="W243">
        <f t="shared" ca="1" si="198"/>
        <v>0</v>
      </c>
      <c r="X243" t="str">
        <f t="shared" ca="1" si="199"/>
        <v/>
      </c>
      <c r="Y243" t="str">
        <f t="shared" ca="1" si="200"/>
        <v/>
      </c>
      <c r="AA243" t="str">
        <f t="shared" ca="1" si="167"/>
        <v/>
      </c>
      <c r="AB243" t="str">
        <f t="shared" ca="1" si="168"/>
        <v/>
      </c>
      <c r="AC243" t="str">
        <f t="shared" ca="1" si="169"/>
        <v/>
      </c>
      <c r="AD243" t="str">
        <f t="shared" ca="1" si="170"/>
        <v/>
      </c>
      <c r="AE243" t="str">
        <f t="shared" ca="1" si="171"/>
        <v/>
      </c>
      <c r="AF243" t="str">
        <f t="shared" ca="1" si="172"/>
        <v/>
      </c>
      <c r="AG243" t="str">
        <f t="shared" ca="1" si="201"/>
        <v/>
      </c>
      <c r="AH243" t="str">
        <f t="shared" ca="1" si="202"/>
        <v/>
      </c>
      <c r="AI243" t="str">
        <f t="shared" ca="1" si="203"/>
        <v/>
      </c>
      <c r="AL243" t="str">
        <f ca="1">IF(Y243="","",IF(OR(AG243='Datos fijos'!$AB$3,AG243='Datos fijos'!$AB$4),0,SUM(AH243:AK243)))</f>
        <v/>
      </c>
      <c r="BE243" s="4">
        <f ca="1">IF(OR(COUNTIF('Datos fijos'!$AJ:$AJ,$B243)=0,$B243=0,D243=0,F243=0,$H$4&lt;&gt;'Datos fijos'!$H$3),0,VLOOKUP($B243,'Datos fijos'!$AJ:$AO,COLUMN('Datos fijos'!$AK$2)-COLUMN('Datos fijos'!$AJ$2)+1,0))</f>
        <v>0</v>
      </c>
      <c r="BF243">
        <f t="shared" ca="1" si="204"/>
        <v>0</v>
      </c>
      <c r="BG243" t="str">
        <f t="shared" ca="1" si="173"/>
        <v/>
      </c>
      <c r="BH243" t="str">
        <f t="shared" ca="1" si="174"/>
        <v/>
      </c>
      <c r="BJ243" t="str">
        <f t="shared" ca="1" si="175"/>
        <v/>
      </c>
      <c r="BK243" t="str">
        <f t="shared" ca="1" si="176"/>
        <v/>
      </c>
      <c r="BL243" t="str">
        <f t="shared" ca="1" si="177"/>
        <v/>
      </c>
      <c r="BM243" t="str">
        <f t="shared" ca="1" si="178"/>
        <v/>
      </c>
      <c r="BN243" s="4" t="str">
        <f t="shared" ca="1" si="179"/>
        <v/>
      </c>
      <c r="BO243" t="str">
        <f t="shared" ca="1" si="180"/>
        <v/>
      </c>
      <c r="BP243" t="str">
        <f t="shared" ca="1" si="181"/>
        <v/>
      </c>
      <c r="BQ243" t="str">
        <f t="shared" ca="1" si="182"/>
        <v/>
      </c>
      <c r="BR243" t="str">
        <f t="shared" ca="1" si="183"/>
        <v/>
      </c>
      <c r="BS243" t="str">
        <f t="shared" ca="1" si="184"/>
        <v/>
      </c>
      <c r="BT243" t="str">
        <f ca="1">IF($BH243="","",IF(OR(BO243='Datos fijos'!$AB$3,BO243='Datos fijos'!$AB$4),0,SUM(BP243:BS243)))</f>
        <v/>
      </c>
      <c r="BU243" t="str">
        <f t="shared" ca="1" si="205"/>
        <v/>
      </c>
      <c r="BX243">
        <f ca="1">IF(OR(COUNTIF('Datos fijos'!$AJ:$AJ,$B243)=0,$B243=0,D243=0,F243=0,G243=0,$H$4&lt;&gt;'Datos fijos'!$H$3),0,VLOOKUP($B243,'Datos fijos'!$AJ:$AO,COLUMN('Datos fijos'!$AL$1)-COLUMN('Datos fijos'!$AJ$2)+1,0))</f>
        <v>0</v>
      </c>
      <c r="BY243">
        <f t="shared" ca="1" si="206"/>
        <v>0</v>
      </c>
      <c r="BZ243" t="str">
        <f t="shared" ca="1" si="185"/>
        <v/>
      </c>
      <c r="CA243" t="str">
        <f t="shared" ca="1" si="186"/>
        <v/>
      </c>
      <c r="CC243" t="str">
        <f t="shared" ca="1" si="187"/>
        <v/>
      </c>
      <c r="CD243" t="str">
        <f t="shared" ca="1" si="188"/>
        <v/>
      </c>
      <c r="CE243" t="str">
        <f t="shared" ca="1" si="189"/>
        <v/>
      </c>
      <c r="CF243" t="str">
        <f t="shared" ca="1" si="190"/>
        <v/>
      </c>
      <c r="CG243" t="str">
        <f t="shared" ca="1" si="191"/>
        <v/>
      </c>
      <c r="CH243" t="str">
        <f t="shared" ca="1" si="192"/>
        <v/>
      </c>
      <c r="CI243" t="str">
        <f t="shared" ca="1" si="193"/>
        <v/>
      </c>
      <c r="CJ243" t="str">
        <f t="shared" ca="1" si="194"/>
        <v/>
      </c>
      <c r="CK243" t="str">
        <f t="shared" ca="1" si="195"/>
        <v/>
      </c>
      <c r="CL243" t="str">
        <f t="shared" ca="1" si="196"/>
        <v/>
      </c>
      <c r="CM243" t="str">
        <f ca="1">IF($CA243="","",IF(OR(CH243='Datos fijos'!$AB$3,CH243='Datos fijos'!$AB$4),0,SUM(CI243:CL243)))</f>
        <v/>
      </c>
      <c r="CN243" t="str">
        <f t="shared" ca="1" si="207"/>
        <v/>
      </c>
      <c r="DZ243">
        <f ca="1">IF(OR(COUNTIF('Datos fijos'!$AJ:$AJ,$B243)=0,C243=0,D243=0,E243=0,G243=0),0,VLOOKUP($B243,'Datos fijos'!$AJ:$AO,COLUMN('Datos fijos'!$AO$1)-COLUMN('Datos fijos'!$AJ$2)+1,0))</f>
        <v>0</v>
      </c>
      <c r="EA243">
        <f t="shared" ca="1" si="208"/>
        <v>0</v>
      </c>
      <c r="EB243" t="str">
        <f t="shared" ca="1" si="221"/>
        <v/>
      </c>
      <c r="EC243" t="str">
        <f t="shared" ca="1" si="209"/>
        <v/>
      </c>
      <c r="EE243" t="str">
        <f t="shared" ca="1" si="210"/>
        <v/>
      </c>
      <c r="EF243" t="str">
        <f t="shared" ca="1" si="211"/>
        <v/>
      </c>
      <c r="EG243" t="str">
        <f t="shared" ca="1" si="212"/>
        <v/>
      </c>
      <c r="EH243" t="str">
        <f t="shared" ca="1" si="213"/>
        <v/>
      </c>
      <c r="EI243" t="str">
        <f t="shared" ca="1" si="214"/>
        <v/>
      </c>
      <c r="EJ243" t="str">
        <f t="shared" ca="1" si="215"/>
        <v/>
      </c>
      <c r="EM243" t="str">
        <f t="shared" ca="1" si="216"/>
        <v/>
      </c>
      <c r="EN243" t="str">
        <f t="shared" ca="1" si="217"/>
        <v/>
      </c>
      <c r="EO243" t="str">
        <f t="shared" ca="1" si="218"/>
        <v/>
      </c>
      <c r="EP243" t="str">
        <f t="shared" ca="1" si="219"/>
        <v/>
      </c>
      <c r="EQ243" t="str">
        <f ca="1">IF(EC243="","",IF(OR(EJ243='Datos fijos'!$AB$4),0,SUM(EM243:EP243)))</f>
        <v/>
      </c>
      <c r="ER243" t="str">
        <f t="shared" ca="1" si="220"/>
        <v/>
      </c>
      <c r="EV243" s="53" t="str">
        <f ca="1">IF(OR(COUNTIF('Datos fijos'!$AJ:$AJ,Cálculos!$B243)=0,F243=0,D243=0,B243=0),"",VLOOKUP($B243,'Datos fijos'!$AJ:$AP,COLUMN('Datos fijos'!$AP$1)-COLUMN('Datos fijos'!$AJ$2)+1,0))</f>
        <v/>
      </c>
      <c r="EW243" t="str">
        <f t="shared" ca="1" si="197"/>
        <v/>
      </c>
    </row>
    <row r="244" spans="2:153" x14ac:dyDescent="0.25">
      <c r="B244">
        <f ca="1">OFFSET('Equipos, Mater, Serv'!C$5,ROW($A244)-ROW($A$3),0)</f>
        <v>0</v>
      </c>
      <c r="C244">
        <f ca="1">OFFSET('Equipos, Mater, Serv'!D$5,ROW($A244)-ROW($A$3),0)</f>
        <v>0</v>
      </c>
      <c r="D244">
        <f ca="1">OFFSET('Equipos, Mater, Serv'!F$5,ROW($A244)-ROW($A$3),0)</f>
        <v>0</v>
      </c>
      <c r="E244">
        <f ca="1">OFFSET('Equipos, Mater, Serv'!G$5,ROW($A244)-ROW($A$3),0)</f>
        <v>0</v>
      </c>
      <c r="F244">
        <f ca="1">OFFSET('Equipos, Mater, Serv'!H$5,ROW($A244)-ROW($A$3),0)</f>
        <v>0</v>
      </c>
      <c r="G244">
        <f ca="1">OFFSET('Equipos, Mater, Serv'!L$5,ROW($A244)-ROW($A$3),0)</f>
        <v>0</v>
      </c>
      <c r="I244">
        <f ca="1">OFFSET('Equipos, Mater, Serv'!O$5,ROW($A244)-ROW($A$3),0)</f>
        <v>0</v>
      </c>
      <c r="J244">
        <f ca="1">OFFSET('Equipos, Mater, Serv'!P$5,ROW($A244)-ROW($A$3),0)</f>
        <v>0</v>
      </c>
      <c r="K244">
        <f ca="1">OFFSET('Equipos, Mater, Serv'!T$5,ROW($A244)-ROW($A$3),0)</f>
        <v>0</v>
      </c>
      <c r="L244">
        <f ca="1">OFFSET('Equipos, Mater, Serv'!U$5,ROW($A244)-ROW($A$3),0)</f>
        <v>0</v>
      </c>
      <c r="N244">
        <f ca="1">OFFSET('Equipos, Mater, Serv'!Z$5,ROW($A244)-ROW($A$3),0)</f>
        <v>0</v>
      </c>
      <c r="O244">
        <f ca="1">OFFSET('Equipos, Mater, Serv'!AA$5,ROW($A244)-ROW($A$3),0)</f>
        <v>0</v>
      </c>
      <c r="P244">
        <f ca="1">OFFSET('Equipos, Mater, Serv'!AB$5,ROW($A244)-ROW($A$3),0)</f>
        <v>0</v>
      </c>
      <c r="Q244">
        <f ca="1">OFFSET('Equipos, Mater, Serv'!AC$5,ROW($A244)-ROW($A$3),0)</f>
        <v>0</v>
      </c>
      <c r="R244">
        <f ca="1">OFFSET('Equipos, Mater, Serv'!AD$5,ROW($A244)-ROW($A$3),0)</f>
        <v>0</v>
      </c>
      <c r="S244">
        <f ca="1">OFFSET('Equipos, Mater, Serv'!AE$5,ROW($A244)-ROW($A$3),0)</f>
        <v>0</v>
      </c>
      <c r="T244">
        <f ca="1">OFFSET('Equipos, Mater, Serv'!AF$5,ROW($A244)-ROW($A$3),0)</f>
        <v>0</v>
      </c>
      <c r="V244" s="241">
        <f ca="1">IF(OR($B244=0,D244=0,F244=0,J244&lt;&gt;'Datos fijos'!$H$3),0,1)</f>
        <v>0</v>
      </c>
      <c r="W244">
        <f t="shared" ca="1" si="198"/>
        <v>0</v>
      </c>
      <c r="X244" t="str">
        <f t="shared" ca="1" si="199"/>
        <v/>
      </c>
      <c r="Y244" t="str">
        <f t="shared" ca="1" si="200"/>
        <v/>
      </c>
      <c r="AA244" t="str">
        <f t="shared" ca="1" si="167"/>
        <v/>
      </c>
      <c r="AB244" t="str">
        <f t="shared" ca="1" si="168"/>
        <v/>
      </c>
      <c r="AC244" t="str">
        <f t="shared" ca="1" si="169"/>
        <v/>
      </c>
      <c r="AD244" t="str">
        <f t="shared" ca="1" si="170"/>
        <v/>
      </c>
      <c r="AE244" t="str">
        <f t="shared" ca="1" si="171"/>
        <v/>
      </c>
      <c r="AF244" t="str">
        <f t="shared" ca="1" si="172"/>
        <v/>
      </c>
      <c r="AG244" t="str">
        <f t="shared" ca="1" si="201"/>
        <v/>
      </c>
      <c r="AH244" t="str">
        <f t="shared" ca="1" si="202"/>
        <v/>
      </c>
      <c r="AI244" t="str">
        <f t="shared" ca="1" si="203"/>
        <v/>
      </c>
      <c r="AL244" t="str">
        <f ca="1">IF(Y244="","",IF(OR(AG244='Datos fijos'!$AB$3,AG244='Datos fijos'!$AB$4),0,SUM(AH244:AK244)))</f>
        <v/>
      </c>
      <c r="BE244" s="4">
        <f ca="1">IF(OR(COUNTIF('Datos fijos'!$AJ:$AJ,$B244)=0,$B244=0,D244=0,F244=0,$H$4&lt;&gt;'Datos fijos'!$H$3),0,VLOOKUP($B244,'Datos fijos'!$AJ:$AO,COLUMN('Datos fijos'!$AK$2)-COLUMN('Datos fijos'!$AJ$2)+1,0))</f>
        <v>0</v>
      </c>
      <c r="BF244">
        <f t="shared" ca="1" si="204"/>
        <v>0</v>
      </c>
      <c r="BG244" t="str">
        <f t="shared" ca="1" si="173"/>
        <v/>
      </c>
      <c r="BH244" t="str">
        <f t="shared" ca="1" si="174"/>
        <v/>
      </c>
      <c r="BJ244" t="str">
        <f t="shared" ca="1" si="175"/>
        <v/>
      </c>
      <c r="BK244" t="str">
        <f t="shared" ca="1" si="176"/>
        <v/>
      </c>
      <c r="BL244" t="str">
        <f t="shared" ca="1" si="177"/>
        <v/>
      </c>
      <c r="BM244" t="str">
        <f t="shared" ca="1" si="178"/>
        <v/>
      </c>
      <c r="BN244" s="4" t="str">
        <f t="shared" ca="1" si="179"/>
        <v/>
      </c>
      <c r="BO244" t="str">
        <f t="shared" ca="1" si="180"/>
        <v/>
      </c>
      <c r="BP244" t="str">
        <f t="shared" ca="1" si="181"/>
        <v/>
      </c>
      <c r="BQ244" t="str">
        <f t="shared" ca="1" si="182"/>
        <v/>
      </c>
      <c r="BR244" t="str">
        <f t="shared" ca="1" si="183"/>
        <v/>
      </c>
      <c r="BS244" t="str">
        <f t="shared" ca="1" si="184"/>
        <v/>
      </c>
      <c r="BT244" t="str">
        <f ca="1">IF($BH244="","",IF(OR(BO244='Datos fijos'!$AB$3,BO244='Datos fijos'!$AB$4),0,SUM(BP244:BS244)))</f>
        <v/>
      </c>
      <c r="BU244" t="str">
        <f t="shared" ca="1" si="205"/>
        <v/>
      </c>
      <c r="BX244">
        <f ca="1">IF(OR(COUNTIF('Datos fijos'!$AJ:$AJ,$B244)=0,$B244=0,D244=0,F244=0,G244=0,$H$4&lt;&gt;'Datos fijos'!$H$3),0,VLOOKUP($B244,'Datos fijos'!$AJ:$AO,COLUMN('Datos fijos'!$AL$1)-COLUMN('Datos fijos'!$AJ$2)+1,0))</f>
        <v>0</v>
      </c>
      <c r="BY244">
        <f t="shared" ca="1" si="206"/>
        <v>0</v>
      </c>
      <c r="BZ244" t="str">
        <f t="shared" ca="1" si="185"/>
        <v/>
      </c>
      <c r="CA244" t="str">
        <f t="shared" ca="1" si="186"/>
        <v/>
      </c>
      <c r="CC244" t="str">
        <f t="shared" ca="1" si="187"/>
        <v/>
      </c>
      <c r="CD244" t="str">
        <f t="shared" ca="1" si="188"/>
        <v/>
      </c>
      <c r="CE244" t="str">
        <f t="shared" ca="1" si="189"/>
        <v/>
      </c>
      <c r="CF244" t="str">
        <f t="shared" ca="1" si="190"/>
        <v/>
      </c>
      <c r="CG244" t="str">
        <f t="shared" ca="1" si="191"/>
        <v/>
      </c>
      <c r="CH244" t="str">
        <f t="shared" ca="1" si="192"/>
        <v/>
      </c>
      <c r="CI244" t="str">
        <f t="shared" ca="1" si="193"/>
        <v/>
      </c>
      <c r="CJ244" t="str">
        <f t="shared" ca="1" si="194"/>
        <v/>
      </c>
      <c r="CK244" t="str">
        <f t="shared" ca="1" si="195"/>
        <v/>
      </c>
      <c r="CL244" t="str">
        <f t="shared" ca="1" si="196"/>
        <v/>
      </c>
      <c r="CM244" t="str">
        <f ca="1">IF($CA244="","",IF(OR(CH244='Datos fijos'!$AB$3,CH244='Datos fijos'!$AB$4),0,SUM(CI244:CL244)))</f>
        <v/>
      </c>
      <c r="CN244" t="str">
        <f t="shared" ca="1" si="207"/>
        <v/>
      </c>
      <c r="DZ244">
        <f ca="1">IF(OR(COUNTIF('Datos fijos'!$AJ:$AJ,$B244)=0,C244=0,D244=0,E244=0,G244=0),0,VLOOKUP($B244,'Datos fijos'!$AJ:$AO,COLUMN('Datos fijos'!$AO$1)-COLUMN('Datos fijos'!$AJ$2)+1,0))</f>
        <v>0</v>
      </c>
      <c r="EA244">
        <f t="shared" ca="1" si="208"/>
        <v>0</v>
      </c>
      <c r="EB244" t="str">
        <f t="shared" ca="1" si="221"/>
        <v/>
      </c>
      <c r="EC244" t="str">
        <f t="shared" ca="1" si="209"/>
        <v/>
      </c>
      <c r="EE244" t="str">
        <f t="shared" ca="1" si="210"/>
        <v/>
      </c>
      <c r="EF244" t="str">
        <f t="shared" ca="1" si="211"/>
        <v/>
      </c>
      <c r="EG244" t="str">
        <f t="shared" ca="1" si="212"/>
        <v/>
      </c>
      <c r="EH244" t="str">
        <f t="shared" ca="1" si="213"/>
        <v/>
      </c>
      <c r="EI244" t="str">
        <f t="shared" ca="1" si="214"/>
        <v/>
      </c>
      <c r="EJ244" t="str">
        <f t="shared" ca="1" si="215"/>
        <v/>
      </c>
      <c r="EM244" t="str">
        <f t="shared" ca="1" si="216"/>
        <v/>
      </c>
      <c r="EN244" t="str">
        <f t="shared" ca="1" si="217"/>
        <v/>
      </c>
      <c r="EO244" t="str">
        <f t="shared" ca="1" si="218"/>
        <v/>
      </c>
      <c r="EP244" t="str">
        <f t="shared" ca="1" si="219"/>
        <v/>
      </c>
      <c r="EQ244" t="str">
        <f ca="1">IF(EC244="","",IF(OR(EJ244='Datos fijos'!$AB$4),0,SUM(EM244:EP244)))</f>
        <v/>
      </c>
      <c r="ER244" t="str">
        <f t="shared" ca="1" si="220"/>
        <v/>
      </c>
      <c r="EV244" s="53" t="str">
        <f ca="1">IF(OR(COUNTIF('Datos fijos'!$AJ:$AJ,Cálculos!$B244)=0,F244=0,D244=0,B244=0),"",VLOOKUP($B244,'Datos fijos'!$AJ:$AP,COLUMN('Datos fijos'!$AP$1)-COLUMN('Datos fijos'!$AJ$2)+1,0))</f>
        <v/>
      </c>
      <c r="EW244" t="str">
        <f t="shared" ca="1" si="197"/>
        <v/>
      </c>
    </row>
    <row r="245" spans="2:153" x14ac:dyDescent="0.25">
      <c r="B245">
        <f ca="1">OFFSET('Equipos, Mater, Serv'!C$5,ROW($A245)-ROW($A$3),0)</f>
        <v>0</v>
      </c>
      <c r="C245">
        <f ca="1">OFFSET('Equipos, Mater, Serv'!D$5,ROW($A245)-ROW($A$3),0)</f>
        <v>0</v>
      </c>
      <c r="D245">
        <f ca="1">OFFSET('Equipos, Mater, Serv'!F$5,ROW($A245)-ROW($A$3),0)</f>
        <v>0</v>
      </c>
      <c r="E245">
        <f ca="1">OFFSET('Equipos, Mater, Serv'!G$5,ROW($A245)-ROW($A$3),0)</f>
        <v>0</v>
      </c>
      <c r="F245">
        <f ca="1">OFFSET('Equipos, Mater, Serv'!H$5,ROW($A245)-ROW($A$3),0)</f>
        <v>0</v>
      </c>
      <c r="G245">
        <f ca="1">OFFSET('Equipos, Mater, Serv'!L$5,ROW($A245)-ROW($A$3),0)</f>
        <v>0</v>
      </c>
      <c r="I245">
        <f ca="1">OFFSET('Equipos, Mater, Serv'!O$5,ROW($A245)-ROW($A$3),0)</f>
        <v>0</v>
      </c>
      <c r="J245">
        <f ca="1">OFFSET('Equipos, Mater, Serv'!P$5,ROW($A245)-ROW($A$3),0)</f>
        <v>0</v>
      </c>
      <c r="K245">
        <f ca="1">OFFSET('Equipos, Mater, Serv'!T$5,ROW($A245)-ROW($A$3),0)</f>
        <v>0</v>
      </c>
      <c r="L245">
        <f ca="1">OFFSET('Equipos, Mater, Serv'!U$5,ROW($A245)-ROW($A$3),0)</f>
        <v>0</v>
      </c>
      <c r="N245">
        <f ca="1">OFFSET('Equipos, Mater, Serv'!Z$5,ROW($A245)-ROW($A$3),0)</f>
        <v>0</v>
      </c>
      <c r="O245">
        <f ca="1">OFFSET('Equipos, Mater, Serv'!AA$5,ROW($A245)-ROW($A$3),0)</f>
        <v>0</v>
      </c>
      <c r="P245">
        <f ca="1">OFFSET('Equipos, Mater, Serv'!AB$5,ROW($A245)-ROW($A$3),0)</f>
        <v>0</v>
      </c>
      <c r="Q245">
        <f ca="1">OFFSET('Equipos, Mater, Serv'!AC$5,ROW($A245)-ROW($A$3),0)</f>
        <v>0</v>
      </c>
      <c r="R245">
        <f ca="1">OFFSET('Equipos, Mater, Serv'!AD$5,ROW($A245)-ROW($A$3),0)</f>
        <v>0</v>
      </c>
      <c r="S245">
        <f ca="1">OFFSET('Equipos, Mater, Serv'!AE$5,ROW($A245)-ROW($A$3),0)</f>
        <v>0</v>
      </c>
      <c r="T245">
        <f ca="1">OFFSET('Equipos, Mater, Serv'!AF$5,ROW($A245)-ROW($A$3),0)</f>
        <v>0</v>
      </c>
      <c r="V245" s="241">
        <f ca="1">IF(OR($B245=0,D245=0,F245=0,J245&lt;&gt;'Datos fijos'!$H$3),0,1)</f>
        <v>0</v>
      </c>
      <c r="W245">
        <f t="shared" ca="1" si="198"/>
        <v>0</v>
      </c>
      <c r="X245" t="str">
        <f t="shared" ca="1" si="199"/>
        <v/>
      </c>
      <c r="Y245" t="str">
        <f t="shared" ca="1" si="200"/>
        <v/>
      </c>
      <c r="AA245" t="str">
        <f t="shared" ca="1" si="167"/>
        <v/>
      </c>
      <c r="AB245" t="str">
        <f t="shared" ca="1" si="168"/>
        <v/>
      </c>
      <c r="AC245" t="str">
        <f t="shared" ca="1" si="169"/>
        <v/>
      </c>
      <c r="AD245" t="str">
        <f t="shared" ca="1" si="170"/>
        <v/>
      </c>
      <c r="AE245" t="str">
        <f t="shared" ca="1" si="171"/>
        <v/>
      </c>
      <c r="AF245" t="str">
        <f t="shared" ca="1" si="172"/>
        <v/>
      </c>
      <c r="AG245" t="str">
        <f t="shared" ca="1" si="201"/>
        <v/>
      </c>
      <c r="AH245" t="str">
        <f t="shared" ca="1" si="202"/>
        <v/>
      </c>
      <c r="AI245" t="str">
        <f t="shared" ca="1" si="203"/>
        <v/>
      </c>
      <c r="AL245" t="str">
        <f ca="1">IF(Y245="","",IF(OR(AG245='Datos fijos'!$AB$3,AG245='Datos fijos'!$AB$4),0,SUM(AH245:AK245)))</f>
        <v/>
      </c>
      <c r="BE245" s="4">
        <f ca="1">IF(OR(COUNTIF('Datos fijos'!$AJ:$AJ,$B245)=0,$B245=0,D245=0,F245=0,$H$4&lt;&gt;'Datos fijos'!$H$3),0,VLOOKUP($B245,'Datos fijos'!$AJ:$AO,COLUMN('Datos fijos'!$AK$2)-COLUMN('Datos fijos'!$AJ$2)+1,0))</f>
        <v>0</v>
      </c>
      <c r="BF245">
        <f t="shared" ca="1" si="204"/>
        <v>0</v>
      </c>
      <c r="BG245" t="str">
        <f t="shared" ca="1" si="173"/>
        <v/>
      </c>
      <c r="BH245" t="str">
        <f t="shared" ca="1" si="174"/>
        <v/>
      </c>
      <c r="BJ245" t="str">
        <f t="shared" ca="1" si="175"/>
        <v/>
      </c>
      <c r="BK245" t="str">
        <f t="shared" ca="1" si="176"/>
        <v/>
      </c>
      <c r="BL245" t="str">
        <f t="shared" ca="1" si="177"/>
        <v/>
      </c>
      <c r="BM245" t="str">
        <f t="shared" ca="1" si="178"/>
        <v/>
      </c>
      <c r="BN245" s="4" t="str">
        <f t="shared" ca="1" si="179"/>
        <v/>
      </c>
      <c r="BO245" t="str">
        <f t="shared" ca="1" si="180"/>
        <v/>
      </c>
      <c r="BP245" t="str">
        <f t="shared" ca="1" si="181"/>
        <v/>
      </c>
      <c r="BQ245" t="str">
        <f t="shared" ca="1" si="182"/>
        <v/>
      </c>
      <c r="BR245" t="str">
        <f t="shared" ca="1" si="183"/>
        <v/>
      </c>
      <c r="BS245" t="str">
        <f t="shared" ca="1" si="184"/>
        <v/>
      </c>
      <c r="BT245" t="str">
        <f ca="1">IF($BH245="","",IF(OR(BO245='Datos fijos'!$AB$3,BO245='Datos fijos'!$AB$4),0,SUM(BP245:BS245)))</f>
        <v/>
      </c>
      <c r="BU245" t="str">
        <f t="shared" ca="1" si="205"/>
        <v/>
      </c>
      <c r="BX245">
        <f ca="1">IF(OR(COUNTIF('Datos fijos'!$AJ:$AJ,$B245)=0,$B245=0,D245=0,F245=0,G245=0,$H$4&lt;&gt;'Datos fijos'!$H$3),0,VLOOKUP($B245,'Datos fijos'!$AJ:$AO,COLUMN('Datos fijos'!$AL$1)-COLUMN('Datos fijos'!$AJ$2)+1,0))</f>
        <v>0</v>
      </c>
      <c r="BY245">
        <f t="shared" ca="1" si="206"/>
        <v>0</v>
      </c>
      <c r="BZ245" t="str">
        <f t="shared" ca="1" si="185"/>
        <v/>
      </c>
      <c r="CA245" t="str">
        <f t="shared" ca="1" si="186"/>
        <v/>
      </c>
      <c r="CC245" t="str">
        <f t="shared" ca="1" si="187"/>
        <v/>
      </c>
      <c r="CD245" t="str">
        <f t="shared" ca="1" si="188"/>
        <v/>
      </c>
      <c r="CE245" t="str">
        <f t="shared" ca="1" si="189"/>
        <v/>
      </c>
      <c r="CF245" t="str">
        <f t="shared" ca="1" si="190"/>
        <v/>
      </c>
      <c r="CG245" t="str">
        <f t="shared" ca="1" si="191"/>
        <v/>
      </c>
      <c r="CH245" t="str">
        <f t="shared" ca="1" si="192"/>
        <v/>
      </c>
      <c r="CI245" t="str">
        <f t="shared" ca="1" si="193"/>
        <v/>
      </c>
      <c r="CJ245" t="str">
        <f t="shared" ca="1" si="194"/>
        <v/>
      </c>
      <c r="CK245" t="str">
        <f t="shared" ca="1" si="195"/>
        <v/>
      </c>
      <c r="CL245" t="str">
        <f t="shared" ca="1" si="196"/>
        <v/>
      </c>
      <c r="CM245" t="str">
        <f ca="1">IF($CA245="","",IF(OR(CH245='Datos fijos'!$AB$3,CH245='Datos fijos'!$AB$4),0,SUM(CI245:CL245)))</f>
        <v/>
      </c>
      <c r="CN245" t="str">
        <f t="shared" ca="1" si="207"/>
        <v/>
      </c>
      <c r="DZ245">
        <f ca="1">IF(OR(COUNTIF('Datos fijos'!$AJ:$AJ,$B245)=0,C245=0,D245=0,E245=0,G245=0),0,VLOOKUP($B245,'Datos fijos'!$AJ:$AO,COLUMN('Datos fijos'!$AO$1)-COLUMN('Datos fijos'!$AJ$2)+1,0))</f>
        <v>0</v>
      </c>
      <c r="EA245">
        <f t="shared" ca="1" si="208"/>
        <v>0</v>
      </c>
      <c r="EB245" t="str">
        <f t="shared" ca="1" si="221"/>
        <v/>
      </c>
      <c r="EC245" t="str">
        <f t="shared" ca="1" si="209"/>
        <v/>
      </c>
      <c r="EE245" t="str">
        <f t="shared" ca="1" si="210"/>
        <v/>
      </c>
      <c r="EF245" t="str">
        <f t="shared" ca="1" si="211"/>
        <v/>
      </c>
      <c r="EG245" t="str">
        <f t="shared" ca="1" si="212"/>
        <v/>
      </c>
      <c r="EH245" t="str">
        <f t="shared" ca="1" si="213"/>
        <v/>
      </c>
      <c r="EI245" t="str">
        <f t="shared" ca="1" si="214"/>
        <v/>
      </c>
      <c r="EJ245" t="str">
        <f t="shared" ca="1" si="215"/>
        <v/>
      </c>
      <c r="EM245" t="str">
        <f t="shared" ca="1" si="216"/>
        <v/>
      </c>
      <c r="EN245" t="str">
        <f t="shared" ca="1" si="217"/>
        <v/>
      </c>
      <c r="EO245" t="str">
        <f t="shared" ca="1" si="218"/>
        <v/>
      </c>
      <c r="EP245" t="str">
        <f t="shared" ca="1" si="219"/>
        <v/>
      </c>
      <c r="EQ245" t="str">
        <f ca="1">IF(EC245="","",IF(OR(EJ245='Datos fijos'!$AB$4),0,SUM(EM245:EP245)))</f>
        <v/>
      </c>
      <c r="ER245" t="str">
        <f t="shared" ca="1" si="220"/>
        <v/>
      </c>
      <c r="EV245" s="53" t="str">
        <f ca="1">IF(OR(COUNTIF('Datos fijos'!$AJ:$AJ,Cálculos!$B245)=0,F245=0,D245=0,B245=0),"",VLOOKUP($B245,'Datos fijos'!$AJ:$AP,COLUMN('Datos fijos'!$AP$1)-COLUMN('Datos fijos'!$AJ$2)+1,0))</f>
        <v/>
      </c>
      <c r="EW245" t="str">
        <f t="shared" ca="1" si="197"/>
        <v/>
      </c>
    </row>
    <row r="246" spans="2:153" x14ac:dyDescent="0.25">
      <c r="B246">
        <f ca="1">OFFSET('Equipos, Mater, Serv'!C$5,ROW($A246)-ROW($A$3),0)</f>
        <v>0</v>
      </c>
      <c r="C246">
        <f ca="1">OFFSET('Equipos, Mater, Serv'!D$5,ROW($A246)-ROW($A$3),0)</f>
        <v>0</v>
      </c>
      <c r="D246">
        <f ca="1">OFFSET('Equipos, Mater, Serv'!F$5,ROW($A246)-ROW($A$3),0)</f>
        <v>0</v>
      </c>
      <c r="E246">
        <f ca="1">OFFSET('Equipos, Mater, Serv'!G$5,ROW($A246)-ROW($A$3),0)</f>
        <v>0</v>
      </c>
      <c r="F246">
        <f ca="1">OFFSET('Equipos, Mater, Serv'!H$5,ROW($A246)-ROW($A$3),0)</f>
        <v>0</v>
      </c>
      <c r="G246">
        <f ca="1">OFFSET('Equipos, Mater, Serv'!L$5,ROW($A246)-ROW($A$3),0)</f>
        <v>0</v>
      </c>
      <c r="I246">
        <f ca="1">OFFSET('Equipos, Mater, Serv'!O$5,ROW($A246)-ROW($A$3),0)</f>
        <v>0</v>
      </c>
      <c r="J246">
        <f ca="1">OFFSET('Equipos, Mater, Serv'!P$5,ROW($A246)-ROW($A$3),0)</f>
        <v>0</v>
      </c>
      <c r="K246">
        <f ca="1">OFFSET('Equipos, Mater, Serv'!T$5,ROW($A246)-ROW($A$3),0)</f>
        <v>0</v>
      </c>
      <c r="L246">
        <f ca="1">OFFSET('Equipos, Mater, Serv'!U$5,ROW($A246)-ROW($A$3),0)</f>
        <v>0</v>
      </c>
      <c r="N246">
        <f ca="1">OFFSET('Equipos, Mater, Serv'!Z$5,ROW($A246)-ROW($A$3),0)</f>
        <v>0</v>
      </c>
      <c r="O246">
        <f ca="1">OFFSET('Equipos, Mater, Serv'!AA$5,ROW($A246)-ROW($A$3),0)</f>
        <v>0</v>
      </c>
      <c r="P246">
        <f ca="1">OFFSET('Equipos, Mater, Serv'!AB$5,ROW($A246)-ROW($A$3),0)</f>
        <v>0</v>
      </c>
      <c r="Q246">
        <f ca="1">OFFSET('Equipos, Mater, Serv'!AC$5,ROW($A246)-ROW($A$3),0)</f>
        <v>0</v>
      </c>
      <c r="R246">
        <f ca="1">OFFSET('Equipos, Mater, Serv'!AD$5,ROW($A246)-ROW($A$3),0)</f>
        <v>0</v>
      </c>
      <c r="S246">
        <f ca="1">OFFSET('Equipos, Mater, Serv'!AE$5,ROW($A246)-ROW($A$3),0)</f>
        <v>0</v>
      </c>
      <c r="T246">
        <f ca="1">OFFSET('Equipos, Mater, Serv'!AF$5,ROW($A246)-ROW($A$3),0)</f>
        <v>0</v>
      </c>
      <c r="V246" s="241">
        <f ca="1">IF(OR($B246=0,D246=0,F246=0,J246&lt;&gt;'Datos fijos'!$H$3),0,1)</f>
        <v>0</v>
      </c>
      <c r="W246">
        <f t="shared" ca="1" si="198"/>
        <v>0</v>
      </c>
      <c r="X246" t="str">
        <f t="shared" ca="1" si="199"/>
        <v/>
      </c>
      <c r="Y246" t="str">
        <f t="shared" ca="1" si="200"/>
        <v/>
      </c>
      <c r="AA246" t="str">
        <f t="shared" ca="1" si="167"/>
        <v/>
      </c>
      <c r="AB246" t="str">
        <f t="shared" ca="1" si="168"/>
        <v/>
      </c>
      <c r="AC246" t="str">
        <f t="shared" ca="1" si="169"/>
        <v/>
      </c>
      <c r="AD246" t="str">
        <f t="shared" ca="1" si="170"/>
        <v/>
      </c>
      <c r="AE246" t="str">
        <f t="shared" ca="1" si="171"/>
        <v/>
      </c>
      <c r="AF246" t="str">
        <f t="shared" ca="1" si="172"/>
        <v/>
      </c>
      <c r="AG246" t="str">
        <f t="shared" ca="1" si="201"/>
        <v/>
      </c>
      <c r="AH246" t="str">
        <f t="shared" ca="1" si="202"/>
        <v/>
      </c>
      <c r="AI246" t="str">
        <f t="shared" ca="1" si="203"/>
        <v/>
      </c>
      <c r="AL246" t="str">
        <f ca="1">IF(Y246="","",IF(OR(AG246='Datos fijos'!$AB$3,AG246='Datos fijos'!$AB$4),0,SUM(AH246:AK246)))</f>
        <v/>
      </c>
      <c r="BE246" s="4">
        <f ca="1">IF(OR(COUNTIF('Datos fijos'!$AJ:$AJ,$B246)=0,$B246=0,D246=0,F246=0,$H$4&lt;&gt;'Datos fijos'!$H$3),0,VLOOKUP($B246,'Datos fijos'!$AJ:$AO,COLUMN('Datos fijos'!$AK$2)-COLUMN('Datos fijos'!$AJ$2)+1,0))</f>
        <v>0</v>
      </c>
      <c r="BF246">
        <f t="shared" ca="1" si="204"/>
        <v>0</v>
      </c>
      <c r="BG246" t="str">
        <f t="shared" ca="1" si="173"/>
        <v/>
      </c>
      <c r="BH246" t="str">
        <f t="shared" ca="1" si="174"/>
        <v/>
      </c>
      <c r="BJ246" t="str">
        <f t="shared" ca="1" si="175"/>
        <v/>
      </c>
      <c r="BK246" t="str">
        <f t="shared" ca="1" si="176"/>
        <v/>
      </c>
      <c r="BL246" t="str">
        <f t="shared" ca="1" si="177"/>
        <v/>
      </c>
      <c r="BM246" t="str">
        <f t="shared" ca="1" si="178"/>
        <v/>
      </c>
      <c r="BN246" s="4" t="str">
        <f t="shared" ca="1" si="179"/>
        <v/>
      </c>
      <c r="BO246" t="str">
        <f t="shared" ca="1" si="180"/>
        <v/>
      </c>
      <c r="BP246" t="str">
        <f t="shared" ca="1" si="181"/>
        <v/>
      </c>
      <c r="BQ246" t="str">
        <f t="shared" ca="1" si="182"/>
        <v/>
      </c>
      <c r="BR246" t="str">
        <f t="shared" ca="1" si="183"/>
        <v/>
      </c>
      <c r="BS246" t="str">
        <f t="shared" ca="1" si="184"/>
        <v/>
      </c>
      <c r="BT246" t="str">
        <f ca="1">IF($BH246="","",IF(OR(BO246='Datos fijos'!$AB$3,BO246='Datos fijos'!$AB$4),0,SUM(BP246:BS246)))</f>
        <v/>
      </c>
      <c r="BU246" t="str">
        <f t="shared" ca="1" si="205"/>
        <v/>
      </c>
      <c r="BX246">
        <f ca="1">IF(OR(COUNTIF('Datos fijos'!$AJ:$AJ,$B246)=0,$B246=0,D246=0,F246=0,G246=0,$H$4&lt;&gt;'Datos fijos'!$H$3),0,VLOOKUP($B246,'Datos fijos'!$AJ:$AO,COLUMN('Datos fijos'!$AL$1)-COLUMN('Datos fijos'!$AJ$2)+1,0))</f>
        <v>0</v>
      </c>
      <c r="BY246">
        <f t="shared" ca="1" si="206"/>
        <v>0</v>
      </c>
      <c r="BZ246" t="str">
        <f t="shared" ca="1" si="185"/>
        <v/>
      </c>
      <c r="CA246" t="str">
        <f t="shared" ca="1" si="186"/>
        <v/>
      </c>
      <c r="CC246" t="str">
        <f t="shared" ca="1" si="187"/>
        <v/>
      </c>
      <c r="CD246" t="str">
        <f t="shared" ca="1" si="188"/>
        <v/>
      </c>
      <c r="CE246" t="str">
        <f t="shared" ca="1" si="189"/>
        <v/>
      </c>
      <c r="CF246" t="str">
        <f t="shared" ca="1" si="190"/>
        <v/>
      </c>
      <c r="CG246" t="str">
        <f t="shared" ca="1" si="191"/>
        <v/>
      </c>
      <c r="CH246" t="str">
        <f t="shared" ca="1" si="192"/>
        <v/>
      </c>
      <c r="CI246" t="str">
        <f t="shared" ca="1" si="193"/>
        <v/>
      </c>
      <c r="CJ246" t="str">
        <f t="shared" ca="1" si="194"/>
        <v/>
      </c>
      <c r="CK246" t="str">
        <f t="shared" ca="1" si="195"/>
        <v/>
      </c>
      <c r="CL246" t="str">
        <f t="shared" ca="1" si="196"/>
        <v/>
      </c>
      <c r="CM246" t="str">
        <f ca="1">IF($CA246="","",IF(OR(CH246='Datos fijos'!$AB$3,CH246='Datos fijos'!$AB$4),0,SUM(CI246:CL246)))</f>
        <v/>
      </c>
      <c r="CN246" t="str">
        <f t="shared" ca="1" si="207"/>
        <v/>
      </c>
      <c r="DZ246">
        <f ca="1">IF(OR(COUNTIF('Datos fijos'!$AJ:$AJ,$B246)=0,C246=0,D246=0,E246=0,G246=0),0,VLOOKUP($B246,'Datos fijos'!$AJ:$AO,COLUMN('Datos fijos'!$AO$1)-COLUMN('Datos fijos'!$AJ$2)+1,0))</f>
        <v>0</v>
      </c>
      <c r="EA246">
        <f t="shared" ca="1" si="208"/>
        <v>0</v>
      </c>
      <c r="EB246" t="str">
        <f t="shared" ca="1" si="221"/>
        <v/>
      </c>
      <c r="EC246" t="str">
        <f t="shared" ca="1" si="209"/>
        <v/>
      </c>
      <c r="EE246" t="str">
        <f t="shared" ca="1" si="210"/>
        <v/>
      </c>
      <c r="EF246" t="str">
        <f t="shared" ca="1" si="211"/>
        <v/>
      </c>
      <c r="EG246" t="str">
        <f t="shared" ca="1" si="212"/>
        <v/>
      </c>
      <c r="EH246" t="str">
        <f t="shared" ca="1" si="213"/>
        <v/>
      </c>
      <c r="EI246" t="str">
        <f t="shared" ca="1" si="214"/>
        <v/>
      </c>
      <c r="EJ246" t="str">
        <f t="shared" ca="1" si="215"/>
        <v/>
      </c>
      <c r="EM246" t="str">
        <f t="shared" ca="1" si="216"/>
        <v/>
      </c>
      <c r="EN246" t="str">
        <f t="shared" ca="1" si="217"/>
        <v/>
      </c>
      <c r="EO246" t="str">
        <f t="shared" ca="1" si="218"/>
        <v/>
      </c>
      <c r="EP246" t="str">
        <f t="shared" ca="1" si="219"/>
        <v/>
      </c>
      <c r="EQ246" t="str">
        <f ca="1">IF(EC246="","",IF(OR(EJ246='Datos fijos'!$AB$4),0,SUM(EM246:EP246)))</f>
        <v/>
      </c>
      <c r="ER246" t="str">
        <f t="shared" ca="1" si="220"/>
        <v/>
      </c>
      <c r="EV246" s="53" t="str">
        <f ca="1">IF(OR(COUNTIF('Datos fijos'!$AJ:$AJ,Cálculos!$B246)=0,F246=0,D246=0,B246=0),"",VLOOKUP($B246,'Datos fijos'!$AJ:$AP,COLUMN('Datos fijos'!$AP$1)-COLUMN('Datos fijos'!$AJ$2)+1,0))</f>
        <v/>
      </c>
      <c r="EW246" t="str">
        <f t="shared" ca="1" si="197"/>
        <v/>
      </c>
    </row>
    <row r="247" spans="2:153" x14ac:dyDescent="0.25">
      <c r="B247">
        <f ca="1">OFFSET('Equipos, Mater, Serv'!C$5,ROW($A247)-ROW($A$3),0)</f>
        <v>0</v>
      </c>
      <c r="C247">
        <f ca="1">OFFSET('Equipos, Mater, Serv'!D$5,ROW($A247)-ROW($A$3),0)</f>
        <v>0</v>
      </c>
      <c r="D247">
        <f ca="1">OFFSET('Equipos, Mater, Serv'!F$5,ROW($A247)-ROW($A$3),0)</f>
        <v>0</v>
      </c>
      <c r="E247">
        <f ca="1">OFFSET('Equipos, Mater, Serv'!G$5,ROW($A247)-ROW($A$3),0)</f>
        <v>0</v>
      </c>
      <c r="F247">
        <f ca="1">OFFSET('Equipos, Mater, Serv'!H$5,ROW($A247)-ROW($A$3),0)</f>
        <v>0</v>
      </c>
      <c r="G247">
        <f ca="1">OFFSET('Equipos, Mater, Serv'!L$5,ROW($A247)-ROW($A$3),0)</f>
        <v>0</v>
      </c>
      <c r="I247">
        <f ca="1">OFFSET('Equipos, Mater, Serv'!O$5,ROW($A247)-ROW($A$3),0)</f>
        <v>0</v>
      </c>
      <c r="J247">
        <f ca="1">OFFSET('Equipos, Mater, Serv'!P$5,ROW($A247)-ROW($A$3),0)</f>
        <v>0</v>
      </c>
      <c r="K247">
        <f ca="1">OFFSET('Equipos, Mater, Serv'!T$5,ROW($A247)-ROW($A$3),0)</f>
        <v>0</v>
      </c>
      <c r="L247">
        <f ca="1">OFFSET('Equipos, Mater, Serv'!U$5,ROW($A247)-ROW($A$3),0)</f>
        <v>0</v>
      </c>
      <c r="N247">
        <f ca="1">OFFSET('Equipos, Mater, Serv'!Z$5,ROW($A247)-ROW($A$3),0)</f>
        <v>0</v>
      </c>
      <c r="O247">
        <f ca="1">OFFSET('Equipos, Mater, Serv'!AA$5,ROW($A247)-ROW($A$3),0)</f>
        <v>0</v>
      </c>
      <c r="P247">
        <f ca="1">OFFSET('Equipos, Mater, Serv'!AB$5,ROW($A247)-ROW($A$3),0)</f>
        <v>0</v>
      </c>
      <c r="Q247">
        <f ca="1">OFFSET('Equipos, Mater, Serv'!AC$5,ROW($A247)-ROW($A$3),0)</f>
        <v>0</v>
      </c>
      <c r="R247">
        <f ca="1">OFFSET('Equipos, Mater, Serv'!AD$5,ROW($A247)-ROW($A$3),0)</f>
        <v>0</v>
      </c>
      <c r="S247">
        <f ca="1">OFFSET('Equipos, Mater, Serv'!AE$5,ROW($A247)-ROW($A$3),0)</f>
        <v>0</v>
      </c>
      <c r="T247">
        <f ca="1">OFFSET('Equipos, Mater, Serv'!AF$5,ROW($A247)-ROW($A$3),0)</f>
        <v>0</v>
      </c>
      <c r="V247" s="241">
        <f ca="1">IF(OR($B247=0,D247=0,F247=0,J247&lt;&gt;'Datos fijos'!$H$3),0,1)</f>
        <v>0</v>
      </c>
      <c r="W247">
        <f t="shared" ca="1" si="198"/>
        <v>0</v>
      </c>
      <c r="X247" t="str">
        <f t="shared" ca="1" si="199"/>
        <v/>
      </c>
      <c r="Y247" t="str">
        <f t="shared" ca="1" si="200"/>
        <v/>
      </c>
      <c r="AA247" t="str">
        <f t="shared" ca="1" si="167"/>
        <v/>
      </c>
      <c r="AB247" t="str">
        <f t="shared" ca="1" si="168"/>
        <v/>
      </c>
      <c r="AC247" t="str">
        <f t="shared" ca="1" si="169"/>
        <v/>
      </c>
      <c r="AD247" t="str">
        <f t="shared" ca="1" si="170"/>
        <v/>
      </c>
      <c r="AE247" t="str">
        <f t="shared" ca="1" si="171"/>
        <v/>
      </c>
      <c r="AF247" t="str">
        <f t="shared" ca="1" si="172"/>
        <v/>
      </c>
      <c r="AG247" t="str">
        <f t="shared" ca="1" si="201"/>
        <v/>
      </c>
      <c r="AH247" t="str">
        <f t="shared" ca="1" si="202"/>
        <v/>
      </c>
      <c r="AI247" t="str">
        <f t="shared" ca="1" si="203"/>
        <v/>
      </c>
      <c r="AL247" t="str">
        <f ca="1">IF(Y247="","",IF(OR(AG247='Datos fijos'!$AB$3,AG247='Datos fijos'!$AB$4),0,SUM(AH247:AK247)))</f>
        <v/>
      </c>
      <c r="BE247" s="4">
        <f ca="1">IF(OR(COUNTIF('Datos fijos'!$AJ:$AJ,$B247)=0,$B247=0,D247=0,F247=0,$H$4&lt;&gt;'Datos fijos'!$H$3),0,VLOOKUP($B247,'Datos fijos'!$AJ:$AO,COLUMN('Datos fijos'!$AK$2)-COLUMN('Datos fijos'!$AJ$2)+1,0))</f>
        <v>0</v>
      </c>
      <c r="BF247">
        <f t="shared" ca="1" si="204"/>
        <v>0</v>
      </c>
      <c r="BG247" t="str">
        <f t="shared" ca="1" si="173"/>
        <v/>
      </c>
      <c r="BH247" t="str">
        <f t="shared" ca="1" si="174"/>
        <v/>
      </c>
      <c r="BJ247" t="str">
        <f t="shared" ca="1" si="175"/>
        <v/>
      </c>
      <c r="BK247" t="str">
        <f t="shared" ca="1" si="176"/>
        <v/>
      </c>
      <c r="BL247" t="str">
        <f t="shared" ca="1" si="177"/>
        <v/>
      </c>
      <c r="BM247" t="str">
        <f t="shared" ca="1" si="178"/>
        <v/>
      </c>
      <c r="BN247" s="4" t="str">
        <f t="shared" ca="1" si="179"/>
        <v/>
      </c>
      <c r="BO247" t="str">
        <f t="shared" ca="1" si="180"/>
        <v/>
      </c>
      <c r="BP247" t="str">
        <f t="shared" ca="1" si="181"/>
        <v/>
      </c>
      <c r="BQ247" t="str">
        <f t="shared" ca="1" si="182"/>
        <v/>
      </c>
      <c r="BR247" t="str">
        <f t="shared" ca="1" si="183"/>
        <v/>
      </c>
      <c r="BS247" t="str">
        <f t="shared" ca="1" si="184"/>
        <v/>
      </c>
      <c r="BT247" t="str">
        <f ca="1">IF($BH247="","",IF(OR(BO247='Datos fijos'!$AB$3,BO247='Datos fijos'!$AB$4),0,SUM(BP247:BS247)))</f>
        <v/>
      </c>
      <c r="BU247" t="str">
        <f t="shared" ca="1" si="205"/>
        <v/>
      </c>
      <c r="BX247">
        <f ca="1">IF(OR(COUNTIF('Datos fijos'!$AJ:$AJ,$B247)=0,$B247=0,D247=0,F247=0,G247=0,$H$4&lt;&gt;'Datos fijos'!$H$3),0,VLOOKUP($B247,'Datos fijos'!$AJ:$AO,COLUMN('Datos fijos'!$AL$1)-COLUMN('Datos fijos'!$AJ$2)+1,0))</f>
        <v>0</v>
      </c>
      <c r="BY247">
        <f t="shared" ca="1" si="206"/>
        <v>0</v>
      </c>
      <c r="BZ247" t="str">
        <f t="shared" ca="1" si="185"/>
        <v/>
      </c>
      <c r="CA247" t="str">
        <f t="shared" ca="1" si="186"/>
        <v/>
      </c>
      <c r="CC247" t="str">
        <f t="shared" ca="1" si="187"/>
        <v/>
      </c>
      <c r="CD247" t="str">
        <f t="shared" ca="1" si="188"/>
        <v/>
      </c>
      <c r="CE247" t="str">
        <f t="shared" ca="1" si="189"/>
        <v/>
      </c>
      <c r="CF247" t="str">
        <f t="shared" ca="1" si="190"/>
        <v/>
      </c>
      <c r="CG247" t="str">
        <f t="shared" ca="1" si="191"/>
        <v/>
      </c>
      <c r="CH247" t="str">
        <f t="shared" ca="1" si="192"/>
        <v/>
      </c>
      <c r="CI247" t="str">
        <f t="shared" ca="1" si="193"/>
        <v/>
      </c>
      <c r="CJ247" t="str">
        <f t="shared" ca="1" si="194"/>
        <v/>
      </c>
      <c r="CK247" t="str">
        <f t="shared" ca="1" si="195"/>
        <v/>
      </c>
      <c r="CL247" t="str">
        <f t="shared" ca="1" si="196"/>
        <v/>
      </c>
      <c r="CM247" t="str">
        <f ca="1">IF($CA247="","",IF(OR(CH247='Datos fijos'!$AB$3,CH247='Datos fijos'!$AB$4),0,SUM(CI247:CL247)))</f>
        <v/>
      </c>
      <c r="CN247" t="str">
        <f t="shared" ca="1" si="207"/>
        <v/>
      </c>
      <c r="DZ247">
        <f ca="1">IF(OR(COUNTIF('Datos fijos'!$AJ:$AJ,$B247)=0,C247=0,D247=0,E247=0,G247=0),0,VLOOKUP($B247,'Datos fijos'!$AJ:$AO,COLUMN('Datos fijos'!$AO$1)-COLUMN('Datos fijos'!$AJ$2)+1,0))</f>
        <v>0</v>
      </c>
      <c r="EA247">
        <f t="shared" ca="1" si="208"/>
        <v>0</v>
      </c>
      <c r="EB247" t="str">
        <f t="shared" ca="1" si="221"/>
        <v/>
      </c>
      <c r="EC247" t="str">
        <f t="shared" ca="1" si="209"/>
        <v/>
      </c>
      <c r="EE247" t="str">
        <f t="shared" ca="1" si="210"/>
        <v/>
      </c>
      <c r="EF247" t="str">
        <f t="shared" ca="1" si="211"/>
        <v/>
      </c>
      <c r="EG247" t="str">
        <f t="shared" ca="1" si="212"/>
        <v/>
      </c>
      <c r="EH247" t="str">
        <f t="shared" ca="1" si="213"/>
        <v/>
      </c>
      <c r="EI247" t="str">
        <f t="shared" ca="1" si="214"/>
        <v/>
      </c>
      <c r="EJ247" t="str">
        <f t="shared" ca="1" si="215"/>
        <v/>
      </c>
      <c r="EM247" t="str">
        <f t="shared" ca="1" si="216"/>
        <v/>
      </c>
      <c r="EN247" t="str">
        <f t="shared" ca="1" si="217"/>
        <v/>
      </c>
      <c r="EO247" t="str">
        <f t="shared" ca="1" si="218"/>
        <v/>
      </c>
      <c r="EP247" t="str">
        <f t="shared" ca="1" si="219"/>
        <v/>
      </c>
      <c r="EQ247" t="str">
        <f ca="1">IF(EC247="","",IF(OR(EJ247='Datos fijos'!$AB$4),0,SUM(EM247:EP247)))</f>
        <v/>
      </c>
      <c r="ER247" t="str">
        <f t="shared" ca="1" si="220"/>
        <v/>
      </c>
      <c r="EV247" s="53" t="str">
        <f ca="1">IF(OR(COUNTIF('Datos fijos'!$AJ:$AJ,Cálculos!$B247)=0,F247=0,D247=0,B247=0),"",VLOOKUP($B247,'Datos fijos'!$AJ:$AP,COLUMN('Datos fijos'!$AP$1)-COLUMN('Datos fijos'!$AJ$2)+1,0))</f>
        <v/>
      </c>
      <c r="EW247" t="str">
        <f t="shared" ca="1" si="197"/>
        <v/>
      </c>
    </row>
    <row r="248" spans="2:153" x14ac:dyDescent="0.25">
      <c r="B248">
        <f ca="1">OFFSET('Equipos, Mater, Serv'!C$5,ROW($A248)-ROW($A$3),0)</f>
        <v>0</v>
      </c>
      <c r="C248">
        <f ca="1">OFFSET('Equipos, Mater, Serv'!D$5,ROW($A248)-ROW($A$3),0)</f>
        <v>0</v>
      </c>
      <c r="D248">
        <f ca="1">OFFSET('Equipos, Mater, Serv'!F$5,ROW($A248)-ROW($A$3),0)</f>
        <v>0</v>
      </c>
      <c r="E248">
        <f ca="1">OFFSET('Equipos, Mater, Serv'!G$5,ROW($A248)-ROW($A$3),0)</f>
        <v>0</v>
      </c>
      <c r="F248">
        <f ca="1">OFFSET('Equipos, Mater, Serv'!H$5,ROW($A248)-ROW($A$3),0)</f>
        <v>0</v>
      </c>
      <c r="G248">
        <f ca="1">OFFSET('Equipos, Mater, Serv'!L$5,ROW($A248)-ROW($A$3),0)</f>
        <v>0</v>
      </c>
      <c r="I248">
        <f ca="1">OFFSET('Equipos, Mater, Serv'!O$5,ROW($A248)-ROW($A$3),0)</f>
        <v>0</v>
      </c>
      <c r="J248">
        <f ca="1">OFFSET('Equipos, Mater, Serv'!P$5,ROW($A248)-ROW($A$3),0)</f>
        <v>0</v>
      </c>
      <c r="K248">
        <f ca="1">OFFSET('Equipos, Mater, Serv'!T$5,ROW($A248)-ROW($A$3),0)</f>
        <v>0</v>
      </c>
      <c r="L248">
        <f ca="1">OFFSET('Equipos, Mater, Serv'!U$5,ROW($A248)-ROW($A$3),0)</f>
        <v>0</v>
      </c>
      <c r="N248">
        <f ca="1">OFFSET('Equipos, Mater, Serv'!Z$5,ROW($A248)-ROW($A$3),0)</f>
        <v>0</v>
      </c>
      <c r="O248">
        <f ca="1">OFFSET('Equipos, Mater, Serv'!AA$5,ROW($A248)-ROW($A$3),0)</f>
        <v>0</v>
      </c>
      <c r="P248">
        <f ca="1">OFFSET('Equipos, Mater, Serv'!AB$5,ROW($A248)-ROW($A$3),0)</f>
        <v>0</v>
      </c>
      <c r="Q248">
        <f ca="1">OFFSET('Equipos, Mater, Serv'!AC$5,ROW($A248)-ROW($A$3),0)</f>
        <v>0</v>
      </c>
      <c r="R248">
        <f ca="1">OFFSET('Equipos, Mater, Serv'!AD$5,ROW($A248)-ROW($A$3),0)</f>
        <v>0</v>
      </c>
      <c r="S248">
        <f ca="1">OFFSET('Equipos, Mater, Serv'!AE$5,ROW($A248)-ROW($A$3),0)</f>
        <v>0</v>
      </c>
      <c r="T248">
        <f ca="1">OFFSET('Equipos, Mater, Serv'!AF$5,ROW($A248)-ROW($A$3),0)</f>
        <v>0</v>
      </c>
      <c r="V248" s="241">
        <f ca="1">IF(OR($B248=0,D248=0,F248=0,J248&lt;&gt;'Datos fijos'!$H$3),0,1)</f>
        <v>0</v>
      </c>
      <c r="W248">
        <f t="shared" ca="1" si="198"/>
        <v>0</v>
      </c>
      <c r="X248" t="str">
        <f t="shared" ca="1" si="199"/>
        <v/>
      </c>
      <c r="Y248" t="str">
        <f t="shared" ca="1" si="200"/>
        <v/>
      </c>
      <c r="AA248" t="str">
        <f t="shared" ca="1" si="167"/>
        <v/>
      </c>
      <c r="AB248" t="str">
        <f t="shared" ca="1" si="168"/>
        <v/>
      </c>
      <c r="AC248" t="str">
        <f t="shared" ca="1" si="169"/>
        <v/>
      </c>
      <c r="AD248" t="str">
        <f t="shared" ca="1" si="170"/>
        <v/>
      </c>
      <c r="AE248" t="str">
        <f t="shared" ca="1" si="171"/>
        <v/>
      </c>
      <c r="AF248" t="str">
        <f t="shared" ca="1" si="172"/>
        <v/>
      </c>
      <c r="AG248" t="str">
        <f t="shared" ca="1" si="201"/>
        <v/>
      </c>
      <c r="AH248" t="str">
        <f t="shared" ca="1" si="202"/>
        <v/>
      </c>
      <c r="AI248" t="str">
        <f t="shared" ca="1" si="203"/>
        <v/>
      </c>
      <c r="AL248" t="str">
        <f ca="1">IF(Y248="","",IF(OR(AG248='Datos fijos'!$AB$3,AG248='Datos fijos'!$AB$4),0,SUM(AH248:AK248)))</f>
        <v/>
      </c>
      <c r="BE248" s="4">
        <f ca="1">IF(OR(COUNTIF('Datos fijos'!$AJ:$AJ,$B248)=0,$B248=0,D248=0,F248=0,$H$4&lt;&gt;'Datos fijos'!$H$3),0,VLOOKUP($B248,'Datos fijos'!$AJ:$AO,COLUMN('Datos fijos'!$AK$2)-COLUMN('Datos fijos'!$AJ$2)+1,0))</f>
        <v>0</v>
      </c>
      <c r="BF248">
        <f t="shared" ca="1" si="204"/>
        <v>0</v>
      </c>
      <c r="BG248" t="str">
        <f t="shared" ca="1" si="173"/>
        <v/>
      </c>
      <c r="BH248" t="str">
        <f t="shared" ca="1" si="174"/>
        <v/>
      </c>
      <c r="BJ248" t="str">
        <f t="shared" ca="1" si="175"/>
        <v/>
      </c>
      <c r="BK248" t="str">
        <f t="shared" ca="1" si="176"/>
        <v/>
      </c>
      <c r="BL248" t="str">
        <f t="shared" ca="1" si="177"/>
        <v/>
      </c>
      <c r="BM248" t="str">
        <f t="shared" ca="1" si="178"/>
        <v/>
      </c>
      <c r="BN248" s="4" t="str">
        <f t="shared" ca="1" si="179"/>
        <v/>
      </c>
      <c r="BO248" t="str">
        <f t="shared" ca="1" si="180"/>
        <v/>
      </c>
      <c r="BP248" t="str">
        <f t="shared" ca="1" si="181"/>
        <v/>
      </c>
      <c r="BQ248" t="str">
        <f t="shared" ca="1" si="182"/>
        <v/>
      </c>
      <c r="BR248" t="str">
        <f t="shared" ca="1" si="183"/>
        <v/>
      </c>
      <c r="BS248" t="str">
        <f t="shared" ca="1" si="184"/>
        <v/>
      </c>
      <c r="BT248" t="str">
        <f ca="1">IF($BH248="","",IF(OR(BO248='Datos fijos'!$AB$3,BO248='Datos fijos'!$AB$4),0,SUM(BP248:BS248)))</f>
        <v/>
      </c>
      <c r="BU248" t="str">
        <f t="shared" ca="1" si="205"/>
        <v/>
      </c>
      <c r="BX248">
        <f ca="1">IF(OR(COUNTIF('Datos fijos'!$AJ:$AJ,$B248)=0,$B248=0,D248=0,F248=0,G248=0,$H$4&lt;&gt;'Datos fijos'!$H$3),0,VLOOKUP($B248,'Datos fijos'!$AJ:$AO,COLUMN('Datos fijos'!$AL$1)-COLUMN('Datos fijos'!$AJ$2)+1,0))</f>
        <v>0</v>
      </c>
      <c r="BY248">
        <f t="shared" ca="1" si="206"/>
        <v>0</v>
      </c>
      <c r="BZ248" t="str">
        <f t="shared" ca="1" si="185"/>
        <v/>
      </c>
      <c r="CA248" t="str">
        <f t="shared" ca="1" si="186"/>
        <v/>
      </c>
      <c r="CC248" t="str">
        <f t="shared" ca="1" si="187"/>
        <v/>
      </c>
      <c r="CD248" t="str">
        <f t="shared" ca="1" si="188"/>
        <v/>
      </c>
      <c r="CE248" t="str">
        <f t="shared" ca="1" si="189"/>
        <v/>
      </c>
      <c r="CF248" t="str">
        <f t="shared" ca="1" si="190"/>
        <v/>
      </c>
      <c r="CG248" t="str">
        <f t="shared" ca="1" si="191"/>
        <v/>
      </c>
      <c r="CH248" t="str">
        <f t="shared" ca="1" si="192"/>
        <v/>
      </c>
      <c r="CI248" t="str">
        <f t="shared" ca="1" si="193"/>
        <v/>
      </c>
      <c r="CJ248" t="str">
        <f t="shared" ca="1" si="194"/>
        <v/>
      </c>
      <c r="CK248" t="str">
        <f t="shared" ca="1" si="195"/>
        <v/>
      </c>
      <c r="CL248" t="str">
        <f t="shared" ca="1" si="196"/>
        <v/>
      </c>
      <c r="CM248" t="str">
        <f ca="1">IF($CA248="","",IF(OR(CH248='Datos fijos'!$AB$3,CH248='Datos fijos'!$AB$4),0,SUM(CI248:CL248)))</f>
        <v/>
      </c>
      <c r="CN248" t="str">
        <f t="shared" ca="1" si="207"/>
        <v/>
      </c>
      <c r="DZ248">
        <f ca="1">IF(OR(COUNTIF('Datos fijos'!$AJ:$AJ,$B248)=0,C248=0,D248=0,E248=0,G248=0),0,VLOOKUP($B248,'Datos fijos'!$AJ:$AO,COLUMN('Datos fijos'!$AO$1)-COLUMN('Datos fijos'!$AJ$2)+1,0))</f>
        <v>0</v>
      </c>
      <c r="EA248">
        <f t="shared" ca="1" si="208"/>
        <v>0</v>
      </c>
      <c r="EB248" t="str">
        <f t="shared" ca="1" si="221"/>
        <v/>
      </c>
      <c r="EC248" t="str">
        <f t="shared" ca="1" si="209"/>
        <v/>
      </c>
      <c r="EE248" t="str">
        <f t="shared" ca="1" si="210"/>
        <v/>
      </c>
      <c r="EF248" t="str">
        <f t="shared" ca="1" si="211"/>
        <v/>
      </c>
      <c r="EG248" t="str">
        <f t="shared" ca="1" si="212"/>
        <v/>
      </c>
      <c r="EH248" t="str">
        <f t="shared" ca="1" si="213"/>
        <v/>
      </c>
      <c r="EI248" t="str">
        <f t="shared" ca="1" si="214"/>
        <v/>
      </c>
      <c r="EJ248" t="str">
        <f t="shared" ca="1" si="215"/>
        <v/>
      </c>
      <c r="EM248" t="str">
        <f t="shared" ca="1" si="216"/>
        <v/>
      </c>
      <c r="EN248" t="str">
        <f t="shared" ca="1" si="217"/>
        <v/>
      </c>
      <c r="EO248" t="str">
        <f t="shared" ca="1" si="218"/>
        <v/>
      </c>
      <c r="EP248" t="str">
        <f t="shared" ca="1" si="219"/>
        <v/>
      </c>
      <c r="EQ248" t="str">
        <f ca="1">IF(EC248="","",IF(OR(EJ248='Datos fijos'!$AB$4),0,SUM(EM248:EP248)))</f>
        <v/>
      </c>
      <c r="ER248" t="str">
        <f t="shared" ca="1" si="220"/>
        <v/>
      </c>
      <c r="EV248" s="53" t="str">
        <f ca="1">IF(OR(COUNTIF('Datos fijos'!$AJ:$AJ,Cálculos!$B248)=0,F248=0,D248=0,B248=0),"",VLOOKUP($B248,'Datos fijos'!$AJ:$AP,COLUMN('Datos fijos'!$AP$1)-COLUMN('Datos fijos'!$AJ$2)+1,0))</f>
        <v/>
      </c>
      <c r="EW248" t="str">
        <f t="shared" ca="1" si="197"/>
        <v/>
      </c>
    </row>
    <row r="249" spans="2:153" x14ac:dyDescent="0.25">
      <c r="B249">
        <f ca="1">OFFSET('Equipos, Mater, Serv'!C$5,ROW($A249)-ROW($A$3),0)</f>
        <v>0</v>
      </c>
      <c r="C249">
        <f ca="1">OFFSET('Equipos, Mater, Serv'!D$5,ROW($A249)-ROW($A$3),0)</f>
        <v>0</v>
      </c>
      <c r="D249">
        <f ca="1">OFFSET('Equipos, Mater, Serv'!F$5,ROW($A249)-ROW($A$3),0)</f>
        <v>0</v>
      </c>
      <c r="E249">
        <f ca="1">OFFSET('Equipos, Mater, Serv'!G$5,ROW($A249)-ROW($A$3),0)</f>
        <v>0</v>
      </c>
      <c r="F249">
        <f ca="1">OFFSET('Equipos, Mater, Serv'!H$5,ROW($A249)-ROW($A$3),0)</f>
        <v>0</v>
      </c>
      <c r="G249">
        <f ca="1">OFFSET('Equipos, Mater, Serv'!L$5,ROW($A249)-ROW($A$3),0)</f>
        <v>0</v>
      </c>
      <c r="I249">
        <f ca="1">OFFSET('Equipos, Mater, Serv'!O$5,ROW($A249)-ROW($A$3),0)</f>
        <v>0</v>
      </c>
      <c r="J249">
        <f ca="1">OFFSET('Equipos, Mater, Serv'!P$5,ROW($A249)-ROW($A$3),0)</f>
        <v>0</v>
      </c>
      <c r="K249">
        <f ca="1">OFFSET('Equipos, Mater, Serv'!T$5,ROW($A249)-ROW($A$3),0)</f>
        <v>0</v>
      </c>
      <c r="L249">
        <f ca="1">OFFSET('Equipos, Mater, Serv'!U$5,ROW($A249)-ROW($A$3),0)</f>
        <v>0</v>
      </c>
      <c r="N249">
        <f ca="1">OFFSET('Equipos, Mater, Serv'!Z$5,ROW($A249)-ROW($A$3),0)</f>
        <v>0</v>
      </c>
      <c r="O249">
        <f ca="1">OFFSET('Equipos, Mater, Serv'!AA$5,ROW($A249)-ROW($A$3),0)</f>
        <v>0</v>
      </c>
      <c r="P249">
        <f ca="1">OFFSET('Equipos, Mater, Serv'!AB$5,ROW($A249)-ROW($A$3),0)</f>
        <v>0</v>
      </c>
      <c r="Q249">
        <f ca="1">OFFSET('Equipos, Mater, Serv'!AC$5,ROW($A249)-ROW($A$3),0)</f>
        <v>0</v>
      </c>
      <c r="R249">
        <f ca="1">OFFSET('Equipos, Mater, Serv'!AD$5,ROW($A249)-ROW($A$3),0)</f>
        <v>0</v>
      </c>
      <c r="S249">
        <f ca="1">OFFSET('Equipos, Mater, Serv'!AE$5,ROW($A249)-ROW($A$3),0)</f>
        <v>0</v>
      </c>
      <c r="T249">
        <f ca="1">OFFSET('Equipos, Mater, Serv'!AF$5,ROW($A249)-ROW($A$3),0)</f>
        <v>0</v>
      </c>
      <c r="V249" s="241">
        <f ca="1">IF(OR($B249=0,D249=0,F249=0,J249&lt;&gt;'Datos fijos'!$H$3),0,1)</f>
        <v>0</v>
      </c>
      <c r="W249">
        <f t="shared" ca="1" si="198"/>
        <v>0</v>
      </c>
      <c r="X249" t="str">
        <f t="shared" ca="1" si="199"/>
        <v/>
      </c>
      <c r="Y249" t="str">
        <f t="shared" ca="1" si="200"/>
        <v/>
      </c>
      <c r="AA249" t="str">
        <f t="shared" ca="1" si="167"/>
        <v/>
      </c>
      <c r="AB249" t="str">
        <f t="shared" ca="1" si="168"/>
        <v/>
      </c>
      <c r="AC249" t="str">
        <f t="shared" ca="1" si="169"/>
        <v/>
      </c>
      <c r="AD249" t="str">
        <f t="shared" ca="1" si="170"/>
        <v/>
      </c>
      <c r="AE249" t="str">
        <f t="shared" ca="1" si="171"/>
        <v/>
      </c>
      <c r="AF249" t="str">
        <f t="shared" ca="1" si="172"/>
        <v/>
      </c>
      <c r="AG249" t="str">
        <f t="shared" ca="1" si="201"/>
        <v/>
      </c>
      <c r="AH249" t="str">
        <f t="shared" ca="1" si="202"/>
        <v/>
      </c>
      <c r="AI249" t="str">
        <f t="shared" ca="1" si="203"/>
        <v/>
      </c>
      <c r="AL249" t="str">
        <f ca="1">IF(Y249="","",IF(OR(AG249='Datos fijos'!$AB$3,AG249='Datos fijos'!$AB$4),0,SUM(AH249:AK249)))</f>
        <v/>
      </c>
      <c r="BE249" s="4">
        <f ca="1">IF(OR(COUNTIF('Datos fijos'!$AJ:$AJ,$B249)=0,$B249=0,D249=0,F249=0,$H$4&lt;&gt;'Datos fijos'!$H$3),0,VLOOKUP($B249,'Datos fijos'!$AJ:$AO,COLUMN('Datos fijos'!$AK$2)-COLUMN('Datos fijos'!$AJ$2)+1,0))</f>
        <v>0</v>
      </c>
      <c r="BF249">
        <f t="shared" ca="1" si="204"/>
        <v>0</v>
      </c>
      <c r="BG249" t="str">
        <f t="shared" ca="1" si="173"/>
        <v/>
      </c>
      <c r="BH249" t="str">
        <f t="shared" ca="1" si="174"/>
        <v/>
      </c>
      <c r="BJ249" t="str">
        <f t="shared" ca="1" si="175"/>
        <v/>
      </c>
      <c r="BK249" t="str">
        <f t="shared" ca="1" si="176"/>
        <v/>
      </c>
      <c r="BL249" t="str">
        <f t="shared" ca="1" si="177"/>
        <v/>
      </c>
      <c r="BM249" t="str">
        <f t="shared" ca="1" si="178"/>
        <v/>
      </c>
      <c r="BN249" s="4" t="str">
        <f t="shared" ca="1" si="179"/>
        <v/>
      </c>
      <c r="BO249" t="str">
        <f t="shared" ca="1" si="180"/>
        <v/>
      </c>
      <c r="BP249" t="str">
        <f t="shared" ca="1" si="181"/>
        <v/>
      </c>
      <c r="BQ249" t="str">
        <f t="shared" ca="1" si="182"/>
        <v/>
      </c>
      <c r="BR249" t="str">
        <f t="shared" ca="1" si="183"/>
        <v/>
      </c>
      <c r="BS249" t="str">
        <f t="shared" ca="1" si="184"/>
        <v/>
      </c>
      <c r="BT249" t="str">
        <f ca="1">IF($BH249="","",IF(OR(BO249='Datos fijos'!$AB$3,BO249='Datos fijos'!$AB$4),0,SUM(BP249:BS249)))</f>
        <v/>
      </c>
      <c r="BU249" t="str">
        <f t="shared" ca="1" si="205"/>
        <v/>
      </c>
      <c r="BX249">
        <f ca="1">IF(OR(COUNTIF('Datos fijos'!$AJ:$AJ,$B249)=0,$B249=0,D249=0,F249=0,G249=0,$H$4&lt;&gt;'Datos fijos'!$H$3),0,VLOOKUP($B249,'Datos fijos'!$AJ:$AO,COLUMN('Datos fijos'!$AL$1)-COLUMN('Datos fijos'!$AJ$2)+1,0))</f>
        <v>0</v>
      </c>
      <c r="BY249">
        <f t="shared" ca="1" si="206"/>
        <v>0</v>
      </c>
      <c r="BZ249" t="str">
        <f t="shared" ca="1" si="185"/>
        <v/>
      </c>
      <c r="CA249" t="str">
        <f t="shared" ca="1" si="186"/>
        <v/>
      </c>
      <c r="CC249" t="str">
        <f t="shared" ca="1" si="187"/>
        <v/>
      </c>
      <c r="CD249" t="str">
        <f t="shared" ca="1" si="188"/>
        <v/>
      </c>
      <c r="CE249" t="str">
        <f t="shared" ca="1" si="189"/>
        <v/>
      </c>
      <c r="CF249" t="str">
        <f t="shared" ca="1" si="190"/>
        <v/>
      </c>
      <c r="CG249" t="str">
        <f t="shared" ca="1" si="191"/>
        <v/>
      </c>
      <c r="CH249" t="str">
        <f t="shared" ca="1" si="192"/>
        <v/>
      </c>
      <c r="CI249" t="str">
        <f t="shared" ca="1" si="193"/>
        <v/>
      </c>
      <c r="CJ249" t="str">
        <f t="shared" ca="1" si="194"/>
        <v/>
      </c>
      <c r="CK249" t="str">
        <f t="shared" ca="1" si="195"/>
        <v/>
      </c>
      <c r="CL249" t="str">
        <f t="shared" ca="1" si="196"/>
        <v/>
      </c>
      <c r="CM249" t="str">
        <f ca="1">IF($CA249="","",IF(OR(CH249='Datos fijos'!$AB$3,CH249='Datos fijos'!$AB$4),0,SUM(CI249:CL249)))</f>
        <v/>
      </c>
      <c r="CN249" t="str">
        <f t="shared" ca="1" si="207"/>
        <v/>
      </c>
      <c r="DZ249">
        <f ca="1">IF(OR(COUNTIF('Datos fijos'!$AJ:$AJ,$B249)=0,C249=0,D249=0,E249=0,G249=0),0,VLOOKUP($B249,'Datos fijos'!$AJ:$AO,COLUMN('Datos fijos'!$AO$1)-COLUMN('Datos fijos'!$AJ$2)+1,0))</f>
        <v>0</v>
      </c>
      <c r="EA249">
        <f t="shared" ca="1" si="208"/>
        <v>0</v>
      </c>
      <c r="EB249" t="str">
        <f t="shared" ca="1" si="221"/>
        <v/>
      </c>
      <c r="EC249" t="str">
        <f t="shared" ca="1" si="209"/>
        <v/>
      </c>
      <c r="EE249" t="str">
        <f t="shared" ca="1" si="210"/>
        <v/>
      </c>
      <c r="EF249" t="str">
        <f t="shared" ca="1" si="211"/>
        <v/>
      </c>
      <c r="EG249" t="str">
        <f t="shared" ca="1" si="212"/>
        <v/>
      </c>
      <c r="EH249" t="str">
        <f t="shared" ca="1" si="213"/>
        <v/>
      </c>
      <c r="EI249" t="str">
        <f t="shared" ca="1" si="214"/>
        <v/>
      </c>
      <c r="EJ249" t="str">
        <f t="shared" ca="1" si="215"/>
        <v/>
      </c>
      <c r="EM249" t="str">
        <f t="shared" ca="1" si="216"/>
        <v/>
      </c>
      <c r="EN249" t="str">
        <f t="shared" ca="1" si="217"/>
        <v/>
      </c>
      <c r="EO249" t="str">
        <f t="shared" ca="1" si="218"/>
        <v/>
      </c>
      <c r="EP249" t="str">
        <f t="shared" ca="1" si="219"/>
        <v/>
      </c>
      <c r="EQ249" t="str">
        <f ca="1">IF(EC249="","",IF(OR(EJ249='Datos fijos'!$AB$4),0,SUM(EM249:EP249)))</f>
        <v/>
      </c>
      <c r="ER249" t="str">
        <f t="shared" ca="1" si="220"/>
        <v/>
      </c>
      <c r="EV249" s="53" t="str">
        <f ca="1">IF(OR(COUNTIF('Datos fijos'!$AJ:$AJ,Cálculos!$B249)=0,F249=0,D249=0,B249=0),"",VLOOKUP($B249,'Datos fijos'!$AJ:$AP,COLUMN('Datos fijos'!$AP$1)-COLUMN('Datos fijos'!$AJ$2)+1,0))</f>
        <v/>
      </c>
      <c r="EW249" t="str">
        <f t="shared" ca="1" si="197"/>
        <v/>
      </c>
    </row>
    <row r="250" spans="2:153" x14ac:dyDescent="0.25">
      <c r="B250">
        <f ca="1">OFFSET('Equipos, Mater, Serv'!C$5,ROW($A250)-ROW($A$3),0)</f>
        <v>0</v>
      </c>
      <c r="C250">
        <f ca="1">OFFSET('Equipos, Mater, Serv'!D$5,ROW($A250)-ROW($A$3),0)</f>
        <v>0</v>
      </c>
      <c r="D250">
        <f ca="1">OFFSET('Equipos, Mater, Serv'!F$5,ROW($A250)-ROW($A$3),0)</f>
        <v>0</v>
      </c>
      <c r="E250">
        <f ca="1">OFFSET('Equipos, Mater, Serv'!G$5,ROW($A250)-ROW($A$3),0)</f>
        <v>0</v>
      </c>
      <c r="F250">
        <f ca="1">OFFSET('Equipos, Mater, Serv'!H$5,ROW($A250)-ROW($A$3),0)</f>
        <v>0</v>
      </c>
      <c r="G250">
        <f ca="1">OFFSET('Equipos, Mater, Serv'!L$5,ROW($A250)-ROW($A$3),0)</f>
        <v>0</v>
      </c>
      <c r="I250">
        <f ca="1">OFFSET('Equipos, Mater, Serv'!O$5,ROW($A250)-ROW($A$3),0)</f>
        <v>0</v>
      </c>
      <c r="J250">
        <f ca="1">OFFSET('Equipos, Mater, Serv'!P$5,ROW($A250)-ROW($A$3),0)</f>
        <v>0</v>
      </c>
      <c r="K250">
        <f ca="1">OFFSET('Equipos, Mater, Serv'!T$5,ROW($A250)-ROW($A$3),0)</f>
        <v>0</v>
      </c>
      <c r="L250">
        <f ca="1">OFFSET('Equipos, Mater, Serv'!U$5,ROW($A250)-ROW($A$3),0)</f>
        <v>0</v>
      </c>
      <c r="N250">
        <f ca="1">OFFSET('Equipos, Mater, Serv'!Z$5,ROW($A250)-ROW($A$3),0)</f>
        <v>0</v>
      </c>
      <c r="O250">
        <f ca="1">OFFSET('Equipos, Mater, Serv'!AA$5,ROW($A250)-ROW($A$3),0)</f>
        <v>0</v>
      </c>
      <c r="P250">
        <f ca="1">OFFSET('Equipos, Mater, Serv'!AB$5,ROW($A250)-ROW($A$3),0)</f>
        <v>0</v>
      </c>
      <c r="Q250">
        <f ca="1">OFFSET('Equipos, Mater, Serv'!AC$5,ROW($A250)-ROW($A$3),0)</f>
        <v>0</v>
      </c>
      <c r="R250">
        <f ca="1">OFFSET('Equipos, Mater, Serv'!AD$5,ROW($A250)-ROW($A$3),0)</f>
        <v>0</v>
      </c>
      <c r="S250">
        <f ca="1">OFFSET('Equipos, Mater, Serv'!AE$5,ROW($A250)-ROW($A$3),0)</f>
        <v>0</v>
      </c>
      <c r="T250">
        <f ca="1">OFFSET('Equipos, Mater, Serv'!AF$5,ROW($A250)-ROW($A$3),0)</f>
        <v>0</v>
      </c>
      <c r="V250" s="241">
        <f ca="1">IF(OR($B250=0,D250=0,F250=0,J250&lt;&gt;'Datos fijos'!$H$3),0,1)</f>
        <v>0</v>
      </c>
      <c r="W250">
        <f t="shared" ca="1" si="198"/>
        <v>0</v>
      </c>
      <c r="X250" t="str">
        <f t="shared" ca="1" si="199"/>
        <v/>
      </c>
      <c r="Y250" t="str">
        <f t="shared" ca="1" si="200"/>
        <v/>
      </c>
      <c r="AA250" t="str">
        <f t="shared" ca="1" si="167"/>
        <v/>
      </c>
      <c r="AB250" t="str">
        <f t="shared" ca="1" si="168"/>
        <v/>
      </c>
      <c r="AC250" t="str">
        <f t="shared" ca="1" si="169"/>
        <v/>
      </c>
      <c r="AD250" t="str">
        <f t="shared" ca="1" si="170"/>
        <v/>
      </c>
      <c r="AE250" t="str">
        <f t="shared" ca="1" si="171"/>
        <v/>
      </c>
      <c r="AF250" t="str">
        <f t="shared" ca="1" si="172"/>
        <v/>
      </c>
      <c r="AG250" t="str">
        <f t="shared" ca="1" si="201"/>
        <v/>
      </c>
      <c r="AH250" t="str">
        <f t="shared" ca="1" si="202"/>
        <v/>
      </c>
      <c r="AI250" t="str">
        <f t="shared" ca="1" si="203"/>
        <v/>
      </c>
      <c r="AL250" t="str">
        <f ca="1">IF(Y250="","",IF(OR(AG250='Datos fijos'!$AB$3,AG250='Datos fijos'!$AB$4),0,SUM(AH250:AK250)))</f>
        <v/>
      </c>
      <c r="BE250" s="4">
        <f ca="1">IF(OR(COUNTIF('Datos fijos'!$AJ:$AJ,$B250)=0,$B250=0,D250=0,F250=0,$H$4&lt;&gt;'Datos fijos'!$H$3),0,VLOOKUP($B250,'Datos fijos'!$AJ:$AO,COLUMN('Datos fijos'!$AK$2)-COLUMN('Datos fijos'!$AJ$2)+1,0))</f>
        <v>0</v>
      </c>
      <c r="BF250">
        <f t="shared" ca="1" si="204"/>
        <v>0</v>
      </c>
      <c r="BG250" t="str">
        <f t="shared" ca="1" si="173"/>
        <v/>
      </c>
      <c r="BH250" t="str">
        <f t="shared" ca="1" si="174"/>
        <v/>
      </c>
      <c r="BJ250" t="str">
        <f t="shared" ca="1" si="175"/>
        <v/>
      </c>
      <c r="BK250" t="str">
        <f t="shared" ca="1" si="176"/>
        <v/>
      </c>
      <c r="BL250" t="str">
        <f t="shared" ca="1" si="177"/>
        <v/>
      </c>
      <c r="BM250" t="str">
        <f t="shared" ca="1" si="178"/>
        <v/>
      </c>
      <c r="BN250" s="4" t="str">
        <f t="shared" ca="1" si="179"/>
        <v/>
      </c>
      <c r="BO250" t="str">
        <f t="shared" ca="1" si="180"/>
        <v/>
      </c>
      <c r="BP250" t="str">
        <f t="shared" ca="1" si="181"/>
        <v/>
      </c>
      <c r="BQ250" t="str">
        <f t="shared" ca="1" si="182"/>
        <v/>
      </c>
      <c r="BR250" t="str">
        <f t="shared" ca="1" si="183"/>
        <v/>
      </c>
      <c r="BS250" t="str">
        <f t="shared" ca="1" si="184"/>
        <v/>
      </c>
      <c r="BT250" t="str">
        <f ca="1">IF($BH250="","",IF(OR(BO250='Datos fijos'!$AB$3,BO250='Datos fijos'!$AB$4),0,SUM(BP250:BS250)))</f>
        <v/>
      </c>
      <c r="BU250" t="str">
        <f t="shared" ca="1" si="205"/>
        <v/>
      </c>
      <c r="BX250">
        <f ca="1">IF(OR(COUNTIF('Datos fijos'!$AJ:$AJ,$B250)=0,$B250=0,D250=0,F250=0,G250=0,$H$4&lt;&gt;'Datos fijos'!$H$3),0,VLOOKUP($B250,'Datos fijos'!$AJ:$AO,COLUMN('Datos fijos'!$AL$1)-COLUMN('Datos fijos'!$AJ$2)+1,0))</f>
        <v>0</v>
      </c>
      <c r="BY250">
        <f t="shared" ca="1" si="206"/>
        <v>0</v>
      </c>
      <c r="BZ250" t="str">
        <f t="shared" ca="1" si="185"/>
        <v/>
      </c>
      <c r="CA250" t="str">
        <f t="shared" ca="1" si="186"/>
        <v/>
      </c>
      <c r="CC250" t="str">
        <f t="shared" ca="1" si="187"/>
        <v/>
      </c>
      <c r="CD250" t="str">
        <f t="shared" ca="1" si="188"/>
        <v/>
      </c>
      <c r="CE250" t="str">
        <f t="shared" ca="1" si="189"/>
        <v/>
      </c>
      <c r="CF250" t="str">
        <f t="shared" ca="1" si="190"/>
        <v/>
      </c>
      <c r="CG250" t="str">
        <f t="shared" ca="1" si="191"/>
        <v/>
      </c>
      <c r="CH250" t="str">
        <f t="shared" ca="1" si="192"/>
        <v/>
      </c>
      <c r="CI250" t="str">
        <f t="shared" ca="1" si="193"/>
        <v/>
      </c>
      <c r="CJ250" t="str">
        <f t="shared" ca="1" si="194"/>
        <v/>
      </c>
      <c r="CK250" t="str">
        <f t="shared" ca="1" si="195"/>
        <v/>
      </c>
      <c r="CL250" t="str">
        <f t="shared" ca="1" si="196"/>
        <v/>
      </c>
      <c r="CM250" t="str">
        <f ca="1">IF($CA250="","",IF(OR(CH250='Datos fijos'!$AB$3,CH250='Datos fijos'!$AB$4),0,SUM(CI250:CL250)))</f>
        <v/>
      </c>
      <c r="CN250" t="str">
        <f t="shared" ca="1" si="207"/>
        <v/>
      </c>
      <c r="DZ250">
        <f ca="1">IF(OR(COUNTIF('Datos fijos'!$AJ:$AJ,$B250)=0,C250=0,D250=0,E250=0,G250=0),0,VLOOKUP($B250,'Datos fijos'!$AJ:$AO,COLUMN('Datos fijos'!$AO$1)-COLUMN('Datos fijos'!$AJ$2)+1,0))</f>
        <v>0</v>
      </c>
      <c r="EA250">
        <f t="shared" ca="1" si="208"/>
        <v>0</v>
      </c>
      <c r="EB250" t="str">
        <f t="shared" ca="1" si="221"/>
        <v/>
      </c>
      <c r="EC250" t="str">
        <f t="shared" ca="1" si="209"/>
        <v/>
      </c>
      <c r="EE250" t="str">
        <f t="shared" ca="1" si="210"/>
        <v/>
      </c>
      <c r="EF250" t="str">
        <f t="shared" ca="1" si="211"/>
        <v/>
      </c>
      <c r="EG250" t="str">
        <f t="shared" ca="1" si="212"/>
        <v/>
      </c>
      <c r="EH250" t="str">
        <f t="shared" ca="1" si="213"/>
        <v/>
      </c>
      <c r="EI250" t="str">
        <f t="shared" ca="1" si="214"/>
        <v/>
      </c>
      <c r="EJ250" t="str">
        <f t="shared" ca="1" si="215"/>
        <v/>
      </c>
      <c r="EM250" t="str">
        <f t="shared" ca="1" si="216"/>
        <v/>
      </c>
      <c r="EN250" t="str">
        <f t="shared" ca="1" si="217"/>
        <v/>
      </c>
      <c r="EO250" t="str">
        <f t="shared" ca="1" si="218"/>
        <v/>
      </c>
      <c r="EP250" t="str">
        <f t="shared" ca="1" si="219"/>
        <v/>
      </c>
      <c r="EQ250" t="str">
        <f ca="1">IF(EC250="","",IF(OR(EJ250='Datos fijos'!$AB$4),0,SUM(EM250:EP250)))</f>
        <v/>
      </c>
      <c r="ER250" t="str">
        <f t="shared" ca="1" si="220"/>
        <v/>
      </c>
      <c r="EV250" s="53" t="str">
        <f ca="1">IF(OR(COUNTIF('Datos fijos'!$AJ:$AJ,Cálculos!$B250)=0,F250=0,D250=0,B250=0),"",VLOOKUP($B250,'Datos fijos'!$AJ:$AP,COLUMN('Datos fijos'!$AP$1)-COLUMN('Datos fijos'!$AJ$2)+1,0))</f>
        <v/>
      </c>
      <c r="EW250" t="str">
        <f t="shared" ca="1" si="197"/>
        <v/>
      </c>
    </row>
    <row r="251" spans="2:153" x14ac:dyDescent="0.25">
      <c r="B251">
        <f ca="1">OFFSET('Equipos, Mater, Serv'!C$5,ROW($A251)-ROW($A$3),0)</f>
        <v>0</v>
      </c>
      <c r="C251">
        <f ca="1">OFFSET('Equipos, Mater, Serv'!D$5,ROW($A251)-ROW($A$3),0)</f>
        <v>0</v>
      </c>
      <c r="D251">
        <f ca="1">OFFSET('Equipos, Mater, Serv'!F$5,ROW($A251)-ROW($A$3),0)</f>
        <v>0</v>
      </c>
      <c r="E251">
        <f ca="1">OFFSET('Equipos, Mater, Serv'!G$5,ROW($A251)-ROW($A$3),0)</f>
        <v>0</v>
      </c>
      <c r="F251">
        <f ca="1">OFFSET('Equipos, Mater, Serv'!H$5,ROW($A251)-ROW($A$3),0)</f>
        <v>0</v>
      </c>
      <c r="G251">
        <f ca="1">OFFSET('Equipos, Mater, Serv'!L$5,ROW($A251)-ROW($A$3),0)</f>
        <v>0</v>
      </c>
      <c r="I251">
        <f ca="1">OFFSET('Equipos, Mater, Serv'!O$5,ROW($A251)-ROW($A$3),0)</f>
        <v>0</v>
      </c>
      <c r="J251">
        <f ca="1">OFFSET('Equipos, Mater, Serv'!P$5,ROW($A251)-ROW($A$3),0)</f>
        <v>0</v>
      </c>
      <c r="K251">
        <f ca="1">OFFSET('Equipos, Mater, Serv'!T$5,ROW($A251)-ROW($A$3),0)</f>
        <v>0</v>
      </c>
      <c r="L251">
        <f ca="1">OFFSET('Equipos, Mater, Serv'!U$5,ROW($A251)-ROW($A$3),0)</f>
        <v>0</v>
      </c>
      <c r="N251">
        <f ca="1">OFFSET('Equipos, Mater, Serv'!Z$5,ROW($A251)-ROW($A$3),0)</f>
        <v>0</v>
      </c>
      <c r="O251">
        <f ca="1">OFFSET('Equipos, Mater, Serv'!AA$5,ROW($A251)-ROW($A$3),0)</f>
        <v>0</v>
      </c>
      <c r="P251">
        <f ca="1">OFFSET('Equipos, Mater, Serv'!AB$5,ROW($A251)-ROW($A$3),0)</f>
        <v>0</v>
      </c>
      <c r="Q251">
        <f ca="1">OFFSET('Equipos, Mater, Serv'!AC$5,ROW($A251)-ROW($A$3),0)</f>
        <v>0</v>
      </c>
      <c r="R251">
        <f ca="1">OFFSET('Equipos, Mater, Serv'!AD$5,ROW($A251)-ROW($A$3),0)</f>
        <v>0</v>
      </c>
      <c r="S251">
        <f ca="1">OFFSET('Equipos, Mater, Serv'!AE$5,ROW($A251)-ROW($A$3),0)</f>
        <v>0</v>
      </c>
      <c r="T251">
        <f ca="1">OFFSET('Equipos, Mater, Serv'!AF$5,ROW($A251)-ROW($A$3),0)</f>
        <v>0</v>
      </c>
      <c r="V251" s="241">
        <f ca="1">IF(OR($B251=0,D251=0,F251=0,J251&lt;&gt;'Datos fijos'!$H$3),0,1)</f>
        <v>0</v>
      </c>
      <c r="W251">
        <f t="shared" ca="1" si="198"/>
        <v>0</v>
      </c>
      <c r="X251" t="str">
        <f t="shared" ca="1" si="199"/>
        <v/>
      </c>
      <c r="Y251" t="str">
        <f t="shared" ca="1" si="200"/>
        <v/>
      </c>
      <c r="AA251" t="str">
        <f t="shared" ca="1" si="167"/>
        <v/>
      </c>
      <c r="AB251" t="str">
        <f t="shared" ca="1" si="168"/>
        <v/>
      </c>
      <c r="AC251" t="str">
        <f t="shared" ca="1" si="169"/>
        <v/>
      </c>
      <c r="AD251" t="str">
        <f t="shared" ca="1" si="170"/>
        <v/>
      </c>
      <c r="AE251" t="str">
        <f t="shared" ca="1" si="171"/>
        <v/>
      </c>
      <c r="AF251" t="str">
        <f t="shared" ca="1" si="172"/>
        <v/>
      </c>
      <c r="AG251" t="str">
        <f t="shared" ca="1" si="201"/>
        <v/>
      </c>
      <c r="AH251" t="str">
        <f t="shared" ca="1" si="202"/>
        <v/>
      </c>
      <c r="AI251" t="str">
        <f t="shared" ca="1" si="203"/>
        <v/>
      </c>
      <c r="AL251" t="str">
        <f ca="1">IF(Y251="","",IF(OR(AG251='Datos fijos'!$AB$3,AG251='Datos fijos'!$AB$4),0,SUM(AH251:AK251)))</f>
        <v/>
      </c>
      <c r="BE251" s="4">
        <f ca="1">IF(OR(COUNTIF('Datos fijos'!$AJ:$AJ,$B251)=0,$B251=0,D251=0,F251=0,$H$4&lt;&gt;'Datos fijos'!$H$3),0,VLOOKUP($B251,'Datos fijos'!$AJ:$AO,COLUMN('Datos fijos'!$AK$2)-COLUMN('Datos fijos'!$AJ$2)+1,0))</f>
        <v>0</v>
      </c>
      <c r="BF251">
        <f t="shared" ca="1" si="204"/>
        <v>0</v>
      </c>
      <c r="BG251" t="str">
        <f t="shared" ca="1" si="173"/>
        <v/>
      </c>
      <c r="BH251" t="str">
        <f t="shared" ca="1" si="174"/>
        <v/>
      </c>
      <c r="BJ251" t="str">
        <f t="shared" ca="1" si="175"/>
        <v/>
      </c>
      <c r="BK251" t="str">
        <f t="shared" ca="1" si="176"/>
        <v/>
      </c>
      <c r="BL251" t="str">
        <f t="shared" ca="1" si="177"/>
        <v/>
      </c>
      <c r="BM251" t="str">
        <f t="shared" ca="1" si="178"/>
        <v/>
      </c>
      <c r="BN251" s="4" t="str">
        <f t="shared" ca="1" si="179"/>
        <v/>
      </c>
      <c r="BO251" t="str">
        <f t="shared" ca="1" si="180"/>
        <v/>
      </c>
      <c r="BP251" t="str">
        <f t="shared" ca="1" si="181"/>
        <v/>
      </c>
      <c r="BQ251" t="str">
        <f t="shared" ca="1" si="182"/>
        <v/>
      </c>
      <c r="BR251" t="str">
        <f t="shared" ca="1" si="183"/>
        <v/>
      </c>
      <c r="BS251" t="str">
        <f t="shared" ca="1" si="184"/>
        <v/>
      </c>
      <c r="BT251" t="str">
        <f ca="1">IF($BH251="","",IF(OR(BO251='Datos fijos'!$AB$3,BO251='Datos fijos'!$AB$4),0,SUM(BP251:BS251)))</f>
        <v/>
      </c>
      <c r="BU251" t="str">
        <f t="shared" ca="1" si="205"/>
        <v/>
      </c>
      <c r="BX251">
        <f ca="1">IF(OR(COUNTIF('Datos fijos'!$AJ:$AJ,$B251)=0,$B251=0,D251=0,F251=0,G251=0,$H$4&lt;&gt;'Datos fijos'!$H$3),0,VLOOKUP($B251,'Datos fijos'!$AJ:$AO,COLUMN('Datos fijos'!$AL$1)-COLUMN('Datos fijos'!$AJ$2)+1,0))</f>
        <v>0</v>
      </c>
      <c r="BY251">
        <f t="shared" ca="1" si="206"/>
        <v>0</v>
      </c>
      <c r="BZ251" t="str">
        <f t="shared" ca="1" si="185"/>
        <v/>
      </c>
      <c r="CA251" t="str">
        <f t="shared" ca="1" si="186"/>
        <v/>
      </c>
      <c r="CC251" t="str">
        <f t="shared" ca="1" si="187"/>
        <v/>
      </c>
      <c r="CD251" t="str">
        <f t="shared" ca="1" si="188"/>
        <v/>
      </c>
      <c r="CE251" t="str">
        <f t="shared" ca="1" si="189"/>
        <v/>
      </c>
      <c r="CF251" t="str">
        <f t="shared" ca="1" si="190"/>
        <v/>
      </c>
      <c r="CG251" t="str">
        <f t="shared" ca="1" si="191"/>
        <v/>
      </c>
      <c r="CH251" t="str">
        <f t="shared" ca="1" si="192"/>
        <v/>
      </c>
      <c r="CI251" t="str">
        <f t="shared" ca="1" si="193"/>
        <v/>
      </c>
      <c r="CJ251" t="str">
        <f t="shared" ca="1" si="194"/>
        <v/>
      </c>
      <c r="CK251" t="str">
        <f t="shared" ca="1" si="195"/>
        <v/>
      </c>
      <c r="CL251" t="str">
        <f t="shared" ca="1" si="196"/>
        <v/>
      </c>
      <c r="CM251" t="str">
        <f ca="1">IF($CA251="","",IF(OR(CH251='Datos fijos'!$AB$3,CH251='Datos fijos'!$AB$4),0,SUM(CI251:CL251)))</f>
        <v/>
      </c>
      <c r="CN251" t="str">
        <f t="shared" ca="1" si="207"/>
        <v/>
      </c>
      <c r="DZ251">
        <f ca="1">IF(OR(COUNTIF('Datos fijos'!$AJ:$AJ,$B251)=0,C251=0,D251=0,E251=0,G251=0),0,VLOOKUP($B251,'Datos fijos'!$AJ:$AO,COLUMN('Datos fijos'!$AO$1)-COLUMN('Datos fijos'!$AJ$2)+1,0))</f>
        <v>0</v>
      </c>
      <c r="EA251">
        <f t="shared" ca="1" si="208"/>
        <v>0</v>
      </c>
      <c r="EB251" t="str">
        <f t="shared" ca="1" si="221"/>
        <v/>
      </c>
      <c r="EC251" t="str">
        <f t="shared" ca="1" si="209"/>
        <v/>
      </c>
      <c r="EE251" t="str">
        <f t="shared" ca="1" si="210"/>
        <v/>
      </c>
      <c r="EF251" t="str">
        <f t="shared" ca="1" si="211"/>
        <v/>
      </c>
      <c r="EG251" t="str">
        <f t="shared" ca="1" si="212"/>
        <v/>
      </c>
      <c r="EH251" t="str">
        <f t="shared" ca="1" si="213"/>
        <v/>
      </c>
      <c r="EI251" t="str">
        <f t="shared" ca="1" si="214"/>
        <v/>
      </c>
      <c r="EJ251" t="str">
        <f t="shared" ca="1" si="215"/>
        <v/>
      </c>
      <c r="EM251" t="str">
        <f t="shared" ca="1" si="216"/>
        <v/>
      </c>
      <c r="EN251" t="str">
        <f t="shared" ca="1" si="217"/>
        <v/>
      </c>
      <c r="EO251" t="str">
        <f t="shared" ca="1" si="218"/>
        <v/>
      </c>
      <c r="EP251" t="str">
        <f t="shared" ca="1" si="219"/>
        <v/>
      </c>
      <c r="EQ251" t="str">
        <f ca="1">IF(EC251="","",IF(OR(EJ251='Datos fijos'!$AB$4),0,SUM(EM251:EP251)))</f>
        <v/>
      </c>
      <c r="ER251" t="str">
        <f t="shared" ca="1" si="220"/>
        <v/>
      </c>
      <c r="EV251" s="53" t="str">
        <f ca="1">IF(OR(COUNTIF('Datos fijos'!$AJ:$AJ,Cálculos!$B251)=0,F251=0,D251=0,B251=0),"",VLOOKUP($B251,'Datos fijos'!$AJ:$AP,COLUMN('Datos fijos'!$AP$1)-COLUMN('Datos fijos'!$AJ$2)+1,0))</f>
        <v/>
      </c>
      <c r="EW251" t="str">
        <f t="shared" ca="1" si="197"/>
        <v/>
      </c>
    </row>
    <row r="252" spans="2:153" x14ac:dyDescent="0.25">
      <c r="B252">
        <f ca="1">OFFSET('Equipos, Mater, Serv'!C$5,ROW($A252)-ROW($A$3),0)</f>
        <v>0</v>
      </c>
      <c r="C252">
        <f ca="1">OFFSET('Equipos, Mater, Serv'!D$5,ROW($A252)-ROW($A$3),0)</f>
        <v>0</v>
      </c>
      <c r="D252">
        <f ca="1">OFFSET('Equipos, Mater, Serv'!F$5,ROW($A252)-ROW($A$3),0)</f>
        <v>0</v>
      </c>
      <c r="E252">
        <f ca="1">OFFSET('Equipos, Mater, Serv'!G$5,ROW($A252)-ROW($A$3),0)</f>
        <v>0</v>
      </c>
      <c r="F252">
        <f ca="1">OFFSET('Equipos, Mater, Serv'!H$5,ROW($A252)-ROW($A$3),0)</f>
        <v>0</v>
      </c>
      <c r="G252">
        <f ca="1">OFFSET('Equipos, Mater, Serv'!L$5,ROW($A252)-ROW($A$3),0)</f>
        <v>0</v>
      </c>
      <c r="I252">
        <f ca="1">OFFSET('Equipos, Mater, Serv'!O$5,ROW($A252)-ROW($A$3),0)</f>
        <v>0</v>
      </c>
      <c r="J252">
        <f ca="1">OFFSET('Equipos, Mater, Serv'!P$5,ROW($A252)-ROW($A$3),0)</f>
        <v>0</v>
      </c>
      <c r="K252">
        <f ca="1">OFFSET('Equipos, Mater, Serv'!T$5,ROW($A252)-ROW($A$3),0)</f>
        <v>0</v>
      </c>
      <c r="L252">
        <f ca="1">OFFSET('Equipos, Mater, Serv'!U$5,ROW($A252)-ROW($A$3),0)</f>
        <v>0</v>
      </c>
      <c r="N252">
        <f ca="1">OFFSET('Equipos, Mater, Serv'!Z$5,ROW($A252)-ROW($A$3),0)</f>
        <v>0</v>
      </c>
      <c r="O252">
        <f ca="1">OFFSET('Equipos, Mater, Serv'!AA$5,ROW($A252)-ROW($A$3),0)</f>
        <v>0</v>
      </c>
      <c r="P252">
        <f ca="1">OFFSET('Equipos, Mater, Serv'!AB$5,ROW($A252)-ROW($A$3),0)</f>
        <v>0</v>
      </c>
      <c r="Q252">
        <f ca="1">OFFSET('Equipos, Mater, Serv'!AC$5,ROW($A252)-ROW($A$3),0)</f>
        <v>0</v>
      </c>
      <c r="R252">
        <f ca="1">OFFSET('Equipos, Mater, Serv'!AD$5,ROW($A252)-ROW($A$3),0)</f>
        <v>0</v>
      </c>
      <c r="S252">
        <f ca="1">OFFSET('Equipos, Mater, Serv'!AE$5,ROW($A252)-ROW($A$3),0)</f>
        <v>0</v>
      </c>
      <c r="T252">
        <f ca="1">OFFSET('Equipos, Mater, Serv'!AF$5,ROW($A252)-ROW($A$3),0)</f>
        <v>0</v>
      </c>
      <c r="V252" s="241">
        <f ca="1">IF(OR($B252=0,D252=0,F252=0,J252&lt;&gt;'Datos fijos'!$H$3),0,1)</f>
        <v>0</v>
      </c>
      <c r="W252">
        <f t="shared" ca="1" si="198"/>
        <v>0</v>
      </c>
      <c r="X252" t="str">
        <f t="shared" ca="1" si="199"/>
        <v/>
      </c>
      <c r="Y252" t="str">
        <f t="shared" ca="1" si="200"/>
        <v/>
      </c>
      <c r="AA252" t="str">
        <f t="shared" ca="1" si="167"/>
        <v/>
      </c>
      <c r="AB252" t="str">
        <f t="shared" ca="1" si="168"/>
        <v/>
      </c>
      <c r="AC252" t="str">
        <f t="shared" ca="1" si="169"/>
        <v/>
      </c>
      <c r="AD252" t="str">
        <f t="shared" ca="1" si="170"/>
        <v/>
      </c>
      <c r="AE252" t="str">
        <f t="shared" ca="1" si="171"/>
        <v/>
      </c>
      <c r="AF252" t="str">
        <f t="shared" ca="1" si="172"/>
        <v/>
      </c>
      <c r="AG252" t="str">
        <f t="shared" ca="1" si="201"/>
        <v/>
      </c>
      <c r="AH252" t="str">
        <f t="shared" ca="1" si="202"/>
        <v/>
      </c>
      <c r="AI252" t="str">
        <f t="shared" ca="1" si="203"/>
        <v/>
      </c>
      <c r="AL252" t="str">
        <f ca="1">IF(Y252="","",IF(OR(AG252='Datos fijos'!$AB$3,AG252='Datos fijos'!$AB$4),0,SUM(AH252:AK252)))</f>
        <v/>
      </c>
      <c r="BE252" s="4">
        <f ca="1">IF(OR(COUNTIF('Datos fijos'!$AJ:$AJ,$B252)=0,$B252=0,D252=0,F252=0,$H$4&lt;&gt;'Datos fijos'!$H$3),0,VLOOKUP($B252,'Datos fijos'!$AJ:$AO,COLUMN('Datos fijos'!$AK$2)-COLUMN('Datos fijos'!$AJ$2)+1,0))</f>
        <v>0</v>
      </c>
      <c r="BF252">
        <f t="shared" ca="1" si="204"/>
        <v>0</v>
      </c>
      <c r="BG252" t="str">
        <f t="shared" ca="1" si="173"/>
        <v/>
      </c>
      <c r="BH252" t="str">
        <f t="shared" ca="1" si="174"/>
        <v/>
      </c>
      <c r="BJ252" t="str">
        <f t="shared" ca="1" si="175"/>
        <v/>
      </c>
      <c r="BK252" t="str">
        <f t="shared" ca="1" si="176"/>
        <v/>
      </c>
      <c r="BL252" t="str">
        <f t="shared" ca="1" si="177"/>
        <v/>
      </c>
      <c r="BM252" t="str">
        <f t="shared" ca="1" si="178"/>
        <v/>
      </c>
      <c r="BN252" s="4" t="str">
        <f t="shared" ca="1" si="179"/>
        <v/>
      </c>
      <c r="BO252" t="str">
        <f t="shared" ca="1" si="180"/>
        <v/>
      </c>
      <c r="BP252" t="str">
        <f t="shared" ca="1" si="181"/>
        <v/>
      </c>
      <c r="BQ252" t="str">
        <f t="shared" ca="1" si="182"/>
        <v/>
      </c>
      <c r="BR252" t="str">
        <f t="shared" ca="1" si="183"/>
        <v/>
      </c>
      <c r="BS252" t="str">
        <f t="shared" ca="1" si="184"/>
        <v/>
      </c>
      <c r="BT252" t="str">
        <f ca="1">IF($BH252="","",IF(OR(BO252='Datos fijos'!$AB$3,BO252='Datos fijos'!$AB$4),0,SUM(BP252:BS252)))</f>
        <v/>
      </c>
      <c r="BU252" t="str">
        <f t="shared" ca="1" si="205"/>
        <v/>
      </c>
      <c r="BX252">
        <f ca="1">IF(OR(COUNTIF('Datos fijos'!$AJ:$AJ,$B252)=0,$B252=0,D252=0,F252=0,G252=0,$H$4&lt;&gt;'Datos fijos'!$H$3),0,VLOOKUP($B252,'Datos fijos'!$AJ:$AO,COLUMN('Datos fijos'!$AL$1)-COLUMN('Datos fijos'!$AJ$2)+1,0))</f>
        <v>0</v>
      </c>
      <c r="BY252">
        <f t="shared" ca="1" si="206"/>
        <v>0</v>
      </c>
      <c r="BZ252" t="str">
        <f t="shared" ca="1" si="185"/>
        <v/>
      </c>
      <c r="CA252" t="str">
        <f t="shared" ca="1" si="186"/>
        <v/>
      </c>
      <c r="CC252" t="str">
        <f t="shared" ca="1" si="187"/>
        <v/>
      </c>
      <c r="CD252" t="str">
        <f t="shared" ca="1" si="188"/>
        <v/>
      </c>
      <c r="CE252" t="str">
        <f t="shared" ca="1" si="189"/>
        <v/>
      </c>
      <c r="CF252" t="str">
        <f t="shared" ca="1" si="190"/>
        <v/>
      </c>
      <c r="CG252" t="str">
        <f t="shared" ca="1" si="191"/>
        <v/>
      </c>
      <c r="CH252" t="str">
        <f t="shared" ca="1" si="192"/>
        <v/>
      </c>
      <c r="CI252" t="str">
        <f t="shared" ca="1" si="193"/>
        <v/>
      </c>
      <c r="CJ252" t="str">
        <f t="shared" ca="1" si="194"/>
        <v/>
      </c>
      <c r="CK252" t="str">
        <f t="shared" ca="1" si="195"/>
        <v/>
      </c>
      <c r="CL252" t="str">
        <f t="shared" ca="1" si="196"/>
        <v/>
      </c>
      <c r="CM252" t="str">
        <f ca="1">IF($CA252="","",IF(OR(CH252='Datos fijos'!$AB$3,CH252='Datos fijos'!$AB$4),0,SUM(CI252:CL252)))</f>
        <v/>
      </c>
      <c r="CN252" t="str">
        <f t="shared" ca="1" si="207"/>
        <v/>
      </c>
      <c r="DZ252">
        <f ca="1">IF(OR(COUNTIF('Datos fijos'!$AJ:$AJ,$B252)=0,C252=0,D252=0,E252=0,G252=0),0,VLOOKUP($B252,'Datos fijos'!$AJ:$AO,COLUMN('Datos fijos'!$AO$1)-COLUMN('Datos fijos'!$AJ$2)+1,0))</f>
        <v>0</v>
      </c>
      <c r="EA252">
        <f t="shared" ca="1" si="208"/>
        <v>0</v>
      </c>
      <c r="EB252" t="str">
        <f t="shared" ca="1" si="221"/>
        <v/>
      </c>
      <c r="EC252" t="str">
        <f t="shared" ca="1" si="209"/>
        <v/>
      </c>
      <c r="EE252" t="str">
        <f t="shared" ca="1" si="210"/>
        <v/>
      </c>
      <c r="EF252" t="str">
        <f t="shared" ca="1" si="211"/>
        <v/>
      </c>
      <c r="EG252" t="str">
        <f t="shared" ca="1" si="212"/>
        <v/>
      </c>
      <c r="EH252" t="str">
        <f t="shared" ca="1" si="213"/>
        <v/>
      </c>
      <c r="EI252" t="str">
        <f t="shared" ca="1" si="214"/>
        <v/>
      </c>
      <c r="EJ252" t="str">
        <f t="shared" ca="1" si="215"/>
        <v/>
      </c>
      <c r="EM252" t="str">
        <f t="shared" ca="1" si="216"/>
        <v/>
      </c>
      <c r="EN252" t="str">
        <f t="shared" ca="1" si="217"/>
        <v/>
      </c>
      <c r="EO252" t="str">
        <f t="shared" ca="1" si="218"/>
        <v/>
      </c>
      <c r="EP252" t="str">
        <f t="shared" ca="1" si="219"/>
        <v/>
      </c>
      <c r="EQ252" t="str">
        <f ca="1">IF(EC252="","",IF(OR(EJ252='Datos fijos'!$AB$4),0,SUM(EM252:EP252)))</f>
        <v/>
      </c>
      <c r="ER252" t="str">
        <f t="shared" ca="1" si="220"/>
        <v/>
      </c>
      <c r="EV252" s="53" t="str">
        <f ca="1">IF(OR(COUNTIF('Datos fijos'!$AJ:$AJ,Cálculos!$B252)=0,F252=0,D252=0,B252=0),"",VLOOKUP($B252,'Datos fijos'!$AJ:$AP,COLUMN('Datos fijos'!$AP$1)-COLUMN('Datos fijos'!$AJ$2)+1,0))</f>
        <v/>
      </c>
      <c r="EW252" t="str">
        <f t="shared" ca="1" si="197"/>
        <v/>
      </c>
    </row>
    <row r="253" spans="2:153" x14ac:dyDescent="0.25">
      <c r="B253">
        <f ca="1">OFFSET('Equipos, Mater, Serv'!C$5,ROW($A253)-ROW($A$3),0)</f>
        <v>0</v>
      </c>
      <c r="C253">
        <f ca="1">OFFSET('Equipos, Mater, Serv'!D$5,ROW($A253)-ROW($A$3),0)</f>
        <v>0</v>
      </c>
      <c r="D253">
        <f ca="1">OFFSET('Equipos, Mater, Serv'!F$5,ROW($A253)-ROW($A$3),0)</f>
        <v>0</v>
      </c>
      <c r="E253">
        <f ca="1">OFFSET('Equipos, Mater, Serv'!G$5,ROW($A253)-ROW($A$3),0)</f>
        <v>0</v>
      </c>
      <c r="F253">
        <f ca="1">OFFSET('Equipos, Mater, Serv'!H$5,ROW($A253)-ROW($A$3),0)</f>
        <v>0</v>
      </c>
      <c r="G253">
        <f ca="1">OFFSET('Equipos, Mater, Serv'!L$5,ROW($A253)-ROW($A$3),0)</f>
        <v>0</v>
      </c>
      <c r="I253">
        <f ca="1">OFFSET('Equipos, Mater, Serv'!O$5,ROW($A253)-ROW($A$3),0)</f>
        <v>0</v>
      </c>
      <c r="J253">
        <f ca="1">OFFSET('Equipos, Mater, Serv'!P$5,ROW($A253)-ROW($A$3),0)</f>
        <v>0</v>
      </c>
      <c r="K253">
        <f ca="1">OFFSET('Equipos, Mater, Serv'!T$5,ROW($A253)-ROW($A$3),0)</f>
        <v>0</v>
      </c>
      <c r="L253">
        <f ca="1">OFFSET('Equipos, Mater, Serv'!U$5,ROW($A253)-ROW($A$3),0)</f>
        <v>0</v>
      </c>
      <c r="N253">
        <f ca="1">OFFSET('Equipos, Mater, Serv'!Z$5,ROW($A253)-ROW($A$3),0)</f>
        <v>0</v>
      </c>
      <c r="O253">
        <f ca="1">OFFSET('Equipos, Mater, Serv'!AA$5,ROW($A253)-ROW($A$3),0)</f>
        <v>0</v>
      </c>
      <c r="P253">
        <f ca="1">OFFSET('Equipos, Mater, Serv'!AB$5,ROW($A253)-ROW($A$3),0)</f>
        <v>0</v>
      </c>
      <c r="Q253">
        <f ca="1">OFFSET('Equipos, Mater, Serv'!AC$5,ROW($A253)-ROW($A$3),0)</f>
        <v>0</v>
      </c>
      <c r="R253">
        <f ca="1">OFFSET('Equipos, Mater, Serv'!AD$5,ROW($A253)-ROW($A$3),0)</f>
        <v>0</v>
      </c>
      <c r="S253">
        <f ca="1">OFFSET('Equipos, Mater, Serv'!AE$5,ROW($A253)-ROW($A$3),0)</f>
        <v>0</v>
      </c>
      <c r="T253">
        <f ca="1">OFFSET('Equipos, Mater, Serv'!AF$5,ROW($A253)-ROW($A$3),0)</f>
        <v>0</v>
      </c>
      <c r="V253" s="241">
        <f ca="1">IF(OR($B253=0,D253=0,F253=0,J253&lt;&gt;'Datos fijos'!$H$3),0,1)</f>
        <v>0</v>
      </c>
      <c r="W253">
        <f t="shared" ca="1" si="198"/>
        <v>0</v>
      </c>
      <c r="X253" t="str">
        <f t="shared" ca="1" si="199"/>
        <v/>
      </c>
      <c r="Y253" t="str">
        <f t="shared" ca="1" si="200"/>
        <v/>
      </c>
      <c r="AA253" t="str">
        <f t="shared" ca="1" si="167"/>
        <v/>
      </c>
      <c r="AB253" t="str">
        <f t="shared" ca="1" si="168"/>
        <v/>
      </c>
      <c r="AC253" t="str">
        <f t="shared" ca="1" si="169"/>
        <v/>
      </c>
      <c r="AD253" t="str">
        <f t="shared" ca="1" si="170"/>
        <v/>
      </c>
      <c r="AE253" t="str">
        <f t="shared" ca="1" si="171"/>
        <v/>
      </c>
      <c r="AF253" t="str">
        <f t="shared" ca="1" si="172"/>
        <v/>
      </c>
      <c r="AG253" t="str">
        <f t="shared" ca="1" si="201"/>
        <v/>
      </c>
      <c r="AH253" t="str">
        <f t="shared" ca="1" si="202"/>
        <v/>
      </c>
      <c r="AI253" t="str">
        <f t="shared" ca="1" si="203"/>
        <v/>
      </c>
      <c r="AL253" t="str">
        <f ca="1">IF(Y253="","",IF(OR(AG253='Datos fijos'!$AB$3,AG253='Datos fijos'!$AB$4),0,SUM(AH253:AK253)))</f>
        <v/>
      </c>
      <c r="BE253" s="4">
        <f ca="1">IF(OR(COUNTIF('Datos fijos'!$AJ:$AJ,$B253)=0,$B253=0,D253=0,F253=0,$H$4&lt;&gt;'Datos fijos'!$H$3),0,VLOOKUP($B253,'Datos fijos'!$AJ:$AO,COLUMN('Datos fijos'!$AK$2)-COLUMN('Datos fijos'!$AJ$2)+1,0))</f>
        <v>0</v>
      </c>
      <c r="BF253">
        <f t="shared" ca="1" si="204"/>
        <v>0</v>
      </c>
      <c r="BG253" t="str">
        <f t="shared" ca="1" si="173"/>
        <v/>
      </c>
      <c r="BH253" t="str">
        <f t="shared" ca="1" si="174"/>
        <v/>
      </c>
      <c r="BJ253" t="str">
        <f t="shared" ca="1" si="175"/>
        <v/>
      </c>
      <c r="BK253" t="str">
        <f t="shared" ca="1" si="176"/>
        <v/>
      </c>
      <c r="BL253" t="str">
        <f t="shared" ca="1" si="177"/>
        <v/>
      </c>
      <c r="BM253" t="str">
        <f t="shared" ca="1" si="178"/>
        <v/>
      </c>
      <c r="BN253" s="4" t="str">
        <f t="shared" ca="1" si="179"/>
        <v/>
      </c>
      <c r="BO253" t="str">
        <f t="shared" ca="1" si="180"/>
        <v/>
      </c>
      <c r="BP253" t="str">
        <f t="shared" ca="1" si="181"/>
        <v/>
      </c>
      <c r="BQ253" t="str">
        <f t="shared" ca="1" si="182"/>
        <v/>
      </c>
      <c r="BR253" t="str">
        <f t="shared" ca="1" si="183"/>
        <v/>
      </c>
      <c r="BS253" t="str">
        <f t="shared" ca="1" si="184"/>
        <v/>
      </c>
      <c r="BT253" t="str">
        <f ca="1">IF($BH253="","",IF(OR(BO253='Datos fijos'!$AB$3,BO253='Datos fijos'!$AB$4),0,SUM(BP253:BS253)))</f>
        <v/>
      </c>
      <c r="BU253" t="str">
        <f t="shared" ca="1" si="205"/>
        <v/>
      </c>
      <c r="BX253">
        <f ca="1">IF(OR(COUNTIF('Datos fijos'!$AJ:$AJ,$B253)=0,$B253=0,D253=0,F253=0,G253=0,$H$4&lt;&gt;'Datos fijos'!$H$3),0,VLOOKUP($B253,'Datos fijos'!$AJ:$AO,COLUMN('Datos fijos'!$AL$1)-COLUMN('Datos fijos'!$AJ$2)+1,0))</f>
        <v>0</v>
      </c>
      <c r="BY253">
        <f t="shared" ca="1" si="206"/>
        <v>0</v>
      </c>
      <c r="BZ253" t="str">
        <f t="shared" ca="1" si="185"/>
        <v/>
      </c>
      <c r="CA253" t="str">
        <f t="shared" ca="1" si="186"/>
        <v/>
      </c>
      <c r="CC253" t="str">
        <f t="shared" ca="1" si="187"/>
        <v/>
      </c>
      <c r="CD253" t="str">
        <f t="shared" ca="1" si="188"/>
        <v/>
      </c>
      <c r="CE253" t="str">
        <f t="shared" ca="1" si="189"/>
        <v/>
      </c>
      <c r="CF253" t="str">
        <f t="shared" ca="1" si="190"/>
        <v/>
      </c>
      <c r="CG253" t="str">
        <f t="shared" ca="1" si="191"/>
        <v/>
      </c>
      <c r="CH253" t="str">
        <f t="shared" ca="1" si="192"/>
        <v/>
      </c>
      <c r="CI253" t="str">
        <f t="shared" ca="1" si="193"/>
        <v/>
      </c>
      <c r="CJ253" t="str">
        <f t="shared" ca="1" si="194"/>
        <v/>
      </c>
      <c r="CK253" t="str">
        <f t="shared" ca="1" si="195"/>
        <v/>
      </c>
      <c r="CL253" t="str">
        <f t="shared" ca="1" si="196"/>
        <v/>
      </c>
      <c r="CM253" t="str">
        <f ca="1">IF($CA253="","",IF(OR(CH253='Datos fijos'!$AB$3,CH253='Datos fijos'!$AB$4),0,SUM(CI253:CL253)))</f>
        <v/>
      </c>
      <c r="CN253" t="str">
        <f t="shared" ca="1" si="207"/>
        <v/>
      </c>
      <c r="DZ253">
        <f ca="1">IF(OR(COUNTIF('Datos fijos'!$AJ:$AJ,$B253)=0,C253=0,D253=0,E253=0,G253=0),0,VLOOKUP($B253,'Datos fijos'!$AJ:$AO,COLUMN('Datos fijos'!$AO$1)-COLUMN('Datos fijos'!$AJ$2)+1,0))</f>
        <v>0</v>
      </c>
      <c r="EA253">
        <f t="shared" ca="1" si="208"/>
        <v>0</v>
      </c>
      <c r="EB253" t="str">
        <f t="shared" ca="1" si="221"/>
        <v/>
      </c>
      <c r="EC253" t="str">
        <f t="shared" ca="1" si="209"/>
        <v/>
      </c>
      <c r="EE253" t="str">
        <f t="shared" ca="1" si="210"/>
        <v/>
      </c>
      <c r="EF253" t="str">
        <f t="shared" ca="1" si="211"/>
        <v/>
      </c>
      <c r="EG253" t="str">
        <f t="shared" ca="1" si="212"/>
        <v/>
      </c>
      <c r="EH253" t="str">
        <f t="shared" ca="1" si="213"/>
        <v/>
      </c>
      <c r="EI253" t="str">
        <f t="shared" ca="1" si="214"/>
        <v/>
      </c>
      <c r="EJ253" t="str">
        <f t="shared" ca="1" si="215"/>
        <v/>
      </c>
      <c r="EM253" t="str">
        <f t="shared" ca="1" si="216"/>
        <v/>
      </c>
      <c r="EN253" t="str">
        <f t="shared" ca="1" si="217"/>
        <v/>
      </c>
      <c r="EO253" t="str">
        <f t="shared" ca="1" si="218"/>
        <v/>
      </c>
      <c r="EP253" t="str">
        <f t="shared" ca="1" si="219"/>
        <v/>
      </c>
      <c r="EQ253" t="str">
        <f ca="1">IF(EC253="","",IF(OR(EJ253='Datos fijos'!$AB$4),0,SUM(EM253:EP253)))</f>
        <v/>
      </c>
      <c r="ER253" t="str">
        <f t="shared" ca="1" si="220"/>
        <v/>
      </c>
      <c r="EV253" s="53" t="str">
        <f ca="1">IF(OR(COUNTIF('Datos fijos'!$AJ:$AJ,Cálculos!$B253)=0,F253=0,D253=0,B253=0),"",VLOOKUP($B253,'Datos fijos'!$AJ:$AP,COLUMN('Datos fijos'!$AP$1)-COLUMN('Datos fijos'!$AJ$2)+1,0))</f>
        <v/>
      </c>
      <c r="EW253" t="str">
        <f t="shared" ca="1" si="197"/>
        <v/>
      </c>
    </row>
    <row r="254" spans="2:153" x14ac:dyDescent="0.25">
      <c r="B254">
        <f ca="1">OFFSET('Equipos, Mater, Serv'!C$5,ROW($A254)-ROW($A$3),0)</f>
        <v>0</v>
      </c>
      <c r="C254">
        <f ca="1">OFFSET('Equipos, Mater, Serv'!D$5,ROW($A254)-ROW($A$3),0)</f>
        <v>0</v>
      </c>
      <c r="D254">
        <f ca="1">OFFSET('Equipos, Mater, Serv'!F$5,ROW($A254)-ROW($A$3),0)</f>
        <v>0</v>
      </c>
      <c r="E254">
        <f ca="1">OFFSET('Equipos, Mater, Serv'!G$5,ROW($A254)-ROW($A$3),0)</f>
        <v>0</v>
      </c>
      <c r="F254">
        <f ca="1">OFFSET('Equipos, Mater, Serv'!H$5,ROW($A254)-ROW($A$3),0)</f>
        <v>0</v>
      </c>
      <c r="G254">
        <f ca="1">OFFSET('Equipos, Mater, Serv'!L$5,ROW($A254)-ROW($A$3),0)</f>
        <v>0</v>
      </c>
      <c r="I254">
        <f ca="1">OFFSET('Equipos, Mater, Serv'!O$5,ROW($A254)-ROW($A$3),0)</f>
        <v>0</v>
      </c>
      <c r="J254">
        <f ca="1">OFFSET('Equipos, Mater, Serv'!P$5,ROW($A254)-ROW($A$3),0)</f>
        <v>0</v>
      </c>
      <c r="K254">
        <f ca="1">OFFSET('Equipos, Mater, Serv'!T$5,ROW($A254)-ROW($A$3),0)</f>
        <v>0</v>
      </c>
      <c r="L254">
        <f ca="1">OFFSET('Equipos, Mater, Serv'!U$5,ROW($A254)-ROW($A$3),0)</f>
        <v>0</v>
      </c>
      <c r="N254">
        <f ca="1">OFFSET('Equipos, Mater, Serv'!Z$5,ROW($A254)-ROW($A$3),0)</f>
        <v>0</v>
      </c>
      <c r="O254">
        <f ca="1">OFFSET('Equipos, Mater, Serv'!AA$5,ROW($A254)-ROW($A$3),0)</f>
        <v>0</v>
      </c>
      <c r="P254">
        <f ca="1">OFFSET('Equipos, Mater, Serv'!AB$5,ROW($A254)-ROW($A$3),0)</f>
        <v>0</v>
      </c>
      <c r="Q254">
        <f ca="1">OFFSET('Equipos, Mater, Serv'!AC$5,ROW($A254)-ROW($A$3),0)</f>
        <v>0</v>
      </c>
      <c r="R254">
        <f ca="1">OFFSET('Equipos, Mater, Serv'!AD$5,ROW($A254)-ROW($A$3),0)</f>
        <v>0</v>
      </c>
      <c r="S254">
        <f ca="1">OFFSET('Equipos, Mater, Serv'!AE$5,ROW($A254)-ROW($A$3),0)</f>
        <v>0</v>
      </c>
      <c r="T254">
        <f ca="1">OFFSET('Equipos, Mater, Serv'!AF$5,ROW($A254)-ROW($A$3),0)</f>
        <v>0</v>
      </c>
      <c r="V254" s="241">
        <f ca="1">IF(OR($B254=0,D254=0,F254=0,J254&lt;&gt;'Datos fijos'!$H$3),0,1)</f>
        <v>0</v>
      </c>
      <c r="W254">
        <f t="shared" ca="1" si="198"/>
        <v>0</v>
      </c>
      <c r="X254" t="str">
        <f t="shared" ca="1" si="199"/>
        <v/>
      </c>
      <c r="Y254" t="str">
        <f t="shared" ca="1" si="200"/>
        <v/>
      </c>
      <c r="AA254" t="str">
        <f t="shared" ca="1" si="167"/>
        <v/>
      </c>
      <c r="AB254" t="str">
        <f t="shared" ca="1" si="168"/>
        <v/>
      </c>
      <c r="AC254" t="str">
        <f t="shared" ca="1" si="169"/>
        <v/>
      </c>
      <c r="AD254" t="str">
        <f t="shared" ca="1" si="170"/>
        <v/>
      </c>
      <c r="AE254" t="str">
        <f t="shared" ca="1" si="171"/>
        <v/>
      </c>
      <c r="AF254" t="str">
        <f t="shared" ca="1" si="172"/>
        <v/>
      </c>
      <c r="AG254" t="str">
        <f t="shared" ca="1" si="201"/>
        <v/>
      </c>
      <c r="AH254" t="str">
        <f t="shared" ca="1" si="202"/>
        <v/>
      </c>
      <c r="AI254" t="str">
        <f t="shared" ca="1" si="203"/>
        <v/>
      </c>
      <c r="AL254" t="str">
        <f ca="1">IF(Y254="","",IF(OR(AG254='Datos fijos'!$AB$3,AG254='Datos fijos'!$AB$4),0,SUM(AH254:AK254)))</f>
        <v/>
      </c>
      <c r="BE254" s="4">
        <f ca="1">IF(OR(COUNTIF('Datos fijos'!$AJ:$AJ,$B254)=0,$B254=0,D254=0,F254=0,$H$4&lt;&gt;'Datos fijos'!$H$3),0,VLOOKUP($B254,'Datos fijos'!$AJ:$AO,COLUMN('Datos fijos'!$AK$2)-COLUMN('Datos fijos'!$AJ$2)+1,0))</f>
        <v>0</v>
      </c>
      <c r="BF254">
        <f t="shared" ca="1" si="204"/>
        <v>0</v>
      </c>
      <c r="BG254" t="str">
        <f t="shared" ca="1" si="173"/>
        <v/>
      </c>
      <c r="BH254" t="str">
        <f t="shared" ca="1" si="174"/>
        <v/>
      </c>
      <c r="BJ254" t="str">
        <f t="shared" ca="1" si="175"/>
        <v/>
      </c>
      <c r="BK254" t="str">
        <f t="shared" ca="1" si="176"/>
        <v/>
      </c>
      <c r="BL254" t="str">
        <f t="shared" ca="1" si="177"/>
        <v/>
      </c>
      <c r="BM254" t="str">
        <f t="shared" ca="1" si="178"/>
        <v/>
      </c>
      <c r="BN254" s="4" t="str">
        <f t="shared" ca="1" si="179"/>
        <v/>
      </c>
      <c r="BO254" t="str">
        <f t="shared" ca="1" si="180"/>
        <v/>
      </c>
      <c r="BP254" t="str">
        <f t="shared" ca="1" si="181"/>
        <v/>
      </c>
      <c r="BQ254" t="str">
        <f t="shared" ca="1" si="182"/>
        <v/>
      </c>
      <c r="BR254" t="str">
        <f t="shared" ca="1" si="183"/>
        <v/>
      </c>
      <c r="BS254" t="str">
        <f t="shared" ca="1" si="184"/>
        <v/>
      </c>
      <c r="BT254" t="str">
        <f ca="1">IF($BH254="","",IF(OR(BO254='Datos fijos'!$AB$3,BO254='Datos fijos'!$AB$4),0,SUM(BP254:BS254)))</f>
        <v/>
      </c>
      <c r="BU254" t="str">
        <f t="shared" ca="1" si="205"/>
        <v/>
      </c>
      <c r="BX254">
        <f ca="1">IF(OR(COUNTIF('Datos fijos'!$AJ:$AJ,$B254)=0,$B254=0,D254=0,F254=0,G254=0,$H$4&lt;&gt;'Datos fijos'!$H$3),0,VLOOKUP($B254,'Datos fijos'!$AJ:$AO,COLUMN('Datos fijos'!$AL$1)-COLUMN('Datos fijos'!$AJ$2)+1,0))</f>
        <v>0</v>
      </c>
      <c r="BY254">
        <f t="shared" ca="1" si="206"/>
        <v>0</v>
      </c>
      <c r="BZ254" t="str">
        <f t="shared" ca="1" si="185"/>
        <v/>
      </c>
      <c r="CA254" t="str">
        <f t="shared" ca="1" si="186"/>
        <v/>
      </c>
      <c r="CC254" t="str">
        <f t="shared" ca="1" si="187"/>
        <v/>
      </c>
      <c r="CD254" t="str">
        <f t="shared" ca="1" si="188"/>
        <v/>
      </c>
      <c r="CE254" t="str">
        <f t="shared" ca="1" si="189"/>
        <v/>
      </c>
      <c r="CF254" t="str">
        <f t="shared" ca="1" si="190"/>
        <v/>
      </c>
      <c r="CG254" t="str">
        <f t="shared" ca="1" si="191"/>
        <v/>
      </c>
      <c r="CH254" t="str">
        <f t="shared" ca="1" si="192"/>
        <v/>
      </c>
      <c r="CI254" t="str">
        <f t="shared" ca="1" si="193"/>
        <v/>
      </c>
      <c r="CJ254" t="str">
        <f t="shared" ca="1" si="194"/>
        <v/>
      </c>
      <c r="CK254" t="str">
        <f t="shared" ca="1" si="195"/>
        <v/>
      </c>
      <c r="CL254" t="str">
        <f t="shared" ca="1" si="196"/>
        <v/>
      </c>
      <c r="CM254" t="str">
        <f ca="1">IF($CA254="","",IF(OR(CH254='Datos fijos'!$AB$3,CH254='Datos fijos'!$AB$4),0,SUM(CI254:CL254)))</f>
        <v/>
      </c>
      <c r="CN254" t="str">
        <f t="shared" ca="1" si="207"/>
        <v/>
      </c>
      <c r="DZ254">
        <f ca="1">IF(OR(COUNTIF('Datos fijos'!$AJ:$AJ,$B254)=0,C254=0,D254=0,E254=0,G254=0),0,VLOOKUP($B254,'Datos fijos'!$AJ:$AO,COLUMN('Datos fijos'!$AO$1)-COLUMN('Datos fijos'!$AJ$2)+1,0))</f>
        <v>0</v>
      </c>
      <c r="EA254">
        <f t="shared" ca="1" si="208"/>
        <v>0</v>
      </c>
      <c r="EB254" t="str">
        <f t="shared" ca="1" si="221"/>
        <v/>
      </c>
      <c r="EC254" t="str">
        <f t="shared" ca="1" si="209"/>
        <v/>
      </c>
      <c r="EE254" t="str">
        <f t="shared" ca="1" si="210"/>
        <v/>
      </c>
      <c r="EF254" t="str">
        <f t="shared" ca="1" si="211"/>
        <v/>
      </c>
      <c r="EG254" t="str">
        <f t="shared" ca="1" si="212"/>
        <v/>
      </c>
      <c r="EH254" t="str">
        <f t="shared" ca="1" si="213"/>
        <v/>
      </c>
      <c r="EI254" t="str">
        <f t="shared" ca="1" si="214"/>
        <v/>
      </c>
      <c r="EJ254" t="str">
        <f t="shared" ca="1" si="215"/>
        <v/>
      </c>
      <c r="EM254" t="str">
        <f t="shared" ca="1" si="216"/>
        <v/>
      </c>
      <c r="EN254" t="str">
        <f t="shared" ca="1" si="217"/>
        <v/>
      </c>
      <c r="EO254" t="str">
        <f t="shared" ca="1" si="218"/>
        <v/>
      </c>
      <c r="EP254" t="str">
        <f t="shared" ca="1" si="219"/>
        <v/>
      </c>
      <c r="EQ254" t="str">
        <f ca="1">IF(EC254="","",IF(OR(EJ254='Datos fijos'!$AB$4),0,SUM(EM254:EP254)))</f>
        <v/>
      </c>
      <c r="ER254" t="str">
        <f t="shared" ca="1" si="220"/>
        <v/>
      </c>
      <c r="EV254" s="53" t="str">
        <f ca="1">IF(OR(COUNTIF('Datos fijos'!$AJ:$AJ,Cálculos!$B254)=0,F254=0,D254=0,B254=0),"",VLOOKUP($B254,'Datos fijos'!$AJ:$AP,COLUMN('Datos fijos'!$AP$1)-COLUMN('Datos fijos'!$AJ$2)+1,0))</f>
        <v/>
      </c>
      <c r="EW254" t="str">
        <f t="shared" ca="1" si="197"/>
        <v/>
      </c>
    </row>
    <row r="255" spans="2:153" x14ac:dyDescent="0.25">
      <c r="B255">
        <f ca="1">OFFSET('Equipos, Mater, Serv'!C$5,ROW($A255)-ROW($A$3),0)</f>
        <v>0</v>
      </c>
      <c r="C255">
        <f ca="1">OFFSET('Equipos, Mater, Serv'!D$5,ROW($A255)-ROW($A$3),0)</f>
        <v>0</v>
      </c>
      <c r="D255">
        <f ca="1">OFFSET('Equipos, Mater, Serv'!F$5,ROW($A255)-ROW($A$3),0)</f>
        <v>0</v>
      </c>
      <c r="E255">
        <f ca="1">OFFSET('Equipos, Mater, Serv'!G$5,ROW($A255)-ROW($A$3),0)</f>
        <v>0</v>
      </c>
      <c r="F255">
        <f ca="1">OFFSET('Equipos, Mater, Serv'!H$5,ROW($A255)-ROW($A$3),0)</f>
        <v>0</v>
      </c>
      <c r="G255">
        <f ca="1">OFFSET('Equipos, Mater, Serv'!L$5,ROW($A255)-ROW($A$3),0)</f>
        <v>0</v>
      </c>
      <c r="I255">
        <f ca="1">OFFSET('Equipos, Mater, Serv'!O$5,ROW($A255)-ROW($A$3),0)</f>
        <v>0</v>
      </c>
      <c r="J255">
        <f ca="1">OFFSET('Equipos, Mater, Serv'!P$5,ROW($A255)-ROW($A$3),0)</f>
        <v>0</v>
      </c>
      <c r="K255">
        <f ca="1">OFFSET('Equipos, Mater, Serv'!T$5,ROW($A255)-ROW($A$3),0)</f>
        <v>0</v>
      </c>
      <c r="L255">
        <f ca="1">OFFSET('Equipos, Mater, Serv'!U$5,ROW($A255)-ROW($A$3),0)</f>
        <v>0</v>
      </c>
      <c r="N255">
        <f ca="1">OFFSET('Equipos, Mater, Serv'!Z$5,ROW($A255)-ROW($A$3),0)</f>
        <v>0</v>
      </c>
      <c r="O255">
        <f ca="1">OFFSET('Equipos, Mater, Serv'!AA$5,ROW($A255)-ROW($A$3),0)</f>
        <v>0</v>
      </c>
      <c r="P255">
        <f ca="1">OFFSET('Equipos, Mater, Serv'!AB$5,ROW($A255)-ROW($A$3),0)</f>
        <v>0</v>
      </c>
      <c r="Q255">
        <f ca="1">OFFSET('Equipos, Mater, Serv'!AC$5,ROW($A255)-ROW($A$3),0)</f>
        <v>0</v>
      </c>
      <c r="R255">
        <f ca="1">OFFSET('Equipos, Mater, Serv'!AD$5,ROW($A255)-ROW($A$3),0)</f>
        <v>0</v>
      </c>
      <c r="S255">
        <f ca="1">OFFSET('Equipos, Mater, Serv'!AE$5,ROW($A255)-ROW($A$3),0)</f>
        <v>0</v>
      </c>
      <c r="T255">
        <f ca="1">OFFSET('Equipos, Mater, Serv'!AF$5,ROW($A255)-ROW($A$3),0)</f>
        <v>0</v>
      </c>
      <c r="V255" s="241">
        <f ca="1">IF(OR($B255=0,D255=0,F255=0,J255&lt;&gt;'Datos fijos'!$H$3),0,1)</f>
        <v>0</v>
      </c>
      <c r="W255">
        <f t="shared" ca="1" si="198"/>
        <v>0</v>
      </c>
      <c r="X255" t="str">
        <f t="shared" ca="1" si="199"/>
        <v/>
      </c>
      <c r="Y255" t="str">
        <f t="shared" ca="1" si="200"/>
        <v/>
      </c>
      <c r="AA255" t="str">
        <f t="shared" ca="1" si="167"/>
        <v/>
      </c>
      <c r="AB255" t="str">
        <f t="shared" ca="1" si="168"/>
        <v/>
      </c>
      <c r="AC255" t="str">
        <f t="shared" ca="1" si="169"/>
        <v/>
      </c>
      <c r="AD255" t="str">
        <f t="shared" ca="1" si="170"/>
        <v/>
      </c>
      <c r="AE255" t="str">
        <f t="shared" ca="1" si="171"/>
        <v/>
      </c>
      <c r="AF255" t="str">
        <f t="shared" ca="1" si="172"/>
        <v/>
      </c>
      <c r="AG255" t="str">
        <f t="shared" ca="1" si="201"/>
        <v/>
      </c>
      <c r="AH255" t="str">
        <f t="shared" ca="1" si="202"/>
        <v/>
      </c>
      <c r="AI255" t="str">
        <f t="shared" ca="1" si="203"/>
        <v/>
      </c>
      <c r="AL255" t="str">
        <f ca="1">IF(Y255="","",IF(OR(AG255='Datos fijos'!$AB$3,AG255='Datos fijos'!$AB$4),0,SUM(AH255:AK255)))</f>
        <v/>
      </c>
      <c r="BE255" s="4">
        <f ca="1">IF(OR(COUNTIF('Datos fijos'!$AJ:$AJ,$B255)=0,$B255=0,D255=0,F255=0,$H$4&lt;&gt;'Datos fijos'!$H$3),0,VLOOKUP($B255,'Datos fijos'!$AJ:$AO,COLUMN('Datos fijos'!$AK$2)-COLUMN('Datos fijos'!$AJ$2)+1,0))</f>
        <v>0</v>
      </c>
      <c r="BF255">
        <f t="shared" ca="1" si="204"/>
        <v>0</v>
      </c>
      <c r="BG255" t="str">
        <f t="shared" ca="1" si="173"/>
        <v/>
      </c>
      <c r="BH255" t="str">
        <f t="shared" ca="1" si="174"/>
        <v/>
      </c>
      <c r="BJ255" t="str">
        <f t="shared" ca="1" si="175"/>
        <v/>
      </c>
      <c r="BK255" t="str">
        <f t="shared" ca="1" si="176"/>
        <v/>
      </c>
      <c r="BL255" t="str">
        <f t="shared" ca="1" si="177"/>
        <v/>
      </c>
      <c r="BM255" t="str">
        <f t="shared" ca="1" si="178"/>
        <v/>
      </c>
      <c r="BN255" s="4" t="str">
        <f t="shared" ca="1" si="179"/>
        <v/>
      </c>
      <c r="BO255" t="str">
        <f t="shared" ca="1" si="180"/>
        <v/>
      </c>
      <c r="BP255" t="str">
        <f t="shared" ca="1" si="181"/>
        <v/>
      </c>
      <c r="BQ255" t="str">
        <f t="shared" ca="1" si="182"/>
        <v/>
      </c>
      <c r="BR255" t="str">
        <f t="shared" ca="1" si="183"/>
        <v/>
      </c>
      <c r="BS255" t="str">
        <f t="shared" ca="1" si="184"/>
        <v/>
      </c>
      <c r="BT255" t="str">
        <f ca="1">IF($BH255="","",IF(OR(BO255='Datos fijos'!$AB$3,BO255='Datos fijos'!$AB$4),0,SUM(BP255:BS255)))</f>
        <v/>
      </c>
      <c r="BU255" t="str">
        <f t="shared" ca="1" si="205"/>
        <v/>
      </c>
      <c r="BX255">
        <f ca="1">IF(OR(COUNTIF('Datos fijos'!$AJ:$AJ,$B255)=0,$B255=0,D255=0,F255=0,G255=0,$H$4&lt;&gt;'Datos fijos'!$H$3),0,VLOOKUP($B255,'Datos fijos'!$AJ:$AO,COLUMN('Datos fijos'!$AL$1)-COLUMN('Datos fijos'!$AJ$2)+1,0))</f>
        <v>0</v>
      </c>
      <c r="BY255">
        <f t="shared" ca="1" si="206"/>
        <v>0</v>
      </c>
      <c r="BZ255" t="str">
        <f t="shared" ca="1" si="185"/>
        <v/>
      </c>
      <c r="CA255" t="str">
        <f t="shared" ca="1" si="186"/>
        <v/>
      </c>
      <c r="CC255" t="str">
        <f t="shared" ca="1" si="187"/>
        <v/>
      </c>
      <c r="CD255" t="str">
        <f t="shared" ca="1" si="188"/>
        <v/>
      </c>
      <c r="CE255" t="str">
        <f t="shared" ca="1" si="189"/>
        <v/>
      </c>
      <c r="CF255" t="str">
        <f t="shared" ca="1" si="190"/>
        <v/>
      </c>
      <c r="CG255" t="str">
        <f t="shared" ca="1" si="191"/>
        <v/>
      </c>
      <c r="CH255" t="str">
        <f t="shared" ca="1" si="192"/>
        <v/>
      </c>
      <c r="CI255" t="str">
        <f t="shared" ca="1" si="193"/>
        <v/>
      </c>
      <c r="CJ255" t="str">
        <f t="shared" ca="1" si="194"/>
        <v/>
      </c>
      <c r="CK255" t="str">
        <f t="shared" ca="1" si="195"/>
        <v/>
      </c>
      <c r="CL255" t="str">
        <f t="shared" ca="1" si="196"/>
        <v/>
      </c>
      <c r="CM255" t="str">
        <f ca="1">IF($CA255="","",IF(OR(CH255='Datos fijos'!$AB$3,CH255='Datos fijos'!$AB$4),0,SUM(CI255:CL255)))</f>
        <v/>
      </c>
      <c r="CN255" t="str">
        <f t="shared" ca="1" si="207"/>
        <v/>
      </c>
      <c r="DZ255">
        <f ca="1">IF(OR(COUNTIF('Datos fijos'!$AJ:$AJ,$B255)=0,C255=0,D255=0,E255=0,G255=0),0,VLOOKUP($B255,'Datos fijos'!$AJ:$AO,COLUMN('Datos fijos'!$AO$1)-COLUMN('Datos fijos'!$AJ$2)+1,0))</f>
        <v>0</v>
      </c>
      <c r="EA255">
        <f t="shared" ca="1" si="208"/>
        <v>0</v>
      </c>
      <c r="EB255" t="str">
        <f t="shared" ca="1" si="221"/>
        <v/>
      </c>
      <c r="EC255" t="str">
        <f t="shared" ca="1" si="209"/>
        <v/>
      </c>
      <c r="EE255" t="str">
        <f t="shared" ca="1" si="210"/>
        <v/>
      </c>
      <c r="EF255" t="str">
        <f t="shared" ca="1" si="211"/>
        <v/>
      </c>
      <c r="EG255" t="str">
        <f t="shared" ca="1" si="212"/>
        <v/>
      </c>
      <c r="EH255" t="str">
        <f t="shared" ca="1" si="213"/>
        <v/>
      </c>
      <c r="EI255" t="str">
        <f t="shared" ca="1" si="214"/>
        <v/>
      </c>
      <c r="EJ255" t="str">
        <f t="shared" ca="1" si="215"/>
        <v/>
      </c>
      <c r="EM255" t="str">
        <f t="shared" ca="1" si="216"/>
        <v/>
      </c>
      <c r="EN255" t="str">
        <f t="shared" ca="1" si="217"/>
        <v/>
      </c>
      <c r="EO255" t="str">
        <f t="shared" ca="1" si="218"/>
        <v/>
      </c>
      <c r="EP255" t="str">
        <f t="shared" ca="1" si="219"/>
        <v/>
      </c>
      <c r="EQ255" t="str">
        <f ca="1">IF(EC255="","",IF(OR(EJ255='Datos fijos'!$AB$4),0,SUM(EM255:EP255)))</f>
        <v/>
      </c>
      <c r="ER255" t="str">
        <f t="shared" ca="1" si="220"/>
        <v/>
      </c>
      <c r="EV255" s="53" t="str">
        <f ca="1">IF(OR(COUNTIF('Datos fijos'!$AJ:$AJ,Cálculos!$B255)=0,F255=0,D255=0,B255=0),"",VLOOKUP($B255,'Datos fijos'!$AJ:$AP,COLUMN('Datos fijos'!$AP$1)-COLUMN('Datos fijos'!$AJ$2)+1,0))</f>
        <v/>
      </c>
      <c r="EW255" t="str">
        <f t="shared" ca="1" si="197"/>
        <v/>
      </c>
    </row>
    <row r="256" spans="2:153" x14ac:dyDescent="0.25">
      <c r="B256">
        <f ca="1">OFFSET('Equipos, Mater, Serv'!C$5,ROW($A256)-ROW($A$3),0)</f>
        <v>0</v>
      </c>
      <c r="C256">
        <f ca="1">OFFSET('Equipos, Mater, Serv'!D$5,ROW($A256)-ROW($A$3),0)</f>
        <v>0</v>
      </c>
      <c r="D256">
        <f ca="1">OFFSET('Equipos, Mater, Serv'!F$5,ROW($A256)-ROW($A$3),0)</f>
        <v>0</v>
      </c>
      <c r="E256">
        <f ca="1">OFFSET('Equipos, Mater, Serv'!G$5,ROW($A256)-ROW($A$3),0)</f>
        <v>0</v>
      </c>
      <c r="F256">
        <f ca="1">OFFSET('Equipos, Mater, Serv'!H$5,ROW($A256)-ROW($A$3),0)</f>
        <v>0</v>
      </c>
      <c r="G256">
        <f ca="1">OFFSET('Equipos, Mater, Serv'!L$5,ROW($A256)-ROW($A$3),0)</f>
        <v>0</v>
      </c>
      <c r="I256">
        <f ca="1">OFFSET('Equipos, Mater, Serv'!O$5,ROW($A256)-ROW($A$3),0)</f>
        <v>0</v>
      </c>
      <c r="J256">
        <f ca="1">OFFSET('Equipos, Mater, Serv'!P$5,ROW($A256)-ROW($A$3),0)</f>
        <v>0</v>
      </c>
      <c r="K256">
        <f ca="1">OFFSET('Equipos, Mater, Serv'!T$5,ROW($A256)-ROW($A$3),0)</f>
        <v>0</v>
      </c>
      <c r="L256">
        <f ca="1">OFFSET('Equipos, Mater, Serv'!U$5,ROW($A256)-ROW($A$3),0)</f>
        <v>0</v>
      </c>
      <c r="N256">
        <f ca="1">OFFSET('Equipos, Mater, Serv'!Z$5,ROW($A256)-ROW($A$3),0)</f>
        <v>0</v>
      </c>
      <c r="O256">
        <f ca="1">OFFSET('Equipos, Mater, Serv'!AA$5,ROW($A256)-ROW($A$3),0)</f>
        <v>0</v>
      </c>
      <c r="P256">
        <f ca="1">OFFSET('Equipos, Mater, Serv'!AB$5,ROW($A256)-ROW($A$3),0)</f>
        <v>0</v>
      </c>
      <c r="Q256">
        <f ca="1">OFFSET('Equipos, Mater, Serv'!AC$5,ROW($A256)-ROW($A$3),0)</f>
        <v>0</v>
      </c>
      <c r="R256">
        <f ca="1">OFFSET('Equipos, Mater, Serv'!AD$5,ROW($A256)-ROW($A$3),0)</f>
        <v>0</v>
      </c>
      <c r="S256">
        <f ca="1">OFFSET('Equipos, Mater, Serv'!AE$5,ROW($A256)-ROW($A$3),0)</f>
        <v>0</v>
      </c>
      <c r="T256">
        <f ca="1">OFFSET('Equipos, Mater, Serv'!AF$5,ROW($A256)-ROW($A$3),0)</f>
        <v>0</v>
      </c>
      <c r="V256" s="241">
        <f ca="1">IF(OR($B256=0,D256=0,F256=0,J256&lt;&gt;'Datos fijos'!$H$3),0,1)</f>
        <v>0</v>
      </c>
      <c r="W256">
        <f t="shared" ca="1" si="198"/>
        <v>0</v>
      </c>
      <c r="X256" t="str">
        <f t="shared" ca="1" si="199"/>
        <v/>
      </c>
      <c r="Y256" t="str">
        <f t="shared" ca="1" si="200"/>
        <v/>
      </c>
      <c r="AA256" t="str">
        <f t="shared" ca="1" si="167"/>
        <v/>
      </c>
      <c r="AB256" t="str">
        <f t="shared" ca="1" si="168"/>
        <v/>
      </c>
      <c r="AC256" t="str">
        <f t="shared" ca="1" si="169"/>
        <v/>
      </c>
      <c r="AD256" t="str">
        <f t="shared" ca="1" si="170"/>
        <v/>
      </c>
      <c r="AE256" t="str">
        <f t="shared" ca="1" si="171"/>
        <v/>
      </c>
      <c r="AF256" t="str">
        <f t="shared" ca="1" si="172"/>
        <v/>
      </c>
      <c r="AG256" t="str">
        <f t="shared" ca="1" si="201"/>
        <v/>
      </c>
      <c r="AH256" t="str">
        <f t="shared" ca="1" si="202"/>
        <v/>
      </c>
      <c r="AI256" t="str">
        <f t="shared" ca="1" si="203"/>
        <v/>
      </c>
      <c r="AL256" t="str">
        <f ca="1">IF(Y256="","",IF(OR(AG256='Datos fijos'!$AB$3,AG256='Datos fijos'!$AB$4),0,SUM(AH256:AK256)))</f>
        <v/>
      </c>
      <c r="BE256" s="4">
        <f ca="1">IF(OR(COUNTIF('Datos fijos'!$AJ:$AJ,$B256)=0,$B256=0,D256=0,F256=0,$H$4&lt;&gt;'Datos fijos'!$H$3),0,VLOOKUP($B256,'Datos fijos'!$AJ:$AO,COLUMN('Datos fijos'!$AK$2)-COLUMN('Datos fijos'!$AJ$2)+1,0))</f>
        <v>0</v>
      </c>
      <c r="BF256">
        <f t="shared" ca="1" si="204"/>
        <v>0</v>
      </c>
      <c r="BG256" t="str">
        <f t="shared" ca="1" si="173"/>
        <v/>
      </c>
      <c r="BH256" t="str">
        <f t="shared" ca="1" si="174"/>
        <v/>
      </c>
      <c r="BJ256" t="str">
        <f t="shared" ca="1" si="175"/>
        <v/>
      </c>
      <c r="BK256" t="str">
        <f t="shared" ca="1" si="176"/>
        <v/>
      </c>
      <c r="BL256" t="str">
        <f t="shared" ca="1" si="177"/>
        <v/>
      </c>
      <c r="BM256" t="str">
        <f t="shared" ca="1" si="178"/>
        <v/>
      </c>
      <c r="BN256" s="4" t="str">
        <f t="shared" ca="1" si="179"/>
        <v/>
      </c>
      <c r="BO256" t="str">
        <f t="shared" ca="1" si="180"/>
        <v/>
      </c>
      <c r="BP256" t="str">
        <f t="shared" ca="1" si="181"/>
        <v/>
      </c>
      <c r="BQ256" t="str">
        <f t="shared" ca="1" si="182"/>
        <v/>
      </c>
      <c r="BR256" t="str">
        <f t="shared" ca="1" si="183"/>
        <v/>
      </c>
      <c r="BS256" t="str">
        <f t="shared" ca="1" si="184"/>
        <v/>
      </c>
      <c r="BT256" t="str">
        <f ca="1">IF($BH256="","",IF(OR(BO256='Datos fijos'!$AB$3,BO256='Datos fijos'!$AB$4),0,SUM(BP256:BS256)))</f>
        <v/>
      </c>
      <c r="BU256" t="str">
        <f t="shared" ca="1" si="205"/>
        <v/>
      </c>
      <c r="BX256">
        <f ca="1">IF(OR(COUNTIF('Datos fijos'!$AJ:$AJ,$B256)=0,$B256=0,D256=0,F256=0,G256=0,$H$4&lt;&gt;'Datos fijos'!$H$3),0,VLOOKUP($B256,'Datos fijos'!$AJ:$AO,COLUMN('Datos fijos'!$AL$1)-COLUMN('Datos fijos'!$AJ$2)+1,0))</f>
        <v>0</v>
      </c>
      <c r="BY256">
        <f t="shared" ca="1" si="206"/>
        <v>0</v>
      </c>
      <c r="BZ256" t="str">
        <f t="shared" ca="1" si="185"/>
        <v/>
      </c>
      <c r="CA256" t="str">
        <f t="shared" ca="1" si="186"/>
        <v/>
      </c>
      <c r="CC256" t="str">
        <f t="shared" ca="1" si="187"/>
        <v/>
      </c>
      <c r="CD256" t="str">
        <f t="shared" ca="1" si="188"/>
        <v/>
      </c>
      <c r="CE256" t="str">
        <f t="shared" ca="1" si="189"/>
        <v/>
      </c>
      <c r="CF256" t="str">
        <f t="shared" ca="1" si="190"/>
        <v/>
      </c>
      <c r="CG256" t="str">
        <f t="shared" ca="1" si="191"/>
        <v/>
      </c>
      <c r="CH256" t="str">
        <f t="shared" ca="1" si="192"/>
        <v/>
      </c>
      <c r="CI256" t="str">
        <f t="shared" ca="1" si="193"/>
        <v/>
      </c>
      <c r="CJ256" t="str">
        <f t="shared" ca="1" si="194"/>
        <v/>
      </c>
      <c r="CK256" t="str">
        <f t="shared" ca="1" si="195"/>
        <v/>
      </c>
      <c r="CL256" t="str">
        <f t="shared" ca="1" si="196"/>
        <v/>
      </c>
      <c r="CM256" t="str">
        <f ca="1">IF($CA256="","",IF(OR(CH256='Datos fijos'!$AB$3,CH256='Datos fijos'!$AB$4),0,SUM(CI256:CL256)))</f>
        <v/>
      </c>
      <c r="CN256" t="str">
        <f t="shared" ca="1" si="207"/>
        <v/>
      </c>
      <c r="DZ256">
        <f ca="1">IF(OR(COUNTIF('Datos fijos'!$AJ:$AJ,$B256)=0,C256=0,D256=0,E256=0,G256=0),0,VLOOKUP($B256,'Datos fijos'!$AJ:$AO,COLUMN('Datos fijos'!$AO$1)-COLUMN('Datos fijos'!$AJ$2)+1,0))</f>
        <v>0</v>
      </c>
      <c r="EA256">
        <f t="shared" ca="1" si="208"/>
        <v>0</v>
      </c>
      <c r="EB256" t="str">
        <f t="shared" ca="1" si="221"/>
        <v/>
      </c>
      <c r="EC256" t="str">
        <f t="shared" ca="1" si="209"/>
        <v/>
      </c>
      <c r="EE256" t="str">
        <f t="shared" ca="1" si="210"/>
        <v/>
      </c>
      <c r="EF256" t="str">
        <f t="shared" ca="1" si="211"/>
        <v/>
      </c>
      <c r="EG256" t="str">
        <f t="shared" ca="1" si="212"/>
        <v/>
      </c>
      <c r="EH256" t="str">
        <f t="shared" ca="1" si="213"/>
        <v/>
      </c>
      <c r="EI256" t="str">
        <f t="shared" ca="1" si="214"/>
        <v/>
      </c>
      <c r="EJ256" t="str">
        <f t="shared" ca="1" si="215"/>
        <v/>
      </c>
      <c r="EM256" t="str">
        <f t="shared" ca="1" si="216"/>
        <v/>
      </c>
      <c r="EN256" t="str">
        <f t="shared" ca="1" si="217"/>
        <v/>
      </c>
      <c r="EO256" t="str">
        <f t="shared" ca="1" si="218"/>
        <v/>
      </c>
      <c r="EP256" t="str">
        <f t="shared" ca="1" si="219"/>
        <v/>
      </c>
      <c r="EQ256" t="str">
        <f ca="1">IF(EC256="","",IF(OR(EJ256='Datos fijos'!$AB$4),0,SUM(EM256:EP256)))</f>
        <v/>
      </c>
      <c r="ER256" t="str">
        <f t="shared" ca="1" si="220"/>
        <v/>
      </c>
      <c r="EV256" s="53" t="str">
        <f ca="1">IF(OR(COUNTIF('Datos fijos'!$AJ:$AJ,Cálculos!$B256)=0,F256=0,D256=0,B256=0),"",VLOOKUP($B256,'Datos fijos'!$AJ:$AP,COLUMN('Datos fijos'!$AP$1)-COLUMN('Datos fijos'!$AJ$2)+1,0))</f>
        <v/>
      </c>
      <c r="EW256" t="str">
        <f t="shared" ca="1" si="197"/>
        <v/>
      </c>
    </row>
    <row r="257" spans="2:153" x14ac:dyDescent="0.25">
      <c r="B257">
        <f ca="1">OFFSET('Equipos, Mater, Serv'!C$5,ROW($A257)-ROW($A$3),0)</f>
        <v>0</v>
      </c>
      <c r="C257">
        <f ca="1">OFFSET('Equipos, Mater, Serv'!D$5,ROW($A257)-ROW($A$3),0)</f>
        <v>0</v>
      </c>
      <c r="D257">
        <f ca="1">OFFSET('Equipos, Mater, Serv'!F$5,ROW($A257)-ROW($A$3),0)</f>
        <v>0</v>
      </c>
      <c r="E257">
        <f ca="1">OFFSET('Equipos, Mater, Serv'!G$5,ROW($A257)-ROW($A$3),0)</f>
        <v>0</v>
      </c>
      <c r="F257">
        <f ca="1">OFFSET('Equipos, Mater, Serv'!H$5,ROW($A257)-ROW($A$3),0)</f>
        <v>0</v>
      </c>
      <c r="G257">
        <f ca="1">OFFSET('Equipos, Mater, Serv'!L$5,ROW($A257)-ROW($A$3),0)</f>
        <v>0</v>
      </c>
      <c r="I257">
        <f ca="1">OFFSET('Equipos, Mater, Serv'!O$5,ROW($A257)-ROW($A$3),0)</f>
        <v>0</v>
      </c>
      <c r="J257">
        <f ca="1">OFFSET('Equipos, Mater, Serv'!P$5,ROW($A257)-ROW($A$3),0)</f>
        <v>0</v>
      </c>
      <c r="K257">
        <f ca="1">OFFSET('Equipos, Mater, Serv'!T$5,ROW($A257)-ROW($A$3),0)</f>
        <v>0</v>
      </c>
      <c r="L257">
        <f ca="1">OFFSET('Equipos, Mater, Serv'!U$5,ROW($A257)-ROW($A$3),0)</f>
        <v>0</v>
      </c>
      <c r="N257">
        <f ca="1">OFFSET('Equipos, Mater, Serv'!Z$5,ROW($A257)-ROW($A$3),0)</f>
        <v>0</v>
      </c>
      <c r="O257">
        <f ca="1">OFFSET('Equipos, Mater, Serv'!AA$5,ROW($A257)-ROW($A$3),0)</f>
        <v>0</v>
      </c>
      <c r="P257">
        <f ca="1">OFFSET('Equipos, Mater, Serv'!AB$5,ROW($A257)-ROW($A$3),0)</f>
        <v>0</v>
      </c>
      <c r="Q257">
        <f ca="1">OFFSET('Equipos, Mater, Serv'!AC$5,ROW($A257)-ROW($A$3),0)</f>
        <v>0</v>
      </c>
      <c r="R257">
        <f ca="1">OFFSET('Equipos, Mater, Serv'!AD$5,ROW($A257)-ROW($A$3),0)</f>
        <v>0</v>
      </c>
      <c r="S257">
        <f ca="1">OFFSET('Equipos, Mater, Serv'!AE$5,ROW($A257)-ROW($A$3),0)</f>
        <v>0</v>
      </c>
      <c r="T257">
        <f ca="1">OFFSET('Equipos, Mater, Serv'!AF$5,ROW($A257)-ROW($A$3),0)</f>
        <v>0</v>
      </c>
      <c r="V257" s="241">
        <f ca="1">IF(OR($B257=0,D257=0,F257=0,J257&lt;&gt;'Datos fijos'!$H$3),0,1)</f>
        <v>0</v>
      </c>
      <c r="W257">
        <f t="shared" ca="1" si="198"/>
        <v>0</v>
      </c>
      <c r="X257" t="str">
        <f t="shared" ca="1" si="199"/>
        <v/>
      </c>
      <c r="Y257" t="str">
        <f t="shared" ca="1" si="200"/>
        <v/>
      </c>
      <c r="AA257" t="str">
        <f t="shared" ca="1" si="167"/>
        <v/>
      </c>
      <c r="AB257" t="str">
        <f t="shared" ca="1" si="168"/>
        <v/>
      </c>
      <c r="AC257" t="str">
        <f t="shared" ca="1" si="169"/>
        <v/>
      </c>
      <c r="AD257" t="str">
        <f t="shared" ca="1" si="170"/>
        <v/>
      </c>
      <c r="AE257" t="str">
        <f t="shared" ca="1" si="171"/>
        <v/>
      </c>
      <c r="AF257" t="str">
        <f t="shared" ca="1" si="172"/>
        <v/>
      </c>
      <c r="AG257" t="str">
        <f t="shared" ca="1" si="201"/>
        <v/>
      </c>
      <c r="AH257" t="str">
        <f t="shared" ca="1" si="202"/>
        <v/>
      </c>
      <c r="AI257" t="str">
        <f t="shared" ca="1" si="203"/>
        <v/>
      </c>
      <c r="AL257" t="str">
        <f ca="1">IF(Y257="","",IF(OR(AG257='Datos fijos'!$AB$3,AG257='Datos fijos'!$AB$4),0,SUM(AH257:AK257)))</f>
        <v/>
      </c>
      <c r="BE257" s="4">
        <f ca="1">IF(OR(COUNTIF('Datos fijos'!$AJ:$AJ,$B257)=0,$B257=0,D257=0,F257=0,$H$4&lt;&gt;'Datos fijos'!$H$3),0,VLOOKUP($B257,'Datos fijos'!$AJ:$AO,COLUMN('Datos fijos'!$AK$2)-COLUMN('Datos fijos'!$AJ$2)+1,0))</f>
        <v>0</v>
      </c>
      <c r="BF257">
        <f t="shared" ca="1" si="204"/>
        <v>0</v>
      </c>
      <c r="BG257" t="str">
        <f t="shared" ca="1" si="173"/>
        <v/>
      </c>
      <c r="BH257" t="str">
        <f t="shared" ca="1" si="174"/>
        <v/>
      </c>
      <c r="BJ257" t="str">
        <f t="shared" ca="1" si="175"/>
        <v/>
      </c>
      <c r="BK257" t="str">
        <f t="shared" ca="1" si="176"/>
        <v/>
      </c>
      <c r="BL257" t="str">
        <f t="shared" ca="1" si="177"/>
        <v/>
      </c>
      <c r="BM257" t="str">
        <f t="shared" ca="1" si="178"/>
        <v/>
      </c>
      <c r="BN257" s="4" t="str">
        <f t="shared" ca="1" si="179"/>
        <v/>
      </c>
      <c r="BO257" t="str">
        <f t="shared" ca="1" si="180"/>
        <v/>
      </c>
      <c r="BP257" t="str">
        <f t="shared" ca="1" si="181"/>
        <v/>
      </c>
      <c r="BQ257" t="str">
        <f t="shared" ca="1" si="182"/>
        <v/>
      </c>
      <c r="BR257" t="str">
        <f t="shared" ca="1" si="183"/>
        <v/>
      </c>
      <c r="BS257" t="str">
        <f t="shared" ca="1" si="184"/>
        <v/>
      </c>
      <c r="BT257" t="str">
        <f ca="1">IF($BH257="","",IF(OR(BO257='Datos fijos'!$AB$3,BO257='Datos fijos'!$AB$4),0,SUM(BP257:BS257)))</f>
        <v/>
      </c>
      <c r="BU257" t="str">
        <f t="shared" ca="1" si="205"/>
        <v/>
      </c>
      <c r="BX257">
        <f ca="1">IF(OR(COUNTIF('Datos fijos'!$AJ:$AJ,$B257)=0,$B257=0,D257=0,F257=0,G257=0,$H$4&lt;&gt;'Datos fijos'!$H$3),0,VLOOKUP($B257,'Datos fijos'!$AJ:$AO,COLUMN('Datos fijos'!$AL$1)-COLUMN('Datos fijos'!$AJ$2)+1,0))</f>
        <v>0</v>
      </c>
      <c r="BY257">
        <f t="shared" ca="1" si="206"/>
        <v>0</v>
      </c>
      <c r="BZ257" t="str">
        <f t="shared" ca="1" si="185"/>
        <v/>
      </c>
      <c r="CA257" t="str">
        <f t="shared" ca="1" si="186"/>
        <v/>
      </c>
      <c r="CC257" t="str">
        <f t="shared" ca="1" si="187"/>
        <v/>
      </c>
      <c r="CD257" t="str">
        <f t="shared" ca="1" si="188"/>
        <v/>
      </c>
      <c r="CE257" t="str">
        <f t="shared" ca="1" si="189"/>
        <v/>
      </c>
      <c r="CF257" t="str">
        <f t="shared" ca="1" si="190"/>
        <v/>
      </c>
      <c r="CG257" t="str">
        <f t="shared" ca="1" si="191"/>
        <v/>
      </c>
      <c r="CH257" t="str">
        <f t="shared" ca="1" si="192"/>
        <v/>
      </c>
      <c r="CI257" t="str">
        <f t="shared" ca="1" si="193"/>
        <v/>
      </c>
      <c r="CJ257" t="str">
        <f t="shared" ca="1" si="194"/>
        <v/>
      </c>
      <c r="CK257" t="str">
        <f t="shared" ca="1" si="195"/>
        <v/>
      </c>
      <c r="CL257" t="str">
        <f t="shared" ca="1" si="196"/>
        <v/>
      </c>
      <c r="CM257" t="str">
        <f ca="1">IF($CA257="","",IF(OR(CH257='Datos fijos'!$AB$3,CH257='Datos fijos'!$AB$4),0,SUM(CI257:CL257)))</f>
        <v/>
      </c>
      <c r="CN257" t="str">
        <f t="shared" ca="1" si="207"/>
        <v/>
      </c>
      <c r="DZ257">
        <f ca="1">IF(OR(COUNTIF('Datos fijos'!$AJ:$AJ,$B257)=0,C257=0,D257=0,E257=0,G257=0),0,VLOOKUP($B257,'Datos fijos'!$AJ:$AO,COLUMN('Datos fijos'!$AO$1)-COLUMN('Datos fijos'!$AJ$2)+1,0))</f>
        <v>0</v>
      </c>
      <c r="EA257">
        <f t="shared" ca="1" si="208"/>
        <v>0</v>
      </c>
      <c r="EB257" t="str">
        <f t="shared" ca="1" si="221"/>
        <v/>
      </c>
      <c r="EC257" t="str">
        <f t="shared" ca="1" si="209"/>
        <v/>
      </c>
      <c r="EE257" t="str">
        <f t="shared" ca="1" si="210"/>
        <v/>
      </c>
      <c r="EF257" t="str">
        <f t="shared" ca="1" si="211"/>
        <v/>
      </c>
      <c r="EG257" t="str">
        <f t="shared" ca="1" si="212"/>
        <v/>
      </c>
      <c r="EH257" t="str">
        <f t="shared" ca="1" si="213"/>
        <v/>
      </c>
      <c r="EI257" t="str">
        <f t="shared" ca="1" si="214"/>
        <v/>
      </c>
      <c r="EJ257" t="str">
        <f t="shared" ca="1" si="215"/>
        <v/>
      </c>
      <c r="EM257" t="str">
        <f t="shared" ca="1" si="216"/>
        <v/>
      </c>
      <c r="EN257" t="str">
        <f t="shared" ca="1" si="217"/>
        <v/>
      </c>
      <c r="EO257" t="str">
        <f t="shared" ca="1" si="218"/>
        <v/>
      </c>
      <c r="EP257" t="str">
        <f t="shared" ca="1" si="219"/>
        <v/>
      </c>
      <c r="EQ257" t="str">
        <f ca="1">IF(EC257="","",IF(OR(EJ257='Datos fijos'!$AB$4),0,SUM(EM257:EP257)))</f>
        <v/>
      </c>
      <c r="ER257" t="str">
        <f t="shared" ca="1" si="220"/>
        <v/>
      </c>
      <c r="EV257" s="53" t="str">
        <f ca="1">IF(OR(COUNTIF('Datos fijos'!$AJ:$AJ,Cálculos!$B257)=0,F257=0,D257=0,B257=0),"",VLOOKUP($B257,'Datos fijos'!$AJ:$AP,COLUMN('Datos fijos'!$AP$1)-COLUMN('Datos fijos'!$AJ$2)+1,0))</f>
        <v/>
      </c>
      <c r="EW257" t="str">
        <f t="shared" ca="1" si="197"/>
        <v/>
      </c>
    </row>
    <row r="258" spans="2:153" x14ac:dyDescent="0.25">
      <c r="B258">
        <f ca="1">OFFSET('Equipos, Mater, Serv'!C$5,ROW($A258)-ROW($A$3),0)</f>
        <v>0</v>
      </c>
      <c r="C258">
        <f ca="1">OFFSET('Equipos, Mater, Serv'!D$5,ROW($A258)-ROW($A$3),0)</f>
        <v>0</v>
      </c>
      <c r="D258">
        <f ca="1">OFFSET('Equipos, Mater, Serv'!F$5,ROW($A258)-ROW($A$3),0)</f>
        <v>0</v>
      </c>
      <c r="E258">
        <f ca="1">OFFSET('Equipos, Mater, Serv'!G$5,ROW($A258)-ROW($A$3),0)</f>
        <v>0</v>
      </c>
      <c r="F258">
        <f ca="1">OFFSET('Equipos, Mater, Serv'!H$5,ROW($A258)-ROW($A$3),0)</f>
        <v>0</v>
      </c>
      <c r="G258">
        <f ca="1">OFFSET('Equipos, Mater, Serv'!L$5,ROW($A258)-ROW($A$3),0)</f>
        <v>0</v>
      </c>
      <c r="I258">
        <f ca="1">OFFSET('Equipos, Mater, Serv'!O$5,ROW($A258)-ROW($A$3),0)</f>
        <v>0</v>
      </c>
      <c r="J258">
        <f ca="1">OFFSET('Equipos, Mater, Serv'!P$5,ROW($A258)-ROW($A$3),0)</f>
        <v>0</v>
      </c>
      <c r="K258">
        <f ca="1">OFFSET('Equipos, Mater, Serv'!T$5,ROW($A258)-ROW($A$3),0)</f>
        <v>0</v>
      </c>
      <c r="L258">
        <f ca="1">OFFSET('Equipos, Mater, Serv'!U$5,ROW($A258)-ROW($A$3),0)</f>
        <v>0</v>
      </c>
      <c r="N258">
        <f ca="1">OFFSET('Equipos, Mater, Serv'!Z$5,ROW($A258)-ROW($A$3),0)</f>
        <v>0</v>
      </c>
      <c r="O258">
        <f ca="1">OFFSET('Equipos, Mater, Serv'!AA$5,ROW($A258)-ROW($A$3),0)</f>
        <v>0</v>
      </c>
      <c r="P258">
        <f ca="1">OFFSET('Equipos, Mater, Serv'!AB$5,ROW($A258)-ROW($A$3),0)</f>
        <v>0</v>
      </c>
      <c r="Q258">
        <f ca="1">OFFSET('Equipos, Mater, Serv'!AC$5,ROW($A258)-ROW($A$3),0)</f>
        <v>0</v>
      </c>
      <c r="R258">
        <f ca="1">OFFSET('Equipos, Mater, Serv'!AD$5,ROW($A258)-ROW($A$3),0)</f>
        <v>0</v>
      </c>
      <c r="S258">
        <f ca="1">OFFSET('Equipos, Mater, Serv'!AE$5,ROW($A258)-ROW($A$3),0)</f>
        <v>0</v>
      </c>
      <c r="T258">
        <f ca="1">OFFSET('Equipos, Mater, Serv'!AF$5,ROW($A258)-ROW($A$3),0)</f>
        <v>0</v>
      </c>
      <c r="V258" s="241">
        <f ca="1">IF(OR($B258=0,D258=0,F258=0,J258&lt;&gt;'Datos fijos'!$H$3),0,1)</f>
        <v>0</v>
      </c>
      <c r="W258">
        <f t="shared" ca="1" si="198"/>
        <v>0</v>
      </c>
      <c r="X258" t="str">
        <f t="shared" ca="1" si="199"/>
        <v/>
      </c>
      <c r="Y258" t="str">
        <f t="shared" ca="1" si="200"/>
        <v/>
      </c>
      <c r="AA258" t="str">
        <f t="shared" ca="1" si="167"/>
        <v/>
      </c>
      <c r="AB258" t="str">
        <f t="shared" ca="1" si="168"/>
        <v/>
      </c>
      <c r="AC258" t="str">
        <f t="shared" ca="1" si="169"/>
        <v/>
      </c>
      <c r="AD258" t="str">
        <f t="shared" ca="1" si="170"/>
        <v/>
      </c>
      <c r="AE258" t="str">
        <f t="shared" ca="1" si="171"/>
        <v/>
      </c>
      <c r="AF258" t="str">
        <f t="shared" ca="1" si="172"/>
        <v/>
      </c>
      <c r="AG258" t="str">
        <f t="shared" ca="1" si="201"/>
        <v/>
      </c>
      <c r="AH258" t="str">
        <f t="shared" ca="1" si="202"/>
        <v/>
      </c>
      <c r="AI258" t="str">
        <f t="shared" ca="1" si="203"/>
        <v/>
      </c>
      <c r="AL258" t="str">
        <f ca="1">IF(Y258="","",IF(OR(AG258='Datos fijos'!$AB$3,AG258='Datos fijos'!$AB$4),0,SUM(AH258:AK258)))</f>
        <v/>
      </c>
      <c r="BE258" s="4">
        <f ca="1">IF(OR(COUNTIF('Datos fijos'!$AJ:$AJ,$B258)=0,$B258=0,D258=0,F258=0,$H$4&lt;&gt;'Datos fijos'!$H$3),0,VLOOKUP($B258,'Datos fijos'!$AJ:$AO,COLUMN('Datos fijos'!$AK$2)-COLUMN('Datos fijos'!$AJ$2)+1,0))</f>
        <v>0</v>
      </c>
      <c r="BF258">
        <f t="shared" ca="1" si="204"/>
        <v>0</v>
      </c>
      <c r="BG258" t="str">
        <f t="shared" ca="1" si="173"/>
        <v/>
      </c>
      <c r="BH258" t="str">
        <f t="shared" ca="1" si="174"/>
        <v/>
      </c>
      <c r="BJ258" t="str">
        <f t="shared" ca="1" si="175"/>
        <v/>
      </c>
      <c r="BK258" t="str">
        <f t="shared" ca="1" si="176"/>
        <v/>
      </c>
      <c r="BL258" t="str">
        <f t="shared" ca="1" si="177"/>
        <v/>
      </c>
      <c r="BM258" t="str">
        <f t="shared" ca="1" si="178"/>
        <v/>
      </c>
      <c r="BN258" s="4" t="str">
        <f t="shared" ca="1" si="179"/>
        <v/>
      </c>
      <c r="BO258" t="str">
        <f t="shared" ca="1" si="180"/>
        <v/>
      </c>
      <c r="BP258" t="str">
        <f t="shared" ca="1" si="181"/>
        <v/>
      </c>
      <c r="BQ258" t="str">
        <f t="shared" ca="1" si="182"/>
        <v/>
      </c>
      <c r="BR258" t="str">
        <f t="shared" ca="1" si="183"/>
        <v/>
      </c>
      <c r="BS258" t="str">
        <f t="shared" ca="1" si="184"/>
        <v/>
      </c>
      <c r="BT258" t="str">
        <f ca="1">IF($BH258="","",IF(OR(BO258='Datos fijos'!$AB$3,BO258='Datos fijos'!$AB$4),0,SUM(BP258:BS258)))</f>
        <v/>
      </c>
      <c r="BU258" t="str">
        <f t="shared" ca="1" si="205"/>
        <v/>
      </c>
      <c r="BX258">
        <f ca="1">IF(OR(COUNTIF('Datos fijos'!$AJ:$AJ,$B258)=0,$B258=0,D258=0,F258=0,G258=0,$H$4&lt;&gt;'Datos fijos'!$H$3),0,VLOOKUP($B258,'Datos fijos'!$AJ:$AO,COLUMN('Datos fijos'!$AL$1)-COLUMN('Datos fijos'!$AJ$2)+1,0))</f>
        <v>0</v>
      </c>
      <c r="BY258">
        <f t="shared" ca="1" si="206"/>
        <v>0</v>
      </c>
      <c r="BZ258" t="str">
        <f t="shared" ca="1" si="185"/>
        <v/>
      </c>
      <c r="CA258" t="str">
        <f t="shared" ca="1" si="186"/>
        <v/>
      </c>
      <c r="CC258" t="str">
        <f t="shared" ca="1" si="187"/>
        <v/>
      </c>
      <c r="CD258" t="str">
        <f t="shared" ca="1" si="188"/>
        <v/>
      </c>
      <c r="CE258" t="str">
        <f t="shared" ca="1" si="189"/>
        <v/>
      </c>
      <c r="CF258" t="str">
        <f t="shared" ca="1" si="190"/>
        <v/>
      </c>
      <c r="CG258" t="str">
        <f t="shared" ca="1" si="191"/>
        <v/>
      </c>
      <c r="CH258" t="str">
        <f t="shared" ca="1" si="192"/>
        <v/>
      </c>
      <c r="CI258" t="str">
        <f t="shared" ca="1" si="193"/>
        <v/>
      </c>
      <c r="CJ258" t="str">
        <f t="shared" ca="1" si="194"/>
        <v/>
      </c>
      <c r="CK258" t="str">
        <f t="shared" ca="1" si="195"/>
        <v/>
      </c>
      <c r="CL258" t="str">
        <f t="shared" ca="1" si="196"/>
        <v/>
      </c>
      <c r="CM258" t="str">
        <f ca="1">IF($CA258="","",IF(OR(CH258='Datos fijos'!$AB$3,CH258='Datos fijos'!$AB$4),0,SUM(CI258:CL258)))</f>
        <v/>
      </c>
      <c r="CN258" t="str">
        <f t="shared" ca="1" si="207"/>
        <v/>
      </c>
      <c r="DZ258">
        <f ca="1">IF(OR(COUNTIF('Datos fijos'!$AJ:$AJ,$B258)=0,C258=0,D258=0,E258=0,G258=0),0,VLOOKUP($B258,'Datos fijos'!$AJ:$AO,COLUMN('Datos fijos'!$AO$1)-COLUMN('Datos fijos'!$AJ$2)+1,0))</f>
        <v>0</v>
      </c>
      <c r="EA258">
        <f t="shared" ca="1" si="208"/>
        <v>0</v>
      </c>
      <c r="EB258" t="str">
        <f t="shared" ca="1" si="221"/>
        <v/>
      </c>
      <c r="EC258" t="str">
        <f t="shared" ca="1" si="209"/>
        <v/>
      </c>
      <c r="EE258" t="str">
        <f t="shared" ca="1" si="210"/>
        <v/>
      </c>
      <c r="EF258" t="str">
        <f t="shared" ca="1" si="211"/>
        <v/>
      </c>
      <c r="EG258" t="str">
        <f t="shared" ca="1" si="212"/>
        <v/>
      </c>
      <c r="EH258" t="str">
        <f t="shared" ca="1" si="213"/>
        <v/>
      </c>
      <c r="EI258" t="str">
        <f t="shared" ca="1" si="214"/>
        <v/>
      </c>
      <c r="EJ258" t="str">
        <f t="shared" ca="1" si="215"/>
        <v/>
      </c>
      <c r="EM258" t="str">
        <f t="shared" ca="1" si="216"/>
        <v/>
      </c>
      <c r="EN258" t="str">
        <f t="shared" ca="1" si="217"/>
        <v/>
      </c>
      <c r="EO258" t="str">
        <f t="shared" ca="1" si="218"/>
        <v/>
      </c>
      <c r="EP258" t="str">
        <f t="shared" ca="1" si="219"/>
        <v/>
      </c>
      <c r="EQ258" t="str">
        <f ca="1">IF(EC258="","",IF(OR(EJ258='Datos fijos'!$AB$4),0,SUM(EM258:EP258)))</f>
        <v/>
      </c>
      <c r="ER258" t="str">
        <f t="shared" ca="1" si="220"/>
        <v/>
      </c>
      <c r="EV258" s="53" t="str">
        <f ca="1">IF(OR(COUNTIF('Datos fijos'!$AJ:$AJ,Cálculos!$B258)=0,F258=0,D258=0,B258=0),"",VLOOKUP($B258,'Datos fijos'!$AJ:$AP,COLUMN('Datos fijos'!$AP$1)-COLUMN('Datos fijos'!$AJ$2)+1,0))</f>
        <v/>
      </c>
      <c r="EW258" t="str">
        <f t="shared" ca="1" si="197"/>
        <v/>
      </c>
    </row>
    <row r="259" spans="2:153" x14ac:dyDescent="0.25">
      <c r="B259">
        <f ca="1">OFFSET('Equipos, Mater, Serv'!C$5,ROW($A259)-ROW($A$3),0)</f>
        <v>0</v>
      </c>
      <c r="C259">
        <f ca="1">OFFSET('Equipos, Mater, Serv'!D$5,ROW($A259)-ROW($A$3),0)</f>
        <v>0</v>
      </c>
      <c r="D259">
        <f ca="1">OFFSET('Equipos, Mater, Serv'!F$5,ROW($A259)-ROW($A$3),0)</f>
        <v>0</v>
      </c>
      <c r="E259">
        <f ca="1">OFFSET('Equipos, Mater, Serv'!G$5,ROW($A259)-ROW($A$3),0)</f>
        <v>0</v>
      </c>
      <c r="F259">
        <f ca="1">OFFSET('Equipos, Mater, Serv'!H$5,ROW($A259)-ROW($A$3),0)</f>
        <v>0</v>
      </c>
      <c r="G259">
        <f ca="1">OFFSET('Equipos, Mater, Serv'!L$5,ROW($A259)-ROW($A$3),0)</f>
        <v>0</v>
      </c>
      <c r="I259">
        <f ca="1">OFFSET('Equipos, Mater, Serv'!O$5,ROW($A259)-ROW($A$3),0)</f>
        <v>0</v>
      </c>
      <c r="J259">
        <f ca="1">OFFSET('Equipos, Mater, Serv'!P$5,ROW($A259)-ROW($A$3),0)</f>
        <v>0</v>
      </c>
      <c r="K259">
        <f ca="1">OFFSET('Equipos, Mater, Serv'!T$5,ROW($A259)-ROW($A$3),0)</f>
        <v>0</v>
      </c>
      <c r="L259">
        <f ca="1">OFFSET('Equipos, Mater, Serv'!U$5,ROW($A259)-ROW($A$3),0)</f>
        <v>0</v>
      </c>
      <c r="N259">
        <f ca="1">OFFSET('Equipos, Mater, Serv'!Z$5,ROW($A259)-ROW($A$3),0)</f>
        <v>0</v>
      </c>
      <c r="O259">
        <f ca="1">OFFSET('Equipos, Mater, Serv'!AA$5,ROW($A259)-ROW($A$3),0)</f>
        <v>0</v>
      </c>
      <c r="P259">
        <f ca="1">OFFSET('Equipos, Mater, Serv'!AB$5,ROW($A259)-ROW($A$3),0)</f>
        <v>0</v>
      </c>
      <c r="Q259">
        <f ca="1">OFFSET('Equipos, Mater, Serv'!AC$5,ROW($A259)-ROW($A$3),0)</f>
        <v>0</v>
      </c>
      <c r="R259">
        <f ca="1">OFFSET('Equipos, Mater, Serv'!AD$5,ROW($A259)-ROW($A$3),0)</f>
        <v>0</v>
      </c>
      <c r="S259">
        <f ca="1">OFFSET('Equipos, Mater, Serv'!AE$5,ROW($A259)-ROW($A$3),0)</f>
        <v>0</v>
      </c>
      <c r="T259">
        <f ca="1">OFFSET('Equipos, Mater, Serv'!AF$5,ROW($A259)-ROW($A$3),0)</f>
        <v>0</v>
      </c>
      <c r="V259" s="241">
        <f ca="1">IF(OR($B259=0,D259=0,F259=0,J259&lt;&gt;'Datos fijos'!$H$3),0,1)</f>
        <v>0</v>
      </c>
      <c r="W259">
        <f t="shared" ca="1" si="198"/>
        <v>0</v>
      </c>
      <c r="X259" t="str">
        <f t="shared" ca="1" si="199"/>
        <v/>
      </c>
      <c r="Y259" t="str">
        <f t="shared" ca="1" si="200"/>
        <v/>
      </c>
      <c r="AA259" t="str">
        <f t="shared" ca="1" si="167"/>
        <v/>
      </c>
      <c r="AB259" t="str">
        <f t="shared" ca="1" si="168"/>
        <v/>
      </c>
      <c r="AC259" t="str">
        <f t="shared" ca="1" si="169"/>
        <v/>
      </c>
      <c r="AD259" t="str">
        <f t="shared" ca="1" si="170"/>
        <v/>
      </c>
      <c r="AE259" t="str">
        <f t="shared" ca="1" si="171"/>
        <v/>
      </c>
      <c r="AF259" t="str">
        <f t="shared" ca="1" si="172"/>
        <v/>
      </c>
      <c r="AG259" t="str">
        <f t="shared" ca="1" si="201"/>
        <v/>
      </c>
      <c r="AH259" t="str">
        <f t="shared" ca="1" si="202"/>
        <v/>
      </c>
      <c r="AI259" t="str">
        <f t="shared" ca="1" si="203"/>
        <v/>
      </c>
      <c r="AL259" t="str">
        <f ca="1">IF(Y259="","",IF(OR(AG259='Datos fijos'!$AB$3,AG259='Datos fijos'!$AB$4),0,SUM(AH259:AK259)))</f>
        <v/>
      </c>
      <c r="BE259" s="4">
        <f ca="1">IF(OR(COUNTIF('Datos fijos'!$AJ:$AJ,$B259)=0,$B259=0,D259=0,F259=0,$H$4&lt;&gt;'Datos fijos'!$H$3),0,VLOOKUP($B259,'Datos fijos'!$AJ:$AO,COLUMN('Datos fijos'!$AK$2)-COLUMN('Datos fijos'!$AJ$2)+1,0))</f>
        <v>0</v>
      </c>
      <c r="BF259">
        <f t="shared" ca="1" si="204"/>
        <v>0</v>
      </c>
      <c r="BG259" t="str">
        <f t="shared" ca="1" si="173"/>
        <v/>
      </c>
      <c r="BH259" t="str">
        <f t="shared" ca="1" si="174"/>
        <v/>
      </c>
      <c r="BJ259" t="str">
        <f t="shared" ca="1" si="175"/>
        <v/>
      </c>
      <c r="BK259" t="str">
        <f t="shared" ca="1" si="176"/>
        <v/>
      </c>
      <c r="BL259" t="str">
        <f t="shared" ca="1" si="177"/>
        <v/>
      </c>
      <c r="BM259" t="str">
        <f t="shared" ca="1" si="178"/>
        <v/>
      </c>
      <c r="BN259" s="4" t="str">
        <f t="shared" ca="1" si="179"/>
        <v/>
      </c>
      <c r="BO259" t="str">
        <f t="shared" ca="1" si="180"/>
        <v/>
      </c>
      <c r="BP259" t="str">
        <f t="shared" ca="1" si="181"/>
        <v/>
      </c>
      <c r="BQ259" t="str">
        <f t="shared" ca="1" si="182"/>
        <v/>
      </c>
      <c r="BR259" t="str">
        <f t="shared" ca="1" si="183"/>
        <v/>
      </c>
      <c r="BS259" t="str">
        <f t="shared" ca="1" si="184"/>
        <v/>
      </c>
      <c r="BT259" t="str">
        <f ca="1">IF($BH259="","",IF(OR(BO259='Datos fijos'!$AB$3,BO259='Datos fijos'!$AB$4),0,SUM(BP259:BS259)))</f>
        <v/>
      </c>
      <c r="BU259" t="str">
        <f t="shared" ca="1" si="205"/>
        <v/>
      </c>
      <c r="BX259">
        <f ca="1">IF(OR(COUNTIF('Datos fijos'!$AJ:$AJ,$B259)=0,$B259=0,D259=0,F259=0,G259=0,$H$4&lt;&gt;'Datos fijos'!$H$3),0,VLOOKUP($B259,'Datos fijos'!$AJ:$AO,COLUMN('Datos fijos'!$AL$1)-COLUMN('Datos fijos'!$AJ$2)+1,0))</f>
        <v>0</v>
      </c>
      <c r="BY259">
        <f t="shared" ca="1" si="206"/>
        <v>0</v>
      </c>
      <c r="BZ259" t="str">
        <f t="shared" ca="1" si="185"/>
        <v/>
      </c>
      <c r="CA259" t="str">
        <f t="shared" ca="1" si="186"/>
        <v/>
      </c>
      <c r="CC259" t="str">
        <f t="shared" ca="1" si="187"/>
        <v/>
      </c>
      <c r="CD259" t="str">
        <f t="shared" ca="1" si="188"/>
        <v/>
      </c>
      <c r="CE259" t="str">
        <f t="shared" ca="1" si="189"/>
        <v/>
      </c>
      <c r="CF259" t="str">
        <f t="shared" ca="1" si="190"/>
        <v/>
      </c>
      <c r="CG259" t="str">
        <f t="shared" ca="1" si="191"/>
        <v/>
      </c>
      <c r="CH259" t="str">
        <f t="shared" ca="1" si="192"/>
        <v/>
      </c>
      <c r="CI259" t="str">
        <f t="shared" ca="1" si="193"/>
        <v/>
      </c>
      <c r="CJ259" t="str">
        <f t="shared" ca="1" si="194"/>
        <v/>
      </c>
      <c r="CK259" t="str">
        <f t="shared" ca="1" si="195"/>
        <v/>
      </c>
      <c r="CL259" t="str">
        <f t="shared" ca="1" si="196"/>
        <v/>
      </c>
      <c r="CM259" t="str">
        <f ca="1">IF($CA259="","",IF(OR(CH259='Datos fijos'!$AB$3,CH259='Datos fijos'!$AB$4),0,SUM(CI259:CL259)))</f>
        <v/>
      </c>
      <c r="CN259" t="str">
        <f t="shared" ca="1" si="207"/>
        <v/>
      </c>
      <c r="DZ259">
        <f ca="1">IF(OR(COUNTIF('Datos fijos'!$AJ:$AJ,$B259)=0,C259=0,D259=0,E259=0,G259=0),0,VLOOKUP($B259,'Datos fijos'!$AJ:$AO,COLUMN('Datos fijos'!$AO$1)-COLUMN('Datos fijos'!$AJ$2)+1,0))</f>
        <v>0</v>
      </c>
      <c r="EA259">
        <f t="shared" ca="1" si="208"/>
        <v>0</v>
      </c>
      <c r="EB259" t="str">
        <f t="shared" ca="1" si="221"/>
        <v/>
      </c>
      <c r="EC259" t="str">
        <f t="shared" ca="1" si="209"/>
        <v/>
      </c>
      <c r="EE259" t="str">
        <f t="shared" ca="1" si="210"/>
        <v/>
      </c>
      <c r="EF259" t="str">
        <f t="shared" ca="1" si="211"/>
        <v/>
      </c>
      <c r="EG259" t="str">
        <f t="shared" ca="1" si="212"/>
        <v/>
      </c>
      <c r="EH259" t="str">
        <f t="shared" ca="1" si="213"/>
        <v/>
      </c>
      <c r="EI259" t="str">
        <f t="shared" ca="1" si="214"/>
        <v/>
      </c>
      <c r="EJ259" t="str">
        <f t="shared" ca="1" si="215"/>
        <v/>
      </c>
      <c r="EM259" t="str">
        <f t="shared" ca="1" si="216"/>
        <v/>
      </c>
      <c r="EN259" t="str">
        <f t="shared" ca="1" si="217"/>
        <v/>
      </c>
      <c r="EO259" t="str">
        <f t="shared" ca="1" si="218"/>
        <v/>
      </c>
      <c r="EP259" t="str">
        <f t="shared" ca="1" si="219"/>
        <v/>
      </c>
      <c r="EQ259" t="str">
        <f ca="1">IF(EC259="","",IF(OR(EJ259='Datos fijos'!$AB$4),0,SUM(EM259:EP259)))</f>
        <v/>
      </c>
      <c r="ER259" t="str">
        <f t="shared" ca="1" si="220"/>
        <v/>
      </c>
      <c r="EV259" s="53" t="str">
        <f ca="1">IF(OR(COUNTIF('Datos fijos'!$AJ:$AJ,Cálculos!$B259)=0,F259=0,D259=0,B259=0),"",VLOOKUP($B259,'Datos fijos'!$AJ:$AP,COLUMN('Datos fijos'!$AP$1)-COLUMN('Datos fijos'!$AJ$2)+1,0))</f>
        <v/>
      </c>
      <c r="EW259" t="str">
        <f t="shared" ca="1" si="197"/>
        <v/>
      </c>
    </row>
    <row r="260" spans="2:153" x14ac:dyDescent="0.25">
      <c r="B260">
        <f ca="1">OFFSET('Equipos, Mater, Serv'!C$5,ROW($A260)-ROW($A$3),0)</f>
        <v>0</v>
      </c>
      <c r="C260">
        <f ca="1">OFFSET('Equipos, Mater, Serv'!D$5,ROW($A260)-ROW($A$3),0)</f>
        <v>0</v>
      </c>
      <c r="D260">
        <f ca="1">OFFSET('Equipos, Mater, Serv'!F$5,ROW($A260)-ROW($A$3),0)</f>
        <v>0</v>
      </c>
      <c r="E260">
        <f ca="1">OFFSET('Equipos, Mater, Serv'!G$5,ROW($A260)-ROW($A$3),0)</f>
        <v>0</v>
      </c>
      <c r="F260">
        <f ca="1">OFFSET('Equipos, Mater, Serv'!H$5,ROW($A260)-ROW($A$3),0)</f>
        <v>0</v>
      </c>
      <c r="G260">
        <f ca="1">OFFSET('Equipos, Mater, Serv'!L$5,ROW($A260)-ROW($A$3),0)</f>
        <v>0</v>
      </c>
      <c r="I260">
        <f ca="1">OFFSET('Equipos, Mater, Serv'!O$5,ROW($A260)-ROW($A$3),0)</f>
        <v>0</v>
      </c>
      <c r="J260">
        <f ca="1">OFFSET('Equipos, Mater, Serv'!P$5,ROW($A260)-ROW($A$3),0)</f>
        <v>0</v>
      </c>
      <c r="K260">
        <f ca="1">OFFSET('Equipos, Mater, Serv'!T$5,ROW($A260)-ROW($A$3),0)</f>
        <v>0</v>
      </c>
      <c r="L260">
        <f ca="1">OFFSET('Equipos, Mater, Serv'!U$5,ROW($A260)-ROW($A$3),0)</f>
        <v>0</v>
      </c>
      <c r="N260">
        <f ca="1">OFFSET('Equipos, Mater, Serv'!Z$5,ROW($A260)-ROW($A$3),0)</f>
        <v>0</v>
      </c>
      <c r="O260">
        <f ca="1">OFFSET('Equipos, Mater, Serv'!AA$5,ROW($A260)-ROW($A$3),0)</f>
        <v>0</v>
      </c>
      <c r="P260">
        <f ca="1">OFFSET('Equipos, Mater, Serv'!AB$5,ROW($A260)-ROW($A$3),0)</f>
        <v>0</v>
      </c>
      <c r="Q260">
        <f ca="1">OFFSET('Equipos, Mater, Serv'!AC$5,ROW($A260)-ROW($A$3),0)</f>
        <v>0</v>
      </c>
      <c r="R260">
        <f ca="1">OFFSET('Equipos, Mater, Serv'!AD$5,ROW($A260)-ROW($A$3),0)</f>
        <v>0</v>
      </c>
      <c r="S260">
        <f ca="1">OFFSET('Equipos, Mater, Serv'!AE$5,ROW($A260)-ROW($A$3),0)</f>
        <v>0</v>
      </c>
      <c r="T260">
        <f ca="1">OFFSET('Equipos, Mater, Serv'!AF$5,ROW($A260)-ROW($A$3),0)</f>
        <v>0</v>
      </c>
      <c r="V260" s="241">
        <f ca="1">IF(OR($B260=0,D260=0,F260=0,J260&lt;&gt;'Datos fijos'!$H$3),0,1)</f>
        <v>0</v>
      </c>
      <c r="W260">
        <f t="shared" ca="1" si="198"/>
        <v>0</v>
      </c>
      <c r="X260" t="str">
        <f t="shared" ca="1" si="199"/>
        <v/>
      </c>
      <c r="Y260" t="str">
        <f t="shared" ca="1" si="200"/>
        <v/>
      </c>
      <c r="AA260" t="str">
        <f t="shared" ref="AA260:AA303" ca="1" si="222">IF($Y260="","",OFFSET($B$3,$Y260,0))</f>
        <v/>
      </c>
      <c r="AB260" t="str">
        <f t="shared" ref="AB260:AB303" ca="1" si="223">IF($Y260="","",OFFSET($C$3,$Y260,0))</f>
        <v/>
      </c>
      <c r="AC260" t="str">
        <f t="shared" ref="AC260:AC303" ca="1" si="224">IF($Y260="","",OFFSET($D$3,$Y260,0))</f>
        <v/>
      </c>
      <c r="AD260" t="str">
        <f t="shared" ref="AD260:AD303" ca="1" si="225">IF($Y260="","",OFFSET($E$3,$Y260,0))</f>
        <v/>
      </c>
      <c r="AE260" t="str">
        <f t="shared" ref="AE260:AE303" ca="1" si="226">IF($Y260="","",OFFSET($F$3,$Y260,0))</f>
        <v/>
      </c>
      <c r="AF260" t="str">
        <f t="shared" ref="AF260:AF303" ca="1" si="227">IF($Y260="","",OFFSET($I$3,$Y260,0))</f>
        <v/>
      </c>
      <c r="AG260" t="str">
        <f t="shared" ca="1" si="201"/>
        <v/>
      </c>
      <c r="AH260" t="str">
        <f t="shared" ca="1" si="202"/>
        <v/>
      </c>
      <c r="AI260" t="str">
        <f t="shared" ca="1" si="203"/>
        <v/>
      </c>
      <c r="AL260" t="str">
        <f ca="1">IF(Y260="","",IF(OR(AG260='Datos fijos'!$AB$3,AG260='Datos fijos'!$AB$4),0,SUM(AH260:AK260)))</f>
        <v/>
      </c>
      <c r="BE260" s="4">
        <f ca="1">IF(OR(COUNTIF('Datos fijos'!$AJ:$AJ,$B260)=0,$B260=0,D260=0,F260=0,$H$4&lt;&gt;'Datos fijos'!$H$3),0,VLOOKUP($B260,'Datos fijos'!$AJ:$AO,COLUMN('Datos fijos'!$AK$2)-COLUMN('Datos fijos'!$AJ$2)+1,0))</f>
        <v>0</v>
      </c>
      <c r="BF260">
        <f t="shared" ca="1" si="204"/>
        <v>0</v>
      </c>
      <c r="BG260" t="str">
        <f t="shared" ref="BG260:BG303" ca="1" si="228">IF(OR(BG259="",BG$1=BG259),"",BG259+1)</f>
        <v/>
      </c>
      <c r="BH260" t="str">
        <f t="shared" ref="BH260:BH303" ca="1" si="229">IF(OR(BG260=0,BG260=""),"",MATCH(BG260,BF:BF,0)-ROW($BF$3))</f>
        <v/>
      </c>
      <c r="BJ260" t="str">
        <f t="shared" ref="BJ260:BJ303" ca="1" si="230">IF($BH260="","",OFFSET($B$3,$BH260,0))</f>
        <v/>
      </c>
      <c r="BK260" t="str">
        <f t="shared" ref="BK260:BK303" ca="1" si="231">IF($BH260="","",OFFSET($C$3,$BH260,0))</f>
        <v/>
      </c>
      <c r="BL260" t="str">
        <f t="shared" ref="BL260:BL303" ca="1" si="232">IF($BH260="","",OFFSET($D$3,$BH260,0))</f>
        <v/>
      </c>
      <c r="BM260" t="str">
        <f t="shared" ref="BM260:BM303" ca="1" si="233">IF($BH260="","",OFFSET($F$3,$BH260,0))</f>
        <v/>
      </c>
      <c r="BN260" s="4" t="str">
        <f t="shared" ref="BN260:BN303" ca="1" si="234">IF($BH260="","",OFFSET($G$3,$BH260,0)*0+20)</f>
        <v/>
      </c>
      <c r="BO260" t="str">
        <f t="shared" ref="BO260:BO303" ca="1" si="235">IF($BH260="","",OFFSET($K$3,$BH260,0))</f>
        <v/>
      </c>
      <c r="BP260" t="str">
        <f t="shared" ref="BP260:BP303" ca="1" si="236">IF($BH260="","",OFFSET($P$3,$BH260,0))</f>
        <v/>
      </c>
      <c r="BQ260" t="str">
        <f t="shared" ref="BQ260:BQ303" ca="1" si="237">IF($BH260="","",OFFSET($Q$3,$BH260,0))</f>
        <v/>
      </c>
      <c r="BR260" t="str">
        <f t="shared" ref="BR260:BR303" ca="1" si="238">IF($BH260="","",OFFSET($R$3,$BH260,0))</f>
        <v/>
      </c>
      <c r="BS260" t="str">
        <f t="shared" ref="BS260:BS303" ca="1" si="239">IF($BH260="","",OFFSET($S$3,$BH260,0))</f>
        <v/>
      </c>
      <c r="BT260" t="str">
        <f ca="1">IF($BH260="","",IF(OR(BO260='Datos fijos'!$AB$3,BO260='Datos fijos'!$AB$4),0,SUM(BP260:BS260)))</f>
        <v/>
      </c>
      <c r="BU260" t="str">
        <f t="shared" ca="1" si="205"/>
        <v/>
      </c>
      <c r="BX260">
        <f ca="1">IF(OR(COUNTIF('Datos fijos'!$AJ:$AJ,$B260)=0,$B260=0,D260=0,F260=0,G260=0,$H$4&lt;&gt;'Datos fijos'!$H$3),0,VLOOKUP($B260,'Datos fijos'!$AJ:$AO,COLUMN('Datos fijos'!$AL$1)-COLUMN('Datos fijos'!$AJ$2)+1,0))</f>
        <v>0</v>
      </c>
      <c r="BY260">
        <f t="shared" ca="1" si="206"/>
        <v>0</v>
      </c>
      <c r="BZ260" t="str">
        <f t="shared" ref="BZ260:BZ303" ca="1" si="240">IF(OR(BZ259="",BZ$1=BZ259),"",BZ259+1)</f>
        <v/>
      </c>
      <c r="CA260" t="str">
        <f t="shared" ref="CA260:CA303" ca="1" si="241">IF(OR(BZ260=0,BZ260=""),"",MATCH(BZ260,BY:BY,0)-ROW($BY$3))</f>
        <v/>
      </c>
      <c r="CC260" t="str">
        <f t="shared" ref="CC260:CC303" ca="1" si="242">IF($CA260="","",OFFSET($B$3,$CA260,0))</f>
        <v/>
      </c>
      <c r="CD260" t="str">
        <f t="shared" ref="CD260:CD303" ca="1" si="243">IF($CA260="","",OFFSET($C$3,$CA260,0))</f>
        <v/>
      </c>
      <c r="CE260" t="str">
        <f t="shared" ref="CE260:CE303" ca="1" si="244">IF($CA260="","",OFFSET($D$3,$CA260,0))</f>
        <v/>
      </c>
      <c r="CF260" t="str">
        <f t="shared" ref="CF260:CF303" ca="1" si="245">IF($CA260="","",OFFSET($F$3,$CA260,0))</f>
        <v/>
      </c>
      <c r="CG260" t="str">
        <f t="shared" ref="CG260:CG303" ca="1" si="246">IF($CA260="","",OFFSET($G$3,$CA260,0))</f>
        <v/>
      </c>
      <c r="CH260" t="str">
        <f t="shared" ref="CH260:CH303" ca="1" si="247">IF($CA260="","",OFFSET($K$3,$CA260,0))</f>
        <v/>
      </c>
      <c r="CI260" t="str">
        <f t="shared" ref="CI260:CI303" ca="1" si="248">IF($CA260="","",OFFSET($P$3,$CA260,0))</f>
        <v/>
      </c>
      <c r="CJ260" t="str">
        <f t="shared" ref="CJ260:CJ303" ca="1" si="249">IF($CA260="","",OFFSET($Q$3,$CA260,0))</f>
        <v/>
      </c>
      <c r="CK260" t="str">
        <f t="shared" ref="CK260:CK303" ca="1" si="250">IF($CA260="","",OFFSET($R$3,$CA260,0))</f>
        <v/>
      </c>
      <c r="CL260" t="str">
        <f t="shared" ref="CL260:CL303" ca="1" si="251">IF($CA260="","",OFFSET($S$3,$CA260,0))</f>
        <v/>
      </c>
      <c r="CM260" t="str">
        <f ca="1">IF($CA260="","",IF(OR(CH260='Datos fijos'!$AB$3,CH260='Datos fijos'!$AB$4),0,SUM(CI260:CL260)))</f>
        <v/>
      </c>
      <c r="CN260" t="str">
        <f t="shared" ca="1" si="207"/>
        <v/>
      </c>
      <c r="DZ260">
        <f ca="1">IF(OR(COUNTIF('Datos fijos'!$AJ:$AJ,$B260)=0,C260=0,D260=0,E260=0,G260=0),0,VLOOKUP($B260,'Datos fijos'!$AJ:$AO,COLUMN('Datos fijos'!$AO$1)-COLUMN('Datos fijos'!$AJ$2)+1,0))</f>
        <v>0</v>
      </c>
      <c r="EA260">
        <f t="shared" ca="1" si="208"/>
        <v>0</v>
      </c>
      <c r="EB260" t="str">
        <f t="shared" ca="1" si="221"/>
        <v/>
      </c>
      <c r="EC260" t="str">
        <f t="shared" ca="1" si="209"/>
        <v/>
      </c>
      <c r="EE260" t="str">
        <f t="shared" ca="1" si="210"/>
        <v/>
      </c>
      <c r="EF260" t="str">
        <f t="shared" ca="1" si="211"/>
        <v/>
      </c>
      <c r="EG260" t="str">
        <f t="shared" ca="1" si="212"/>
        <v/>
      </c>
      <c r="EH260" t="str">
        <f t="shared" ca="1" si="213"/>
        <v/>
      </c>
      <c r="EI260" t="str">
        <f t="shared" ca="1" si="214"/>
        <v/>
      </c>
      <c r="EJ260" t="str">
        <f t="shared" ca="1" si="215"/>
        <v/>
      </c>
      <c r="EM260" t="str">
        <f t="shared" ca="1" si="216"/>
        <v/>
      </c>
      <c r="EN260" t="str">
        <f t="shared" ca="1" si="217"/>
        <v/>
      </c>
      <c r="EO260" t="str">
        <f t="shared" ca="1" si="218"/>
        <v/>
      </c>
      <c r="EP260" t="str">
        <f t="shared" ca="1" si="219"/>
        <v/>
      </c>
      <c r="EQ260" t="str">
        <f ca="1">IF(EC260="","",IF(OR(EJ260='Datos fijos'!$AB$4),0,SUM(EM260:EP260)))</f>
        <v/>
      </c>
      <c r="ER260" t="str">
        <f t="shared" ca="1" si="220"/>
        <v/>
      </c>
      <c r="EV260" s="53" t="str">
        <f ca="1">IF(OR(COUNTIF('Datos fijos'!$AJ:$AJ,Cálculos!$B260)=0,F260=0,D260=0,B260=0),"",VLOOKUP($B260,'Datos fijos'!$AJ:$AP,COLUMN('Datos fijos'!$AP$1)-COLUMN('Datos fijos'!$AJ$2)+1,0))</f>
        <v/>
      </c>
      <c r="EW260" t="str">
        <f t="shared" ref="EW260:EW303" ca="1" si="252">IF(EV260="","",D260*F260)</f>
        <v/>
      </c>
    </row>
    <row r="261" spans="2:153" x14ac:dyDescent="0.25">
      <c r="B261">
        <f ca="1">OFFSET('Equipos, Mater, Serv'!C$5,ROW($A261)-ROW($A$3),0)</f>
        <v>0</v>
      </c>
      <c r="C261">
        <f ca="1">OFFSET('Equipos, Mater, Serv'!D$5,ROW($A261)-ROW($A$3),0)</f>
        <v>0</v>
      </c>
      <c r="D261">
        <f ca="1">OFFSET('Equipos, Mater, Serv'!F$5,ROW($A261)-ROW($A$3),0)</f>
        <v>0</v>
      </c>
      <c r="E261">
        <f ca="1">OFFSET('Equipos, Mater, Serv'!G$5,ROW($A261)-ROW($A$3),0)</f>
        <v>0</v>
      </c>
      <c r="F261">
        <f ca="1">OFFSET('Equipos, Mater, Serv'!H$5,ROW($A261)-ROW($A$3),0)</f>
        <v>0</v>
      </c>
      <c r="G261">
        <f ca="1">OFFSET('Equipos, Mater, Serv'!L$5,ROW($A261)-ROW($A$3),0)</f>
        <v>0</v>
      </c>
      <c r="I261">
        <f ca="1">OFFSET('Equipos, Mater, Serv'!O$5,ROW($A261)-ROW($A$3),0)</f>
        <v>0</v>
      </c>
      <c r="J261">
        <f ca="1">OFFSET('Equipos, Mater, Serv'!P$5,ROW($A261)-ROW($A$3),0)</f>
        <v>0</v>
      </c>
      <c r="K261">
        <f ca="1">OFFSET('Equipos, Mater, Serv'!T$5,ROW($A261)-ROW($A$3),0)</f>
        <v>0</v>
      </c>
      <c r="L261">
        <f ca="1">OFFSET('Equipos, Mater, Serv'!U$5,ROW($A261)-ROW($A$3),0)</f>
        <v>0</v>
      </c>
      <c r="N261">
        <f ca="1">OFFSET('Equipos, Mater, Serv'!Z$5,ROW($A261)-ROW($A$3),0)</f>
        <v>0</v>
      </c>
      <c r="O261">
        <f ca="1">OFFSET('Equipos, Mater, Serv'!AA$5,ROW($A261)-ROW($A$3),0)</f>
        <v>0</v>
      </c>
      <c r="P261">
        <f ca="1">OFFSET('Equipos, Mater, Serv'!AB$5,ROW($A261)-ROW($A$3),0)</f>
        <v>0</v>
      </c>
      <c r="Q261">
        <f ca="1">OFFSET('Equipos, Mater, Serv'!AC$5,ROW($A261)-ROW($A$3),0)</f>
        <v>0</v>
      </c>
      <c r="R261">
        <f ca="1">OFFSET('Equipos, Mater, Serv'!AD$5,ROW($A261)-ROW($A$3),0)</f>
        <v>0</v>
      </c>
      <c r="S261">
        <f ca="1">OFFSET('Equipos, Mater, Serv'!AE$5,ROW($A261)-ROW($A$3),0)</f>
        <v>0</v>
      </c>
      <c r="T261">
        <f ca="1">OFFSET('Equipos, Mater, Serv'!AF$5,ROW($A261)-ROW($A$3),0)</f>
        <v>0</v>
      </c>
      <c r="V261" s="241">
        <f ca="1">IF(OR($B261=0,D261=0,F261=0,J261&lt;&gt;'Datos fijos'!$H$3),0,1)</f>
        <v>0</v>
      </c>
      <c r="W261">
        <f t="shared" ref="W261:W303" ca="1" si="253">V261+W260</f>
        <v>0</v>
      </c>
      <c r="X261" t="str">
        <f t="shared" ref="X261:X303" ca="1" si="254">IF(OR(X260="",$X$1=X260),"",X260+1)</f>
        <v/>
      </c>
      <c r="Y261" t="str">
        <f t="shared" ref="Y261:Y303" ca="1" si="255">IF(OR(X261=0,X261=""),"",MATCH(X261,W:W,0)-ROW($W$3))</f>
        <v/>
      </c>
      <c r="AA261" t="str">
        <f t="shared" ca="1" si="222"/>
        <v/>
      </c>
      <c r="AB261" t="str">
        <f t="shared" ca="1" si="223"/>
        <v/>
      </c>
      <c r="AC261" t="str">
        <f t="shared" ca="1" si="224"/>
        <v/>
      </c>
      <c r="AD261" t="str">
        <f t="shared" ca="1" si="225"/>
        <v/>
      </c>
      <c r="AE261" t="str">
        <f t="shared" ca="1" si="226"/>
        <v/>
      </c>
      <c r="AF261" t="str">
        <f t="shared" ca="1" si="227"/>
        <v/>
      </c>
      <c r="AG261" t="str">
        <f t="shared" ref="AG261:AG303" ca="1" si="256">IF($Y261="","",OFFSET($K$3,$Y261,0))</f>
        <v/>
      </c>
      <c r="AH261" t="str">
        <f t="shared" ref="AH261:AH303" ca="1" si="257">IF($Y261="","",OFFSET($P$3,$Y261,0))</f>
        <v/>
      </c>
      <c r="AI261" t="str">
        <f t="shared" ref="AI261:AI303" ca="1" si="258">IF($Y261="","",OFFSET($Q$3,$Y261,0))</f>
        <v/>
      </c>
      <c r="AL261" t="str">
        <f ca="1">IF(Y261="","",IF(OR(AG261='Datos fijos'!$AB$3,AG261='Datos fijos'!$AB$4),0,SUM(AH261:AK261)))</f>
        <v/>
      </c>
      <c r="BE261" s="4">
        <f ca="1">IF(OR(COUNTIF('Datos fijos'!$AJ:$AJ,$B261)=0,$B261=0,D261=0,F261=0,$H$4&lt;&gt;'Datos fijos'!$H$3),0,VLOOKUP($B261,'Datos fijos'!$AJ:$AO,COLUMN('Datos fijos'!$AK$2)-COLUMN('Datos fijos'!$AJ$2)+1,0))</f>
        <v>0</v>
      </c>
      <c r="BF261">
        <f t="shared" ref="BF261:BF303" ca="1" si="259">BE261+BF260</f>
        <v>0</v>
      </c>
      <c r="BG261" t="str">
        <f t="shared" ca="1" si="228"/>
        <v/>
      </c>
      <c r="BH261" t="str">
        <f t="shared" ca="1" si="229"/>
        <v/>
      </c>
      <c r="BJ261" t="str">
        <f t="shared" ca="1" si="230"/>
        <v/>
      </c>
      <c r="BK261" t="str">
        <f t="shared" ca="1" si="231"/>
        <v/>
      </c>
      <c r="BL261" t="str">
        <f t="shared" ca="1" si="232"/>
        <v/>
      </c>
      <c r="BM261" t="str">
        <f t="shared" ca="1" si="233"/>
        <v/>
      </c>
      <c r="BN261" s="4" t="str">
        <f t="shared" ca="1" si="234"/>
        <v/>
      </c>
      <c r="BO261" t="str">
        <f t="shared" ca="1" si="235"/>
        <v/>
      </c>
      <c r="BP261" t="str">
        <f t="shared" ca="1" si="236"/>
        <v/>
      </c>
      <c r="BQ261" t="str">
        <f t="shared" ca="1" si="237"/>
        <v/>
      </c>
      <c r="BR261" t="str">
        <f t="shared" ca="1" si="238"/>
        <v/>
      </c>
      <c r="BS261" t="str">
        <f t="shared" ca="1" si="239"/>
        <v/>
      </c>
      <c r="BT261" t="str">
        <f ca="1">IF($BH261="","",IF(OR(BO261='Datos fijos'!$AB$3,BO261='Datos fijos'!$AB$4),0,SUM(BP261:BS261)))</f>
        <v/>
      </c>
      <c r="BU261" t="str">
        <f t="shared" ref="BU261:BU303" ca="1" si="260">IF(OR(BL261="",BM261=""),"",BL261*BM261*(1+BT261))</f>
        <v/>
      </c>
      <c r="BX261">
        <f ca="1">IF(OR(COUNTIF('Datos fijos'!$AJ:$AJ,$B261)=0,$B261=0,D261=0,F261=0,G261=0,$H$4&lt;&gt;'Datos fijos'!$H$3),0,VLOOKUP($B261,'Datos fijos'!$AJ:$AO,COLUMN('Datos fijos'!$AL$1)-COLUMN('Datos fijos'!$AJ$2)+1,0))</f>
        <v>0</v>
      </c>
      <c r="BY261">
        <f t="shared" ref="BY261:BY303" ca="1" si="261">BX261+BY260</f>
        <v>0</v>
      </c>
      <c r="BZ261" t="str">
        <f t="shared" ca="1" si="240"/>
        <v/>
      </c>
      <c r="CA261" t="str">
        <f t="shared" ca="1" si="241"/>
        <v/>
      </c>
      <c r="CC261" t="str">
        <f t="shared" ca="1" si="242"/>
        <v/>
      </c>
      <c r="CD261" t="str">
        <f t="shared" ca="1" si="243"/>
        <v/>
      </c>
      <c r="CE261" t="str">
        <f t="shared" ca="1" si="244"/>
        <v/>
      </c>
      <c r="CF261" t="str">
        <f t="shared" ca="1" si="245"/>
        <v/>
      </c>
      <c r="CG261" t="str">
        <f t="shared" ca="1" si="246"/>
        <v/>
      </c>
      <c r="CH261" t="str">
        <f t="shared" ca="1" si="247"/>
        <v/>
      </c>
      <c r="CI261" t="str">
        <f t="shared" ca="1" si="248"/>
        <v/>
      </c>
      <c r="CJ261" t="str">
        <f t="shared" ca="1" si="249"/>
        <v/>
      </c>
      <c r="CK261" t="str">
        <f t="shared" ca="1" si="250"/>
        <v/>
      </c>
      <c r="CL261" t="str">
        <f t="shared" ca="1" si="251"/>
        <v/>
      </c>
      <c r="CM261" t="str">
        <f ca="1">IF($CA261="","",IF(OR(CH261='Datos fijos'!$AB$3,CH261='Datos fijos'!$AB$4),0,SUM(CI261:CL261)))</f>
        <v/>
      </c>
      <c r="CN261" t="str">
        <f t="shared" ref="CN261:CN303" ca="1" si="262">IF(OR(CE261="",CF261=""),"",CE261*CF261*(1+CM261))</f>
        <v/>
      </c>
      <c r="DZ261">
        <f ca="1">IF(OR(COUNTIF('Datos fijos'!$AJ:$AJ,$B261)=0,C261=0,D261=0,E261=0,G261=0),0,VLOOKUP($B261,'Datos fijos'!$AJ:$AO,COLUMN('Datos fijos'!$AO$1)-COLUMN('Datos fijos'!$AJ$2)+1,0))</f>
        <v>0</v>
      </c>
      <c r="EA261">
        <f t="shared" ca="1" si="208"/>
        <v>0</v>
      </c>
      <c r="EB261" t="str">
        <f t="shared" ca="1" si="221"/>
        <v/>
      </c>
      <c r="EC261" t="str">
        <f t="shared" ca="1" si="209"/>
        <v/>
      </c>
      <c r="EE261" t="str">
        <f t="shared" ca="1" si="210"/>
        <v/>
      </c>
      <c r="EF261" t="str">
        <f t="shared" ca="1" si="211"/>
        <v/>
      </c>
      <c r="EG261" t="str">
        <f t="shared" ca="1" si="212"/>
        <v/>
      </c>
      <c r="EH261" t="str">
        <f t="shared" ca="1" si="213"/>
        <v/>
      </c>
      <c r="EI261" t="str">
        <f t="shared" ca="1" si="214"/>
        <v/>
      </c>
      <c r="EJ261" t="str">
        <f t="shared" ca="1" si="215"/>
        <v/>
      </c>
      <c r="EM261" t="str">
        <f t="shared" ca="1" si="216"/>
        <v/>
      </c>
      <c r="EN261" t="str">
        <f t="shared" ca="1" si="217"/>
        <v/>
      </c>
      <c r="EO261" t="str">
        <f t="shared" ca="1" si="218"/>
        <v/>
      </c>
      <c r="EP261" t="str">
        <f t="shared" ca="1" si="219"/>
        <v/>
      </c>
      <c r="EQ261" t="str">
        <f ca="1">IF(EC261="","",IF(OR(EJ261='Datos fijos'!$AB$4),0,SUM(EM261:EP261)))</f>
        <v/>
      </c>
      <c r="ER261" t="str">
        <f t="shared" ca="1" si="220"/>
        <v/>
      </c>
      <c r="EV261" s="53" t="str">
        <f ca="1">IF(OR(COUNTIF('Datos fijos'!$AJ:$AJ,Cálculos!$B261)=0,F261=0,D261=0,B261=0),"",VLOOKUP($B261,'Datos fijos'!$AJ:$AP,COLUMN('Datos fijos'!$AP$1)-COLUMN('Datos fijos'!$AJ$2)+1,0))</f>
        <v/>
      </c>
      <c r="EW261" t="str">
        <f t="shared" ca="1" si="252"/>
        <v/>
      </c>
    </row>
    <row r="262" spans="2:153" x14ac:dyDescent="0.25">
      <c r="B262">
        <f ca="1">OFFSET('Equipos, Mater, Serv'!C$5,ROW($A262)-ROW($A$3),0)</f>
        <v>0</v>
      </c>
      <c r="C262">
        <f ca="1">OFFSET('Equipos, Mater, Serv'!D$5,ROW($A262)-ROW($A$3),0)</f>
        <v>0</v>
      </c>
      <c r="D262">
        <f ca="1">OFFSET('Equipos, Mater, Serv'!F$5,ROW($A262)-ROW($A$3),0)</f>
        <v>0</v>
      </c>
      <c r="E262">
        <f ca="1">OFFSET('Equipos, Mater, Serv'!G$5,ROW($A262)-ROW($A$3),0)</f>
        <v>0</v>
      </c>
      <c r="F262">
        <f ca="1">OFFSET('Equipos, Mater, Serv'!H$5,ROW($A262)-ROW($A$3),0)</f>
        <v>0</v>
      </c>
      <c r="G262">
        <f ca="1">OFFSET('Equipos, Mater, Serv'!L$5,ROW($A262)-ROW($A$3),0)</f>
        <v>0</v>
      </c>
      <c r="I262">
        <f ca="1">OFFSET('Equipos, Mater, Serv'!O$5,ROW($A262)-ROW($A$3),0)</f>
        <v>0</v>
      </c>
      <c r="J262">
        <f ca="1">OFFSET('Equipos, Mater, Serv'!P$5,ROW($A262)-ROW($A$3),0)</f>
        <v>0</v>
      </c>
      <c r="K262">
        <f ca="1">OFFSET('Equipos, Mater, Serv'!T$5,ROW($A262)-ROW($A$3),0)</f>
        <v>0</v>
      </c>
      <c r="L262">
        <f ca="1">OFFSET('Equipos, Mater, Serv'!U$5,ROW($A262)-ROW($A$3),0)</f>
        <v>0</v>
      </c>
      <c r="N262">
        <f ca="1">OFFSET('Equipos, Mater, Serv'!Z$5,ROW($A262)-ROW($A$3),0)</f>
        <v>0</v>
      </c>
      <c r="O262">
        <f ca="1">OFFSET('Equipos, Mater, Serv'!AA$5,ROW($A262)-ROW($A$3),0)</f>
        <v>0</v>
      </c>
      <c r="P262">
        <f ca="1">OFFSET('Equipos, Mater, Serv'!AB$5,ROW($A262)-ROW($A$3),0)</f>
        <v>0</v>
      </c>
      <c r="Q262">
        <f ca="1">OFFSET('Equipos, Mater, Serv'!AC$5,ROW($A262)-ROW($A$3),0)</f>
        <v>0</v>
      </c>
      <c r="R262">
        <f ca="1">OFFSET('Equipos, Mater, Serv'!AD$5,ROW($A262)-ROW($A$3),0)</f>
        <v>0</v>
      </c>
      <c r="S262">
        <f ca="1">OFFSET('Equipos, Mater, Serv'!AE$5,ROW($A262)-ROW($A$3),0)</f>
        <v>0</v>
      </c>
      <c r="T262">
        <f ca="1">OFFSET('Equipos, Mater, Serv'!AF$5,ROW($A262)-ROW($A$3),0)</f>
        <v>0</v>
      </c>
      <c r="V262" s="241">
        <f ca="1">IF(OR($B262=0,D262=0,F262=0,J262&lt;&gt;'Datos fijos'!$H$3),0,1)</f>
        <v>0</v>
      </c>
      <c r="W262">
        <f t="shared" ca="1" si="253"/>
        <v>0</v>
      </c>
      <c r="X262" t="str">
        <f t="shared" ca="1" si="254"/>
        <v/>
      </c>
      <c r="Y262" t="str">
        <f t="shared" ca="1" si="255"/>
        <v/>
      </c>
      <c r="AA262" t="str">
        <f t="shared" ca="1" si="222"/>
        <v/>
      </c>
      <c r="AB262" t="str">
        <f t="shared" ca="1" si="223"/>
        <v/>
      </c>
      <c r="AC262" t="str">
        <f t="shared" ca="1" si="224"/>
        <v/>
      </c>
      <c r="AD262" t="str">
        <f t="shared" ca="1" si="225"/>
        <v/>
      </c>
      <c r="AE262" t="str">
        <f t="shared" ca="1" si="226"/>
        <v/>
      </c>
      <c r="AF262" t="str">
        <f t="shared" ca="1" si="227"/>
        <v/>
      </c>
      <c r="AG262" t="str">
        <f t="shared" ca="1" si="256"/>
        <v/>
      </c>
      <c r="AH262" t="str">
        <f t="shared" ca="1" si="257"/>
        <v/>
      </c>
      <c r="AI262" t="str">
        <f t="shared" ca="1" si="258"/>
        <v/>
      </c>
      <c r="AL262" t="str">
        <f ca="1">IF(Y262="","",IF(OR(AG262='Datos fijos'!$AB$3,AG262='Datos fijos'!$AB$4),0,SUM(AH262:AK262)))</f>
        <v/>
      </c>
      <c r="BE262" s="4">
        <f ca="1">IF(OR(COUNTIF('Datos fijos'!$AJ:$AJ,$B262)=0,$B262=0,D262=0,F262=0,$H$4&lt;&gt;'Datos fijos'!$H$3),0,VLOOKUP($B262,'Datos fijos'!$AJ:$AO,COLUMN('Datos fijos'!$AK$2)-COLUMN('Datos fijos'!$AJ$2)+1,0))</f>
        <v>0</v>
      </c>
      <c r="BF262">
        <f t="shared" ca="1" si="259"/>
        <v>0</v>
      </c>
      <c r="BG262" t="str">
        <f t="shared" ca="1" si="228"/>
        <v/>
      </c>
      <c r="BH262" t="str">
        <f t="shared" ca="1" si="229"/>
        <v/>
      </c>
      <c r="BJ262" t="str">
        <f t="shared" ca="1" si="230"/>
        <v/>
      </c>
      <c r="BK262" t="str">
        <f t="shared" ca="1" si="231"/>
        <v/>
      </c>
      <c r="BL262" t="str">
        <f t="shared" ca="1" si="232"/>
        <v/>
      </c>
      <c r="BM262" t="str">
        <f t="shared" ca="1" si="233"/>
        <v/>
      </c>
      <c r="BN262" s="4" t="str">
        <f t="shared" ca="1" si="234"/>
        <v/>
      </c>
      <c r="BO262" t="str">
        <f t="shared" ca="1" si="235"/>
        <v/>
      </c>
      <c r="BP262" t="str">
        <f t="shared" ca="1" si="236"/>
        <v/>
      </c>
      <c r="BQ262" t="str">
        <f t="shared" ca="1" si="237"/>
        <v/>
      </c>
      <c r="BR262" t="str">
        <f t="shared" ca="1" si="238"/>
        <v/>
      </c>
      <c r="BS262" t="str">
        <f t="shared" ca="1" si="239"/>
        <v/>
      </c>
      <c r="BT262" t="str">
        <f ca="1">IF($BH262="","",IF(OR(BO262='Datos fijos'!$AB$3,BO262='Datos fijos'!$AB$4),0,SUM(BP262:BS262)))</f>
        <v/>
      </c>
      <c r="BU262" t="str">
        <f t="shared" ca="1" si="260"/>
        <v/>
      </c>
      <c r="BX262">
        <f ca="1">IF(OR(COUNTIF('Datos fijos'!$AJ:$AJ,$B262)=0,$B262=0,D262=0,F262=0,G262=0,$H$4&lt;&gt;'Datos fijos'!$H$3),0,VLOOKUP($B262,'Datos fijos'!$AJ:$AO,COLUMN('Datos fijos'!$AL$1)-COLUMN('Datos fijos'!$AJ$2)+1,0))</f>
        <v>0</v>
      </c>
      <c r="BY262">
        <f t="shared" ca="1" si="261"/>
        <v>0</v>
      </c>
      <c r="BZ262" t="str">
        <f t="shared" ca="1" si="240"/>
        <v/>
      </c>
      <c r="CA262" t="str">
        <f t="shared" ca="1" si="241"/>
        <v/>
      </c>
      <c r="CC262" t="str">
        <f t="shared" ca="1" si="242"/>
        <v/>
      </c>
      <c r="CD262" t="str">
        <f t="shared" ca="1" si="243"/>
        <v/>
      </c>
      <c r="CE262" t="str">
        <f t="shared" ca="1" si="244"/>
        <v/>
      </c>
      <c r="CF262" t="str">
        <f t="shared" ca="1" si="245"/>
        <v/>
      </c>
      <c r="CG262" t="str">
        <f t="shared" ca="1" si="246"/>
        <v/>
      </c>
      <c r="CH262" t="str">
        <f t="shared" ca="1" si="247"/>
        <v/>
      </c>
      <c r="CI262" t="str">
        <f t="shared" ca="1" si="248"/>
        <v/>
      </c>
      <c r="CJ262" t="str">
        <f t="shared" ca="1" si="249"/>
        <v/>
      </c>
      <c r="CK262" t="str">
        <f t="shared" ca="1" si="250"/>
        <v/>
      </c>
      <c r="CL262" t="str">
        <f t="shared" ca="1" si="251"/>
        <v/>
      </c>
      <c r="CM262" t="str">
        <f ca="1">IF($CA262="","",IF(OR(CH262='Datos fijos'!$AB$3,CH262='Datos fijos'!$AB$4),0,SUM(CI262:CL262)))</f>
        <v/>
      </c>
      <c r="CN262" t="str">
        <f t="shared" ca="1" si="262"/>
        <v/>
      </c>
      <c r="DZ262">
        <f ca="1">IF(OR(COUNTIF('Datos fijos'!$AJ:$AJ,$B262)=0,C262=0,D262=0,E262=0,G262=0),0,VLOOKUP($B262,'Datos fijos'!$AJ:$AO,COLUMN('Datos fijos'!$AO$1)-COLUMN('Datos fijos'!$AJ$2)+1,0))</f>
        <v>0</v>
      </c>
      <c r="EA262">
        <f t="shared" ca="1" si="208"/>
        <v>0</v>
      </c>
      <c r="EB262" t="str">
        <f t="shared" ca="1" si="221"/>
        <v/>
      </c>
      <c r="EC262" t="str">
        <f t="shared" ca="1" si="209"/>
        <v/>
      </c>
      <c r="EE262" t="str">
        <f t="shared" ca="1" si="210"/>
        <v/>
      </c>
      <c r="EF262" t="str">
        <f t="shared" ca="1" si="211"/>
        <v/>
      </c>
      <c r="EG262" t="str">
        <f t="shared" ca="1" si="212"/>
        <v/>
      </c>
      <c r="EH262" t="str">
        <f t="shared" ca="1" si="213"/>
        <v/>
      </c>
      <c r="EI262" t="str">
        <f t="shared" ca="1" si="214"/>
        <v/>
      </c>
      <c r="EJ262" t="str">
        <f t="shared" ca="1" si="215"/>
        <v/>
      </c>
      <c r="EM262" t="str">
        <f t="shared" ca="1" si="216"/>
        <v/>
      </c>
      <c r="EN262" t="str">
        <f t="shared" ca="1" si="217"/>
        <v/>
      </c>
      <c r="EO262" t="str">
        <f t="shared" ca="1" si="218"/>
        <v/>
      </c>
      <c r="EP262" t="str">
        <f t="shared" ca="1" si="219"/>
        <v/>
      </c>
      <c r="EQ262" t="str">
        <f ca="1">IF(EC262="","",IF(OR(EJ262='Datos fijos'!$AB$4),0,SUM(EM262:EP262)))</f>
        <v/>
      </c>
      <c r="ER262" t="str">
        <f t="shared" ca="1" si="220"/>
        <v/>
      </c>
      <c r="EV262" s="53" t="str">
        <f ca="1">IF(OR(COUNTIF('Datos fijos'!$AJ:$AJ,Cálculos!$B262)=0,F262=0,D262=0,B262=0),"",VLOOKUP($B262,'Datos fijos'!$AJ:$AP,COLUMN('Datos fijos'!$AP$1)-COLUMN('Datos fijos'!$AJ$2)+1,0))</f>
        <v/>
      </c>
      <c r="EW262" t="str">
        <f t="shared" ca="1" si="252"/>
        <v/>
      </c>
    </row>
    <row r="263" spans="2:153" x14ac:dyDescent="0.25">
      <c r="B263">
        <f ca="1">OFFSET('Equipos, Mater, Serv'!C$5,ROW($A263)-ROW($A$3),0)</f>
        <v>0</v>
      </c>
      <c r="C263">
        <f ca="1">OFFSET('Equipos, Mater, Serv'!D$5,ROW($A263)-ROW($A$3),0)</f>
        <v>0</v>
      </c>
      <c r="D263">
        <f ca="1">OFFSET('Equipos, Mater, Serv'!F$5,ROW($A263)-ROW($A$3),0)</f>
        <v>0</v>
      </c>
      <c r="E263">
        <f ca="1">OFFSET('Equipos, Mater, Serv'!G$5,ROW($A263)-ROW($A$3),0)</f>
        <v>0</v>
      </c>
      <c r="F263">
        <f ca="1">OFFSET('Equipos, Mater, Serv'!H$5,ROW($A263)-ROW($A$3),0)</f>
        <v>0</v>
      </c>
      <c r="G263">
        <f ca="1">OFFSET('Equipos, Mater, Serv'!L$5,ROW($A263)-ROW($A$3),0)</f>
        <v>0</v>
      </c>
      <c r="I263">
        <f ca="1">OFFSET('Equipos, Mater, Serv'!O$5,ROW($A263)-ROW($A$3),0)</f>
        <v>0</v>
      </c>
      <c r="J263">
        <f ca="1">OFFSET('Equipos, Mater, Serv'!P$5,ROW($A263)-ROW($A$3),0)</f>
        <v>0</v>
      </c>
      <c r="K263">
        <f ca="1">OFFSET('Equipos, Mater, Serv'!T$5,ROW($A263)-ROW($A$3),0)</f>
        <v>0</v>
      </c>
      <c r="L263">
        <f ca="1">OFFSET('Equipos, Mater, Serv'!U$5,ROW($A263)-ROW($A$3),0)</f>
        <v>0</v>
      </c>
      <c r="N263">
        <f ca="1">OFFSET('Equipos, Mater, Serv'!Z$5,ROW($A263)-ROW($A$3),0)</f>
        <v>0</v>
      </c>
      <c r="O263">
        <f ca="1">OFFSET('Equipos, Mater, Serv'!AA$5,ROW($A263)-ROW($A$3),0)</f>
        <v>0</v>
      </c>
      <c r="P263">
        <f ca="1">OFFSET('Equipos, Mater, Serv'!AB$5,ROW($A263)-ROW($A$3),0)</f>
        <v>0</v>
      </c>
      <c r="Q263">
        <f ca="1">OFFSET('Equipos, Mater, Serv'!AC$5,ROW($A263)-ROW($A$3),0)</f>
        <v>0</v>
      </c>
      <c r="R263">
        <f ca="1">OFFSET('Equipos, Mater, Serv'!AD$5,ROW($A263)-ROW($A$3),0)</f>
        <v>0</v>
      </c>
      <c r="S263">
        <f ca="1">OFFSET('Equipos, Mater, Serv'!AE$5,ROW($A263)-ROW($A$3),0)</f>
        <v>0</v>
      </c>
      <c r="T263">
        <f ca="1">OFFSET('Equipos, Mater, Serv'!AF$5,ROW($A263)-ROW($A$3),0)</f>
        <v>0</v>
      </c>
      <c r="V263" s="241">
        <f ca="1">IF(OR($B263=0,D263=0,F263=0,J263&lt;&gt;'Datos fijos'!$H$3),0,1)</f>
        <v>0</v>
      </c>
      <c r="W263">
        <f t="shared" ca="1" si="253"/>
        <v>0</v>
      </c>
      <c r="X263" t="str">
        <f t="shared" ca="1" si="254"/>
        <v/>
      </c>
      <c r="Y263" t="str">
        <f t="shared" ca="1" si="255"/>
        <v/>
      </c>
      <c r="AA263" t="str">
        <f t="shared" ca="1" si="222"/>
        <v/>
      </c>
      <c r="AB263" t="str">
        <f t="shared" ca="1" si="223"/>
        <v/>
      </c>
      <c r="AC263" t="str">
        <f t="shared" ca="1" si="224"/>
        <v/>
      </c>
      <c r="AD263" t="str">
        <f t="shared" ca="1" si="225"/>
        <v/>
      </c>
      <c r="AE263" t="str">
        <f t="shared" ca="1" si="226"/>
        <v/>
      </c>
      <c r="AF263" t="str">
        <f t="shared" ca="1" si="227"/>
        <v/>
      </c>
      <c r="AG263" t="str">
        <f t="shared" ca="1" si="256"/>
        <v/>
      </c>
      <c r="AH263" t="str">
        <f t="shared" ca="1" si="257"/>
        <v/>
      </c>
      <c r="AI263" t="str">
        <f t="shared" ca="1" si="258"/>
        <v/>
      </c>
      <c r="AL263" t="str">
        <f ca="1">IF(Y263="","",IF(OR(AG263='Datos fijos'!$AB$3,AG263='Datos fijos'!$AB$4),0,SUM(AH263:AK263)))</f>
        <v/>
      </c>
      <c r="BE263" s="4">
        <f ca="1">IF(OR(COUNTIF('Datos fijos'!$AJ:$AJ,$B263)=0,$B263=0,D263=0,F263=0,$H$4&lt;&gt;'Datos fijos'!$H$3),0,VLOOKUP($B263,'Datos fijos'!$AJ:$AO,COLUMN('Datos fijos'!$AK$2)-COLUMN('Datos fijos'!$AJ$2)+1,0))</f>
        <v>0</v>
      </c>
      <c r="BF263">
        <f t="shared" ca="1" si="259"/>
        <v>0</v>
      </c>
      <c r="BG263" t="str">
        <f t="shared" ca="1" si="228"/>
        <v/>
      </c>
      <c r="BH263" t="str">
        <f t="shared" ca="1" si="229"/>
        <v/>
      </c>
      <c r="BJ263" t="str">
        <f t="shared" ca="1" si="230"/>
        <v/>
      </c>
      <c r="BK263" t="str">
        <f t="shared" ca="1" si="231"/>
        <v/>
      </c>
      <c r="BL263" t="str">
        <f t="shared" ca="1" si="232"/>
        <v/>
      </c>
      <c r="BM263" t="str">
        <f t="shared" ca="1" si="233"/>
        <v/>
      </c>
      <c r="BN263" s="4" t="str">
        <f t="shared" ca="1" si="234"/>
        <v/>
      </c>
      <c r="BO263" t="str">
        <f t="shared" ca="1" si="235"/>
        <v/>
      </c>
      <c r="BP263" t="str">
        <f t="shared" ca="1" si="236"/>
        <v/>
      </c>
      <c r="BQ263" t="str">
        <f t="shared" ca="1" si="237"/>
        <v/>
      </c>
      <c r="BR263" t="str">
        <f t="shared" ca="1" si="238"/>
        <v/>
      </c>
      <c r="BS263" t="str">
        <f t="shared" ca="1" si="239"/>
        <v/>
      </c>
      <c r="BT263" t="str">
        <f ca="1">IF($BH263="","",IF(OR(BO263='Datos fijos'!$AB$3,BO263='Datos fijos'!$AB$4),0,SUM(BP263:BS263)))</f>
        <v/>
      </c>
      <c r="BU263" t="str">
        <f t="shared" ca="1" si="260"/>
        <v/>
      </c>
      <c r="BX263">
        <f ca="1">IF(OR(COUNTIF('Datos fijos'!$AJ:$AJ,$B263)=0,$B263=0,D263=0,F263=0,G263=0,$H$4&lt;&gt;'Datos fijos'!$H$3),0,VLOOKUP($B263,'Datos fijos'!$AJ:$AO,COLUMN('Datos fijos'!$AL$1)-COLUMN('Datos fijos'!$AJ$2)+1,0))</f>
        <v>0</v>
      </c>
      <c r="BY263">
        <f t="shared" ca="1" si="261"/>
        <v>0</v>
      </c>
      <c r="BZ263" t="str">
        <f t="shared" ca="1" si="240"/>
        <v/>
      </c>
      <c r="CA263" t="str">
        <f t="shared" ca="1" si="241"/>
        <v/>
      </c>
      <c r="CC263" t="str">
        <f t="shared" ca="1" si="242"/>
        <v/>
      </c>
      <c r="CD263" t="str">
        <f t="shared" ca="1" si="243"/>
        <v/>
      </c>
      <c r="CE263" t="str">
        <f t="shared" ca="1" si="244"/>
        <v/>
      </c>
      <c r="CF263" t="str">
        <f t="shared" ca="1" si="245"/>
        <v/>
      </c>
      <c r="CG263" t="str">
        <f t="shared" ca="1" si="246"/>
        <v/>
      </c>
      <c r="CH263" t="str">
        <f t="shared" ca="1" si="247"/>
        <v/>
      </c>
      <c r="CI263" t="str">
        <f t="shared" ca="1" si="248"/>
        <v/>
      </c>
      <c r="CJ263" t="str">
        <f t="shared" ca="1" si="249"/>
        <v/>
      </c>
      <c r="CK263" t="str">
        <f t="shared" ca="1" si="250"/>
        <v/>
      </c>
      <c r="CL263" t="str">
        <f t="shared" ca="1" si="251"/>
        <v/>
      </c>
      <c r="CM263" t="str">
        <f ca="1">IF($CA263="","",IF(OR(CH263='Datos fijos'!$AB$3,CH263='Datos fijos'!$AB$4),0,SUM(CI263:CL263)))</f>
        <v/>
      </c>
      <c r="CN263" t="str">
        <f t="shared" ca="1" si="262"/>
        <v/>
      </c>
      <c r="DZ263">
        <f ca="1">IF(OR(COUNTIF('Datos fijos'!$AJ:$AJ,$B263)=0,C263=0,D263=0,E263=0,G263=0),0,VLOOKUP($B263,'Datos fijos'!$AJ:$AO,COLUMN('Datos fijos'!$AO$1)-COLUMN('Datos fijos'!$AJ$2)+1,0))</f>
        <v>0</v>
      </c>
      <c r="EA263">
        <f t="shared" ca="1" si="208"/>
        <v>0</v>
      </c>
      <c r="EB263" t="str">
        <f t="shared" ca="1" si="221"/>
        <v/>
      </c>
      <c r="EC263" t="str">
        <f t="shared" ca="1" si="209"/>
        <v/>
      </c>
      <c r="EE263" t="str">
        <f t="shared" ca="1" si="210"/>
        <v/>
      </c>
      <c r="EF263" t="str">
        <f t="shared" ca="1" si="211"/>
        <v/>
      </c>
      <c r="EG263" t="str">
        <f t="shared" ca="1" si="212"/>
        <v/>
      </c>
      <c r="EH263" t="str">
        <f t="shared" ca="1" si="213"/>
        <v/>
      </c>
      <c r="EI263" t="str">
        <f t="shared" ca="1" si="214"/>
        <v/>
      </c>
      <c r="EJ263" t="str">
        <f t="shared" ca="1" si="215"/>
        <v/>
      </c>
      <c r="EM263" t="str">
        <f t="shared" ca="1" si="216"/>
        <v/>
      </c>
      <c r="EN263" t="str">
        <f t="shared" ca="1" si="217"/>
        <v/>
      </c>
      <c r="EO263" t="str">
        <f t="shared" ca="1" si="218"/>
        <v/>
      </c>
      <c r="EP263" t="str">
        <f t="shared" ca="1" si="219"/>
        <v/>
      </c>
      <c r="EQ263" t="str">
        <f ca="1">IF(EC263="","",IF(OR(EJ263='Datos fijos'!$AB$4),0,SUM(EM263:EP263)))</f>
        <v/>
      </c>
      <c r="ER263" t="str">
        <f t="shared" ca="1" si="220"/>
        <v/>
      </c>
      <c r="EV263" s="53" t="str">
        <f ca="1">IF(OR(COUNTIF('Datos fijos'!$AJ:$AJ,Cálculos!$B263)=0,F263=0,D263=0,B263=0),"",VLOOKUP($B263,'Datos fijos'!$AJ:$AP,COLUMN('Datos fijos'!$AP$1)-COLUMN('Datos fijos'!$AJ$2)+1,0))</f>
        <v/>
      </c>
      <c r="EW263" t="str">
        <f t="shared" ca="1" si="252"/>
        <v/>
      </c>
    </row>
    <row r="264" spans="2:153" x14ac:dyDescent="0.25">
      <c r="B264">
        <f ca="1">OFFSET('Equipos, Mater, Serv'!C$5,ROW($A264)-ROW($A$3),0)</f>
        <v>0</v>
      </c>
      <c r="C264">
        <f ca="1">OFFSET('Equipos, Mater, Serv'!D$5,ROW($A264)-ROW($A$3),0)</f>
        <v>0</v>
      </c>
      <c r="D264">
        <f ca="1">OFFSET('Equipos, Mater, Serv'!F$5,ROW($A264)-ROW($A$3),0)</f>
        <v>0</v>
      </c>
      <c r="E264">
        <f ca="1">OFFSET('Equipos, Mater, Serv'!G$5,ROW($A264)-ROW($A$3),0)</f>
        <v>0</v>
      </c>
      <c r="F264">
        <f ca="1">OFFSET('Equipos, Mater, Serv'!H$5,ROW($A264)-ROW($A$3),0)</f>
        <v>0</v>
      </c>
      <c r="G264">
        <f ca="1">OFFSET('Equipos, Mater, Serv'!L$5,ROW($A264)-ROW($A$3),0)</f>
        <v>0</v>
      </c>
      <c r="I264">
        <f ca="1">OFFSET('Equipos, Mater, Serv'!O$5,ROW($A264)-ROW($A$3),0)</f>
        <v>0</v>
      </c>
      <c r="J264">
        <f ca="1">OFFSET('Equipos, Mater, Serv'!P$5,ROW($A264)-ROW($A$3),0)</f>
        <v>0</v>
      </c>
      <c r="K264">
        <f ca="1">OFFSET('Equipos, Mater, Serv'!T$5,ROW($A264)-ROW($A$3),0)</f>
        <v>0</v>
      </c>
      <c r="L264">
        <f ca="1">OFFSET('Equipos, Mater, Serv'!U$5,ROW($A264)-ROW($A$3),0)</f>
        <v>0</v>
      </c>
      <c r="N264">
        <f ca="1">OFFSET('Equipos, Mater, Serv'!Z$5,ROW($A264)-ROW($A$3),0)</f>
        <v>0</v>
      </c>
      <c r="O264">
        <f ca="1">OFFSET('Equipos, Mater, Serv'!AA$5,ROW($A264)-ROW($A$3),0)</f>
        <v>0</v>
      </c>
      <c r="P264">
        <f ca="1">OFFSET('Equipos, Mater, Serv'!AB$5,ROW($A264)-ROW($A$3),0)</f>
        <v>0</v>
      </c>
      <c r="Q264">
        <f ca="1">OFFSET('Equipos, Mater, Serv'!AC$5,ROW($A264)-ROW($A$3),0)</f>
        <v>0</v>
      </c>
      <c r="R264">
        <f ca="1">OFFSET('Equipos, Mater, Serv'!AD$5,ROW($A264)-ROW($A$3),0)</f>
        <v>0</v>
      </c>
      <c r="S264">
        <f ca="1">OFFSET('Equipos, Mater, Serv'!AE$5,ROW($A264)-ROW($A$3),0)</f>
        <v>0</v>
      </c>
      <c r="T264">
        <f ca="1">OFFSET('Equipos, Mater, Serv'!AF$5,ROW($A264)-ROW($A$3),0)</f>
        <v>0</v>
      </c>
      <c r="V264" s="241">
        <f ca="1">IF(OR($B264=0,D264=0,F264=0,J264&lt;&gt;'Datos fijos'!$H$3),0,1)</f>
        <v>0</v>
      </c>
      <c r="W264">
        <f t="shared" ca="1" si="253"/>
        <v>0</v>
      </c>
      <c r="X264" t="str">
        <f t="shared" ca="1" si="254"/>
        <v/>
      </c>
      <c r="Y264" t="str">
        <f t="shared" ca="1" si="255"/>
        <v/>
      </c>
      <c r="AA264" t="str">
        <f t="shared" ca="1" si="222"/>
        <v/>
      </c>
      <c r="AB264" t="str">
        <f t="shared" ca="1" si="223"/>
        <v/>
      </c>
      <c r="AC264" t="str">
        <f t="shared" ca="1" si="224"/>
        <v/>
      </c>
      <c r="AD264" t="str">
        <f t="shared" ca="1" si="225"/>
        <v/>
      </c>
      <c r="AE264" t="str">
        <f t="shared" ca="1" si="226"/>
        <v/>
      </c>
      <c r="AF264" t="str">
        <f t="shared" ca="1" si="227"/>
        <v/>
      </c>
      <c r="AG264" t="str">
        <f t="shared" ca="1" si="256"/>
        <v/>
      </c>
      <c r="AH264" t="str">
        <f t="shared" ca="1" si="257"/>
        <v/>
      </c>
      <c r="AI264" t="str">
        <f t="shared" ca="1" si="258"/>
        <v/>
      </c>
      <c r="AL264" t="str">
        <f ca="1">IF(Y264="","",IF(OR(AG264='Datos fijos'!$AB$3,AG264='Datos fijos'!$AB$4),0,SUM(AH264:AK264)))</f>
        <v/>
      </c>
      <c r="BE264" s="4">
        <f ca="1">IF(OR(COUNTIF('Datos fijos'!$AJ:$AJ,$B264)=0,$B264=0,D264=0,F264=0,$H$4&lt;&gt;'Datos fijos'!$H$3),0,VLOOKUP($B264,'Datos fijos'!$AJ:$AO,COLUMN('Datos fijos'!$AK$2)-COLUMN('Datos fijos'!$AJ$2)+1,0))</f>
        <v>0</v>
      </c>
      <c r="BF264">
        <f t="shared" ca="1" si="259"/>
        <v>0</v>
      </c>
      <c r="BG264" t="str">
        <f t="shared" ca="1" si="228"/>
        <v/>
      </c>
      <c r="BH264" t="str">
        <f t="shared" ca="1" si="229"/>
        <v/>
      </c>
      <c r="BJ264" t="str">
        <f t="shared" ca="1" si="230"/>
        <v/>
      </c>
      <c r="BK264" t="str">
        <f t="shared" ca="1" si="231"/>
        <v/>
      </c>
      <c r="BL264" t="str">
        <f t="shared" ca="1" si="232"/>
        <v/>
      </c>
      <c r="BM264" t="str">
        <f t="shared" ca="1" si="233"/>
        <v/>
      </c>
      <c r="BN264" s="4" t="str">
        <f t="shared" ca="1" si="234"/>
        <v/>
      </c>
      <c r="BO264" t="str">
        <f t="shared" ca="1" si="235"/>
        <v/>
      </c>
      <c r="BP264" t="str">
        <f t="shared" ca="1" si="236"/>
        <v/>
      </c>
      <c r="BQ264" t="str">
        <f t="shared" ca="1" si="237"/>
        <v/>
      </c>
      <c r="BR264" t="str">
        <f t="shared" ca="1" si="238"/>
        <v/>
      </c>
      <c r="BS264" t="str">
        <f t="shared" ca="1" si="239"/>
        <v/>
      </c>
      <c r="BT264" t="str">
        <f ca="1">IF($BH264="","",IF(OR(BO264='Datos fijos'!$AB$3,BO264='Datos fijos'!$AB$4),0,SUM(BP264:BS264)))</f>
        <v/>
      </c>
      <c r="BU264" t="str">
        <f t="shared" ca="1" si="260"/>
        <v/>
      </c>
      <c r="BX264">
        <f ca="1">IF(OR(COUNTIF('Datos fijos'!$AJ:$AJ,$B264)=0,$B264=0,D264=0,F264=0,G264=0,$H$4&lt;&gt;'Datos fijos'!$H$3),0,VLOOKUP($B264,'Datos fijos'!$AJ:$AO,COLUMN('Datos fijos'!$AL$1)-COLUMN('Datos fijos'!$AJ$2)+1,0))</f>
        <v>0</v>
      </c>
      <c r="BY264">
        <f t="shared" ca="1" si="261"/>
        <v>0</v>
      </c>
      <c r="BZ264" t="str">
        <f t="shared" ca="1" si="240"/>
        <v/>
      </c>
      <c r="CA264" t="str">
        <f t="shared" ca="1" si="241"/>
        <v/>
      </c>
      <c r="CC264" t="str">
        <f t="shared" ca="1" si="242"/>
        <v/>
      </c>
      <c r="CD264" t="str">
        <f t="shared" ca="1" si="243"/>
        <v/>
      </c>
      <c r="CE264" t="str">
        <f t="shared" ca="1" si="244"/>
        <v/>
      </c>
      <c r="CF264" t="str">
        <f t="shared" ca="1" si="245"/>
        <v/>
      </c>
      <c r="CG264" t="str">
        <f t="shared" ca="1" si="246"/>
        <v/>
      </c>
      <c r="CH264" t="str">
        <f t="shared" ca="1" si="247"/>
        <v/>
      </c>
      <c r="CI264" t="str">
        <f t="shared" ca="1" si="248"/>
        <v/>
      </c>
      <c r="CJ264" t="str">
        <f t="shared" ca="1" si="249"/>
        <v/>
      </c>
      <c r="CK264" t="str">
        <f t="shared" ca="1" si="250"/>
        <v/>
      </c>
      <c r="CL264" t="str">
        <f t="shared" ca="1" si="251"/>
        <v/>
      </c>
      <c r="CM264" t="str">
        <f ca="1">IF($CA264="","",IF(OR(CH264='Datos fijos'!$AB$3,CH264='Datos fijos'!$AB$4),0,SUM(CI264:CL264)))</f>
        <v/>
      </c>
      <c r="CN264" t="str">
        <f t="shared" ca="1" si="262"/>
        <v/>
      </c>
      <c r="DZ264">
        <f ca="1">IF(OR(COUNTIF('Datos fijos'!$AJ:$AJ,$B264)=0,C264=0,D264=0,E264=0,G264=0),0,VLOOKUP($B264,'Datos fijos'!$AJ:$AO,COLUMN('Datos fijos'!$AO$1)-COLUMN('Datos fijos'!$AJ$2)+1,0))</f>
        <v>0</v>
      </c>
      <c r="EA264">
        <f t="shared" ref="EA264:EA303" ca="1" si="263">DZ264+EA263</f>
        <v>0</v>
      </c>
      <c r="EB264" t="str">
        <f t="shared" ca="1" si="221"/>
        <v/>
      </c>
      <c r="EC264" t="str">
        <f t="shared" ca="1" si="209"/>
        <v/>
      </c>
      <c r="EE264" t="str">
        <f t="shared" ca="1" si="210"/>
        <v/>
      </c>
      <c r="EF264" t="str">
        <f t="shared" ca="1" si="211"/>
        <v/>
      </c>
      <c r="EG264" t="str">
        <f t="shared" ca="1" si="212"/>
        <v/>
      </c>
      <c r="EH264" t="str">
        <f t="shared" ca="1" si="213"/>
        <v/>
      </c>
      <c r="EI264" t="str">
        <f t="shared" ca="1" si="214"/>
        <v/>
      </c>
      <c r="EJ264" t="str">
        <f t="shared" ca="1" si="215"/>
        <v/>
      </c>
      <c r="EM264" t="str">
        <f t="shared" ca="1" si="216"/>
        <v/>
      </c>
      <c r="EN264" t="str">
        <f t="shared" ca="1" si="217"/>
        <v/>
      </c>
      <c r="EO264" t="str">
        <f t="shared" ca="1" si="218"/>
        <v/>
      </c>
      <c r="EP264" t="str">
        <f t="shared" ca="1" si="219"/>
        <v/>
      </c>
      <c r="EQ264" t="str">
        <f ca="1">IF(EC264="","",IF(OR(EJ264='Datos fijos'!$AB$4),0,SUM(EM264:EP264)))</f>
        <v/>
      </c>
      <c r="ER264" t="str">
        <f t="shared" ca="1" si="220"/>
        <v/>
      </c>
      <c r="EV264" s="53" t="str">
        <f ca="1">IF(OR(COUNTIF('Datos fijos'!$AJ:$AJ,Cálculos!$B264)=0,F264=0,D264=0,B264=0),"",VLOOKUP($B264,'Datos fijos'!$AJ:$AP,COLUMN('Datos fijos'!$AP$1)-COLUMN('Datos fijos'!$AJ$2)+1,0))</f>
        <v/>
      </c>
      <c r="EW264" t="str">
        <f t="shared" ca="1" si="252"/>
        <v/>
      </c>
    </row>
    <row r="265" spans="2:153" x14ac:dyDescent="0.25">
      <c r="B265">
        <f ca="1">OFFSET('Equipos, Mater, Serv'!C$5,ROW($A265)-ROW($A$3),0)</f>
        <v>0</v>
      </c>
      <c r="C265">
        <f ca="1">OFFSET('Equipos, Mater, Serv'!D$5,ROW($A265)-ROW($A$3),0)</f>
        <v>0</v>
      </c>
      <c r="D265">
        <f ca="1">OFFSET('Equipos, Mater, Serv'!F$5,ROW($A265)-ROW($A$3),0)</f>
        <v>0</v>
      </c>
      <c r="E265">
        <f ca="1">OFFSET('Equipos, Mater, Serv'!G$5,ROW($A265)-ROW($A$3),0)</f>
        <v>0</v>
      </c>
      <c r="F265">
        <f ca="1">OFFSET('Equipos, Mater, Serv'!H$5,ROW($A265)-ROW($A$3),0)</f>
        <v>0</v>
      </c>
      <c r="G265">
        <f ca="1">OFFSET('Equipos, Mater, Serv'!L$5,ROW($A265)-ROW($A$3),0)</f>
        <v>0</v>
      </c>
      <c r="I265">
        <f ca="1">OFFSET('Equipos, Mater, Serv'!O$5,ROW($A265)-ROW($A$3),0)</f>
        <v>0</v>
      </c>
      <c r="J265">
        <f ca="1">OFFSET('Equipos, Mater, Serv'!P$5,ROW($A265)-ROW($A$3),0)</f>
        <v>0</v>
      </c>
      <c r="K265">
        <f ca="1">OFFSET('Equipos, Mater, Serv'!T$5,ROW($A265)-ROW($A$3),0)</f>
        <v>0</v>
      </c>
      <c r="L265">
        <f ca="1">OFFSET('Equipos, Mater, Serv'!U$5,ROW($A265)-ROW($A$3),0)</f>
        <v>0</v>
      </c>
      <c r="N265">
        <f ca="1">OFFSET('Equipos, Mater, Serv'!Z$5,ROW($A265)-ROW($A$3),0)</f>
        <v>0</v>
      </c>
      <c r="O265">
        <f ca="1">OFFSET('Equipos, Mater, Serv'!AA$5,ROW($A265)-ROW($A$3),0)</f>
        <v>0</v>
      </c>
      <c r="P265">
        <f ca="1">OFFSET('Equipos, Mater, Serv'!AB$5,ROW($A265)-ROW($A$3),0)</f>
        <v>0</v>
      </c>
      <c r="Q265">
        <f ca="1">OFFSET('Equipos, Mater, Serv'!AC$5,ROW($A265)-ROW($A$3),0)</f>
        <v>0</v>
      </c>
      <c r="R265">
        <f ca="1">OFFSET('Equipos, Mater, Serv'!AD$5,ROW($A265)-ROW($A$3),0)</f>
        <v>0</v>
      </c>
      <c r="S265">
        <f ca="1">OFFSET('Equipos, Mater, Serv'!AE$5,ROW($A265)-ROW($A$3),0)</f>
        <v>0</v>
      </c>
      <c r="T265">
        <f ca="1">OFFSET('Equipos, Mater, Serv'!AF$5,ROW($A265)-ROW($A$3),0)</f>
        <v>0</v>
      </c>
      <c r="V265" s="241">
        <f ca="1">IF(OR($B265=0,D265=0,F265=0,J265&lt;&gt;'Datos fijos'!$H$3),0,1)</f>
        <v>0</v>
      </c>
      <c r="W265">
        <f t="shared" ca="1" si="253"/>
        <v>0</v>
      </c>
      <c r="X265" t="str">
        <f t="shared" ca="1" si="254"/>
        <v/>
      </c>
      <c r="Y265" t="str">
        <f t="shared" ca="1" si="255"/>
        <v/>
      </c>
      <c r="AA265" t="str">
        <f t="shared" ca="1" si="222"/>
        <v/>
      </c>
      <c r="AB265" t="str">
        <f t="shared" ca="1" si="223"/>
        <v/>
      </c>
      <c r="AC265" t="str">
        <f t="shared" ca="1" si="224"/>
        <v/>
      </c>
      <c r="AD265" t="str">
        <f t="shared" ca="1" si="225"/>
        <v/>
      </c>
      <c r="AE265" t="str">
        <f t="shared" ca="1" si="226"/>
        <v/>
      </c>
      <c r="AF265" t="str">
        <f t="shared" ca="1" si="227"/>
        <v/>
      </c>
      <c r="AG265" t="str">
        <f t="shared" ca="1" si="256"/>
        <v/>
      </c>
      <c r="AH265" t="str">
        <f t="shared" ca="1" si="257"/>
        <v/>
      </c>
      <c r="AI265" t="str">
        <f t="shared" ca="1" si="258"/>
        <v/>
      </c>
      <c r="AL265" t="str">
        <f ca="1">IF(Y265="","",IF(OR(AG265='Datos fijos'!$AB$3,AG265='Datos fijos'!$AB$4),0,SUM(AH265:AK265)))</f>
        <v/>
      </c>
      <c r="BE265" s="4">
        <f ca="1">IF(OR(COUNTIF('Datos fijos'!$AJ:$AJ,$B265)=0,$B265=0,D265=0,F265=0,$H$4&lt;&gt;'Datos fijos'!$H$3),0,VLOOKUP($B265,'Datos fijos'!$AJ:$AO,COLUMN('Datos fijos'!$AK$2)-COLUMN('Datos fijos'!$AJ$2)+1,0))</f>
        <v>0</v>
      </c>
      <c r="BF265">
        <f t="shared" ca="1" si="259"/>
        <v>0</v>
      </c>
      <c r="BG265" t="str">
        <f t="shared" ca="1" si="228"/>
        <v/>
      </c>
      <c r="BH265" t="str">
        <f t="shared" ca="1" si="229"/>
        <v/>
      </c>
      <c r="BJ265" t="str">
        <f t="shared" ca="1" si="230"/>
        <v/>
      </c>
      <c r="BK265" t="str">
        <f t="shared" ca="1" si="231"/>
        <v/>
      </c>
      <c r="BL265" t="str">
        <f t="shared" ca="1" si="232"/>
        <v/>
      </c>
      <c r="BM265" t="str">
        <f t="shared" ca="1" si="233"/>
        <v/>
      </c>
      <c r="BN265" s="4" t="str">
        <f t="shared" ca="1" si="234"/>
        <v/>
      </c>
      <c r="BO265" t="str">
        <f t="shared" ca="1" si="235"/>
        <v/>
      </c>
      <c r="BP265" t="str">
        <f t="shared" ca="1" si="236"/>
        <v/>
      </c>
      <c r="BQ265" t="str">
        <f t="shared" ca="1" si="237"/>
        <v/>
      </c>
      <c r="BR265" t="str">
        <f t="shared" ca="1" si="238"/>
        <v/>
      </c>
      <c r="BS265" t="str">
        <f t="shared" ca="1" si="239"/>
        <v/>
      </c>
      <c r="BT265" t="str">
        <f ca="1">IF($BH265="","",IF(OR(BO265='Datos fijos'!$AB$3,BO265='Datos fijos'!$AB$4),0,SUM(BP265:BS265)))</f>
        <v/>
      </c>
      <c r="BU265" t="str">
        <f t="shared" ca="1" si="260"/>
        <v/>
      </c>
      <c r="BX265">
        <f ca="1">IF(OR(COUNTIF('Datos fijos'!$AJ:$AJ,$B265)=0,$B265=0,D265=0,F265=0,G265=0,$H$4&lt;&gt;'Datos fijos'!$H$3),0,VLOOKUP($B265,'Datos fijos'!$AJ:$AO,COLUMN('Datos fijos'!$AL$1)-COLUMN('Datos fijos'!$AJ$2)+1,0))</f>
        <v>0</v>
      </c>
      <c r="BY265">
        <f t="shared" ca="1" si="261"/>
        <v>0</v>
      </c>
      <c r="BZ265" t="str">
        <f t="shared" ca="1" si="240"/>
        <v/>
      </c>
      <c r="CA265" t="str">
        <f t="shared" ca="1" si="241"/>
        <v/>
      </c>
      <c r="CC265" t="str">
        <f t="shared" ca="1" si="242"/>
        <v/>
      </c>
      <c r="CD265" t="str">
        <f t="shared" ca="1" si="243"/>
        <v/>
      </c>
      <c r="CE265" t="str">
        <f t="shared" ca="1" si="244"/>
        <v/>
      </c>
      <c r="CF265" t="str">
        <f t="shared" ca="1" si="245"/>
        <v/>
      </c>
      <c r="CG265" t="str">
        <f t="shared" ca="1" si="246"/>
        <v/>
      </c>
      <c r="CH265" t="str">
        <f t="shared" ca="1" si="247"/>
        <v/>
      </c>
      <c r="CI265" t="str">
        <f t="shared" ca="1" si="248"/>
        <v/>
      </c>
      <c r="CJ265" t="str">
        <f t="shared" ca="1" si="249"/>
        <v/>
      </c>
      <c r="CK265" t="str">
        <f t="shared" ca="1" si="250"/>
        <v/>
      </c>
      <c r="CL265" t="str">
        <f t="shared" ca="1" si="251"/>
        <v/>
      </c>
      <c r="CM265" t="str">
        <f ca="1">IF($CA265="","",IF(OR(CH265='Datos fijos'!$AB$3,CH265='Datos fijos'!$AB$4),0,SUM(CI265:CL265)))</f>
        <v/>
      </c>
      <c r="CN265" t="str">
        <f t="shared" ca="1" si="262"/>
        <v/>
      </c>
      <c r="DZ265">
        <f ca="1">IF(OR(COUNTIF('Datos fijos'!$AJ:$AJ,$B265)=0,C265=0,D265=0,E265=0,G265=0),0,VLOOKUP($B265,'Datos fijos'!$AJ:$AO,COLUMN('Datos fijos'!$AO$1)-COLUMN('Datos fijos'!$AJ$2)+1,0))</f>
        <v>0</v>
      </c>
      <c r="EA265">
        <f t="shared" ca="1" si="263"/>
        <v>0</v>
      </c>
      <c r="EB265" t="str">
        <f t="shared" ca="1" si="221"/>
        <v/>
      </c>
      <c r="EC265" t="str">
        <f t="shared" ref="EC265:EC303" ca="1" si="264">IF(OR(EB265=0,EB265=""),"",MATCH(EB265,EA:EA,0)-ROW($EA$3))</f>
        <v/>
      </c>
      <c r="EE265" t="str">
        <f t="shared" ref="EE265:EE303" ca="1" si="265">IF($EC265="","",OFFSET(B$3,$EC265,0))</f>
        <v/>
      </c>
      <c r="EF265" t="str">
        <f t="shared" ref="EF265:EF303" ca="1" si="266">IF($EC265="","",OFFSET(C$3,$EC265,0))</f>
        <v/>
      </c>
      <c r="EG265" t="str">
        <f t="shared" ref="EG265:EG303" ca="1" si="267">IF($EC265="","",OFFSET(D$3,$EC265,0))</f>
        <v/>
      </c>
      <c r="EH265" t="str">
        <f t="shared" ref="EH265:EH303" ca="1" si="268">IF($EC265="","",OFFSET(E$3,$EC265,0))</f>
        <v/>
      </c>
      <c r="EI265" t="str">
        <f t="shared" ref="EI265:EI303" ca="1" si="269">IF($EC265="","",OFFSET(F$3,$EC265,0))</f>
        <v/>
      </c>
      <c r="EJ265" t="str">
        <f t="shared" ref="EJ265:EJ303" ca="1" si="270">IF($EC265="","",OFFSET(K$3,$EC265,0))</f>
        <v/>
      </c>
      <c r="EM265" t="str">
        <f t="shared" ref="EM265:EM303" ca="1" si="271">IF($EC265="","",OFFSET(P$3,$EC265,0))</f>
        <v/>
      </c>
      <c r="EN265" t="str">
        <f t="shared" ref="EN265:EN303" ca="1" si="272">IF($EC265="","",OFFSET(Q$3,$EC265,0))</f>
        <v/>
      </c>
      <c r="EO265" t="str">
        <f t="shared" ref="EO265:EO303" ca="1" si="273">IF($EC265="","",OFFSET(R$3,$EC265,0))</f>
        <v/>
      </c>
      <c r="EP265" t="str">
        <f t="shared" ref="EP265:EP303" ca="1" si="274">IF($EC265="","",OFFSET(S$3,$EC265,0))</f>
        <v/>
      </c>
      <c r="EQ265" t="str">
        <f ca="1">IF(EC265="","",IF(OR(EJ265='Datos fijos'!$AB$4),0,SUM(EM265:EP265)))</f>
        <v/>
      </c>
      <c r="ER265" t="str">
        <f t="shared" ref="ER265:ER303" ca="1" si="275">IF(EC265="","",EG265*EI265*EQ265)</f>
        <v/>
      </c>
      <c r="EV265" s="53" t="str">
        <f ca="1">IF(OR(COUNTIF('Datos fijos'!$AJ:$AJ,Cálculos!$B265)=0,F265=0,D265=0,B265=0),"",VLOOKUP($B265,'Datos fijos'!$AJ:$AP,COLUMN('Datos fijos'!$AP$1)-COLUMN('Datos fijos'!$AJ$2)+1,0))</f>
        <v/>
      </c>
      <c r="EW265" t="str">
        <f t="shared" ca="1" si="252"/>
        <v/>
      </c>
    </row>
    <row r="266" spans="2:153" x14ac:dyDescent="0.25">
      <c r="B266">
        <f ca="1">OFFSET('Equipos, Mater, Serv'!C$5,ROW($A266)-ROW($A$3),0)</f>
        <v>0</v>
      </c>
      <c r="C266">
        <f ca="1">OFFSET('Equipos, Mater, Serv'!D$5,ROW($A266)-ROW($A$3),0)</f>
        <v>0</v>
      </c>
      <c r="D266">
        <f ca="1">OFFSET('Equipos, Mater, Serv'!F$5,ROW($A266)-ROW($A$3),0)</f>
        <v>0</v>
      </c>
      <c r="E266">
        <f ca="1">OFFSET('Equipos, Mater, Serv'!G$5,ROW($A266)-ROW($A$3),0)</f>
        <v>0</v>
      </c>
      <c r="F266">
        <f ca="1">OFFSET('Equipos, Mater, Serv'!H$5,ROW($A266)-ROW($A$3),0)</f>
        <v>0</v>
      </c>
      <c r="G266">
        <f ca="1">OFFSET('Equipos, Mater, Serv'!L$5,ROW($A266)-ROW($A$3),0)</f>
        <v>0</v>
      </c>
      <c r="I266">
        <f ca="1">OFFSET('Equipos, Mater, Serv'!O$5,ROW($A266)-ROW($A$3),0)</f>
        <v>0</v>
      </c>
      <c r="J266">
        <f ca="1">OFFSET('Equipos, Mater, Serv'!P$5,ROW($A266)-ROW($A$3),0)</f>
        <v>0</v>
      </c>
      <c r="K266">
        <f ca="1">OFFSET('Equipos, Mater, Serv'!T$5,ROW($A266)-ROW($A$3),0)</f>
        <v>0</v>
      </c>
      <c r="L266">
        <f ca="1">OFFSET('Equipos, Mater, Serv'!U$5,ROW($A266)-ROW($A$3),0)</f>
        <v>0</v>
      </c>
      <c r="N266">
        <f ca="1">OFFSET('Equipos, Mater, Serv'!Z$5,ROW($A266)-ROW($A$3),0)</f>
        <v>0</v>
      </c>
      <c r="O266">
        <f ca="1">OFFSET('Equipos, Mater, Serv'!AA$5,ROW($A266)-ROW($A$3),0)</f>
        <v>0</v>
      </c>
      <c r="P266">
        <f ca="1">OFFSET('Equipos, Mater, Serv'!AB$5,ROW($A266)-ROW($A$3),0)</f>
        <v>0</v>
      </c>
      <c r="Q266">
        <f ca="1">OFFSET('Equipos, Mater, Serv'!AC$5,ROW($A266)-ROW($A$3),0)</f>
        <v>0</v>
      </c>
      <c r="R266">
        <f ca="1">OFFSET('Equipos, Mater, Serv'!AD$5,ROW($A266)-ROW($A$3),0)</f>
        <v>0</v>
      </c>
      <c r="S266">
        <f ca="1">OFFSET('Equipos, Mater, Serv'!AE$5,ROW($A266)-ROW($A$3),0)</f>
        <v>0</v>
      </c>
      <c r="T266">
        <f ca="1">OFFSET('Equipos, Mater, Serv'!AF$5,ROW($A266)-ROW($A$3),0)</f>
        <v>0</v>
      </c>
      <c r="V266" s="241">
        <f ca="1">IF(OR($B266=0,D266=0,F266=0,J266&lt;&gt;'Datos fijos'!$H$3),0,1)</f>
        <v>0</v>
      </c>
      <c r="W266">
        <f t="shared" ca="1" si="253"/>
        <v>0</v>
      </c>
      <c r="X266" t="str">
        <f t="shared" ca="1" si="254"/>
        <v/>
      </c>
      <c r="Y266" t="str">
        <f t="shared" ca="1" si="255"/>
        <v/>
      </c>
      <c r="AA266" t="str">
        <f t="shared" ca="1" si="222"/>
        <v/>
      </c>
      <c r="AB266" t="str">
        <f t="shared" ca="1" si="223"/>
        <v/>
      </c>
      <c r="AC266" t="str">
        <f t="shared" ca="1" si="224"/>
        <v/>
      </c>
      <c r="AD266" t="str">
        <f t="shared" ca="1" si="225"/>
        <v/>
      </c>
      <c r="AE266" t="str">
        <f t="shared" ca="1" si="226"/>
        <v/>
      </c>
      <c r="AF266" t="str">
        <f t="shared" ca="1" si="227"/>
        <v/>
      </c>
      <c r="AG266" t="str">
        <f t="shared" ca="1" si="256"/>
        <v/>
      </c>
      <c r="AH266" t="str">
        <f t="shared" ca="1" si="257"/>
        <v/>
      </c>
      <c r="AI266" t="str">
        <f t="shared" ca="1" si="258"/>
        <v/>
      </c>
      <c r="AL266" t="str">
        <f ca="1">IF(Y266="","",IF(OR(AG266='Datos fijos'!$AB$3,AG266='Datos fijos'!$AB$4),0,SUM(AH266:AK266)))</f>
        <v/>
      </c>
      <c r="BE266" s="4">
        <f ca="1">IF(OR(COUNTIF('Datos fijos'!$AJ:$AJ,$B266)=0,$B266=0,D266=0,F266=0,$H$4&lt;&gt;'Datos fijos'!$H$3),0,VLOOKUP($B266,'Datos fijos'!$AJ:$AO,COLUMN('Datos fijos'!$AK$2)-COLUMN('Datos fijos'!$AJ$2)+1,0))</f>
        <v>0</v>
      </c>
      <c r="BF266">
        <f t="shared" ca="1" si="259"/>
        <v>0</v>
      </c>
      <c r="BG266" t="str">
        <f t="shared" ca="1" si="228"/>
        <v/>
      </c>
      <c r="BH266" t="str">
        <f t="shared" ca="1" si="229"/>
        <v/>
      </c>
      <c r="BJ266" t="str">
        <f t="shared" ca="1" si="230"/>
        <v/>
      </c>
      <c r="BK266" t="str">
        <f t="shared" ca="1" si="231"/>
        <v/>
      </c>
      <c r="BL266" t="str">
        <f t="shared" ca="1" si="232"/>
        <v/>
      </c>
      <c r="BM266" t="str">
        <f t="shared" ca="1" si="233"/>
        <v/>
      </c>
      <c r="BN266" s="4" t="str">
        <f t="shared" ca="1" si="234"/>
        <v/>
      </c>
      <c r="BO266" t="str">
        <f t="shared" ca="1" si="235"/>
        <v/>
      </c>
      <c r="BP266" t="str">
        <f t="shared" ca="1" si="236"/>
        <v/>
      </c>
      <c r="BQ266" t="str">
        <f t="shared" ca="1" si="237"/>
        <v/>
      </c>
      <c r="BR266" t="str">
        <f t="shared" ca="1" si="238"/>
        <v/>
      </c>
      <c r="BS266" t="str">
        <f t="shared" ca="1" si="239"/>
        <v/>
      </c>
      <c r="BT266" t="str">
        <f ca="1">IF($BH266="","",IF(OR(BO266='Datos fijos'!$AB$3,BO266='Datos fijos'!$AB$4),0,SUM(BP266:BS266)))</f>
        <v/>
      </c>
      <c r="BU266" t="str">
        <f t="shared" ca="1" si="260"/>
        <v/>
      </c>
      <c r="BX266">
        <f ca="1">IF(OR(COUNTIF('Datos fijos'!$AJ:$AJ,$B266)=0,$B266=0,D266=0,F266=0,G266=0,$H$4&lt;&gt;'Datos fijos'!$H$3),0,VLOOKUP($B266,'Datos fijos'!$AJ:$AO,COLUMN('Datos fijos'!$AL$1)-COLUMN('Datos fijos'!$AJ$2)+1,0))</f>
        <v>0</v>
      </c>
      <c r="BY266">
        <f t="shared" ca="1" si="261"/>
        <v>0</v>
      </c>
      <c r="BZ266" t="str">
        <f t="shared" ca="1" si="240"/>
        <v/>
      </c>
      <c r="CA266" t="str">
        <f t="shared" ca="1" si="241"/>
        <v/>
      </c>
      <c r="CC266" t="str">
        <f t="shared" ca="1" si="242"/>
        <v/>
      </c>
      <c r="CD266" t="str">
        <f t="shared" ca="1" si="243"/>
        <v/>
      </c>
      <c r="CE266" t="str">
        <f t="shared" ca="1" si="244"/>
        <v/>
      </c>
      <c r="CF266" t="str">
        <f t="shared" ca="1" si="245"/>
        <v/>
      </c>
      <c r="CG266" t="str">
        <f t="shared" ca="1" si="246"/>
        <v/>
      </c>
      <c r="CH266" t="str">
        <f t="shared" ca="1" si="247"/>
        <v/>
      </c>
      <c r="CI266" t="str">
        <f t="shared" ca="1" si="248"/>
        <v/>
      </c>
      <c r="CJ266" t="str">
        <f t="shared" ca="1" si="249"/>
        <v/>
      </c>
      <c r="CK266" t="str">
        <f t="shared" ca="1" si="250"/>
        <v/>
      </c>
      <c r="CL266" t="str">
        <f t="shared" ca="1" si="251"/>
        <v/>
      </c>
      <c r="CM266" t="str">
        <f ca="1">IF($CA266="","",IF(OR(CH266='Datos fijos'!$AB$3,CH266='Datos fijos'!$AB$4),0,SUM(CI266:CL266)))</f>
        <v/>
      </c>
      <c r="CN266" t="str">
        <f t="shared" ca="1" si="262"/>
        <v/>
      </c>
      <c r="DZ266">
        <f ca="1">IF(OR(COUNTIF('Datos fijos'!$AJ:$AJ,$B266)=0,C266=0,D266=0,E266=0,G266=0),0,VLOOKUP($B266,'Datos fijos'!$AJ:$AO,COLUMN('Datos fijos'!$AO$1)-COLUMN('Datos fijos'!$AJ$2)+1,0))</f>
        <v>0</v>
      </c>
      <c r="EA266">
        <f t="shared" ca="1" si="263"/>
        <v>0</v>
      </c>
      <c r="EB266" t="str">
        <f t="shared" ref="EB266:EB303" ca="1" si="276">IF(OR(EB265="",EB$1=EB265),"",EB265+1)</f>
        <v/>
      </c>
      <c r="EC266" t="str">
        <f t="shared" ca="1" si="264"/>
        <v/>
      </c>
      <c r="EE266" t="str">
        <f t="shared" ca="1" si="265"/>
        <v/>
      </c>
      <c r="EF266" t="str">
        <f t="shared" ca="1" si="266"/>
        <v/>
      </c>
      <c r="EG266" t="str">
        <f t="shared" ca="1" si="267"/>
        <v/>
      </c>
      <c r="EH266" t="str">
        <f t="shared" ca="1" si="268"/>
        <v/>
      </c>
      <c r="EI266" t="str">
        <f t="shared" ca="1" si="269"/>
        <v/>
      </c>
      <c r="EJ266" t="str">
        <f t="shared" ca="1" si="270"/>
        <v/>
      </c>
      <c r="EM266" t="str">
        <f t="shared" ca="1" si="271"/>
        <v/>
      </c>
      <c r="EN266" t="str">
        <f t="shared" ca="1" si="272"/>
        <v/>
      </c>
      <c r="EO266" t="str">
        <f t="shared" ca="1" si="273"/>
        <v/>
      </c>
      <c r="EP266" t="str">
        <f t="shared" ca="1" si="274"/>
        <v/>
      </c>
      <c r="EQ266" t="str">
        <f ca="1">IF(EC266="","",IF(OR(EJ266='Datos fijos'!$AB$4),0,SUM(EM266:EP266)))</f>
        <v/>
      </c>
      <c r="ER266" t="str">
        <f t="shared" ca="1" si="275"/>
        <v/>
      </c>
      <c r="EV266" s="53" t="str">
        <f ca="1">IF(OR(COUNTIF('Datos fijos'!$AJ:$AJ,Cálculos!$B266)=0,F266=0,D266=0,B266=0),"",VLOOKUP($B266,'Datos fijos'!$AJ:$AP,COLUMN('Datos fijos'!$AP$1)-COLUMN('Datos fijos'!$AJ$2)+1,0))</f>
        <v/>
      </c>
      <c r="EW266" t="str">
        <f t="shared" ca="1" si="252"/>
        <v/>
      </c>
    </row>
    <row r="267" spans="2:153" x14ac:dyDescent="0.25">
      <c r="B267">
        <f ca="1">OFFSET('Equipos, Mater, Serv'!C$5,ROW($A267)-ROW($A$3),0)</f>
        <v>0</v>
      </c>
      <c r="C267">
        <f ca="1">OFFSET('Equipos, Mater, Serv'!D$5,ROW($A267)-ROW($A$3),0)</f>
        <v>0</v>
      </c>
      <c r="D267">
        <f ca="1">OFFSET('Equipos, Mater, Serv'!F$5,ROW($A267)-ROW($A$3),0)</f>
        <v>0</v>
      </c>
      <c r="E267">
        <f ca="1">OFFSET('Equipos, Mater, Serv'!G$5,ROW($A267)-ROW($A$3),0)</f>
        <v>0</v>
      </c>
      <c r="F267">
        <f ca="1">OFFSET('Equipos, Mater, Serv'!H$5,ROW($A267)-ROW($A$3),0)</f>
        <v>0</v>
      </c>
      <c r="G267">
        <f ca="1">OFFSET('Equipos, Mater, Serv'!L$5,ROW($A267)-ROW($A$3),0)</f>
        <v>0</v>
      </c>
      <c r="I267">
        <f ca="1">OFFSET('Equipos, Mater, Serv'!O$5,ROW($A267)-ROW($A$3),0)</f>
        <v>0</v>
      </c>
      <c r="J267">
        <f ca="1">OFFSET('Equipos, Mater, Serv'!P$5,ROW($A267)-ROW($A$3),0)</f>
        <v>0</v>
      </c>
      <c r="K267">
        <f ca="1">OFFSET('Equipos, Mater, Serv'!T$5,ROW($A267)-ROW($A$3),0)</f>
        <v>0</v>
      </c>
      <c r="L267">
        <f ca="1">OFFSET('Equipos, Mater, Serv'!U$5,ROW($A267)-ROW($A$3),0)</f>
        <v>0</v>
      </c>
      <c r="N267">
        <f ca="1">OFFSET('Equipos, Mater, Serv'!Z$5,ROW($A267)-ROW($A$3),0)</f>
        <v>0</v>
      </c>
      <c r="O267">
        <f ca="1">OFFSET('Equipos, Mater, Serv'!AA$5,ROW($A267)-ROW($A$3),0)</f>
        <v>0</v>
      </c>
      <c r="P267">
        <f ca="1">OFFSET('Equipos, Mater, Serv'!AB$5,ROW($A267)-ROW($A$3),0)</f>
        <v>0</v>
      </c>
      <c r="Q267">
        <f ca="1">OFFSET('Equipos, Mater, Serv'!AC$5,ROW($A267)-ROW($A$3),0)</f>
        <v>0</v>
      </c>
      <c r="R267">
        <f ca="1">OFFSET('Equipos, Mater, Serv'!AD$5,ROW($A267)-ROW($A$3),0)</f>
        <v>0</v>
      </c>
      <c r="S267">
        <f ca="1">OFFSET('Equipos, Mater, Serv'!AE$5,ROW($A267)-ROW($A$3),0)</f>
        <v>0</v>
      </c>
      <c r="T267">
        <f ca="1">OFFSET('Equipos, Mater, Serv'!AF$5,ROW($A267)-ROW($A$3),0)</f>
        <v>0</v>
      </c>
      <c r="V267" s="241">
        <f ca="1">IF(OR($B267=0,D267=0,F267=0,J267&lt;&gt;'Datos fijos'!$H$3),0,1)</f>
        <v>0</v>
      </c>
      <c r="W267">
        <f t="shared" ca="1" si="253"/>
        <v>0</v>
      </c>
      <c r="X267" t="str">
        <f t="shared" ca="1" si="254"/>
        <v/>
      </c>
      <c r="Y267" t="str">
        <f t="shared" ca="1" si="255"/>
        <v/>
      </c>
      <c r="AA267" t="str">
        <f t="shared" ca="1" si="222"/>
        <v/>
      </c>
      <c r="AB267" t="str">
        <f t="shared" ca="1" si="223"/>
        <v/>
      </c>
      <c r="AC267" t="str">
        <f t="shared" ca="1" si="224"/>
        <v/>
      </c>
      <c r="AD267" t="str">
        <f t="shared" ca="1" si="225"/>
        <v/>
      </c>
      <c r="AE267" t="str">
        <f t="shared" ca="1" si="226"/>
        <v/>
      </c>
      <c r="AF267" t="str">
        <f t="shared" ca="1" si="227"/>
        <v/>
      </c>
      <c r="AG267" t="str">
        <f t="shared" ca="1" si="256"/>
        <v/>
      </c>
      <c r="AH267" t="str">
        <f t="shared" ca="1" si="257"/>
        <v/>
      </c>
      <c r="AI267" t="str">
        <f t="shared" ca="1" si="258"/>
        <v/>
      </c>
      <c r="AL267" t="str">
        <f ca="1">IF(Y267="","",IF(OR(AG267='Datos fijos'!$AB$3,AG267='Datos fijos'!$AB$4),0,SUM(AH267:AK267)))</f>
        <v/>
      </c>
      <c r="BE267" s="4">
        <f ca="1">IF(OR(COUNTIF('Datos fijos'!$AJ:$AJ,$B267)=0,$B267=0,D267=0,F267=0,$H$4&lt;&gt;'Datos fijos'!$H$3),0,VLOOKUP($B267,'Datos fijos'!$AJ:$AO,COLUMN('Datos fijos'!$AK$2)-COLUMN('Datos fijos'!$AJ$2)+1,0))</f>
        <v>0</v>
      </c>
      <c r="BF267">
        <f t="shared" ca="1" si="259"/>
        <v>0</v>
      </c>
      <c r="BG267" t="str">
        <f t="shared" ca="1" si="228"/>
        <v/>
      </c>
      <c r="BH267" t="str">
        <f t="shared" ca="1" si="229"/>
        <v/>
      </c>
      <c r="BJ267" t="str">
        <f t="shared" ca="1" si="230"/>
        <v/>
      </c>
      <c r="BK267" t="str">
        <f t="shared" ca="1" si="231"/>
        <v/>
      </c>
      <c r="BL267" t="str">
        <f t="shared" ca="1" si="232"/>
        <v/>
      </c>
      <c r="BM267" t="str">
        <f t="shared" ca="1" si="233"/>
        <v/>
      </c>
      <c r="BN267" s="4" t="str">
        <f t="shared" ca="1" si="234"/>
        <v/>
      </c>
      <c r="BO267" t="str">
        <f t="shared" ca="1" si="235"/>
        <v/>
      </c>
      <c r="BP267" t="str">
        <f t="shared" ca="1" si="236"/>
        <v/>
      </c>
      <c r="BQ267" t="str">
        <f t="shared" ca="1" si="237"/>
        <v/>
      </c>
      <c r="BR267" t="str">
        <f t="shared" ca="1" si="238"/>
        <v/>
      </c>
      <c r="BS267" t="str">
        <f t="shared" ca="1" si="239"/>
        <v/>
      </c>
      <c r="BT267" t="str">
        <f ca="1">IF($BH267="","",IF(OR(BO267='Datos fijos'!$AB$3,BO267='Datos fijos'!$AB$4),0,SUM(BP267:BS267)))</f>
        <v/>
      </c>
      <c r="BU267" t="str">
        <f t="shared" ca="1" si="260"/>
        <v/>
      </c>
      <c r="BX267">
        <f ca="1">IF(OR(COUNTIF('Datos fijos'!$AJ:$AJ,$B267)=0,$B267=0,D267=0,F267=0,G267=0,$H$4&lt;&gt;'Datos fijos'!$H$3),0,VLOOKUP($B267,'Datos fijos'!$AJ:$AO,COLUMN('Datos fijos'!$AL$1)-COLUMN('Datos fijos'!$AJ$2)+1,0))</f>
        <v>0</v>
      </c>
      <c r="BY267">
        <f t="shared" ca="1" si="261"/>
        <v>0</v>
      </c>
      <c r="BZ267" t="str">
        <f t="shared" ca="1" si="240"/>
        <v/>
      </c>
      <c r="CA267" t="str">
        <f t="shared" ca="1" si="241"/>
        <v/>
      </c>
      <c r="CC267" t="str">
        <f t="shared" ca="1" si="242"/>
        <v/>
      </c>
      <c r="CD267" t="str">
        <f t="shared" ca="1" si="243"/>
        <v/>
      </c>
      <c r="CE267" t="str">
        <f t="shared" ca="1" si="244"/>
        <v/>
      </c>
      <c r="CF267" t="str">
        <f t="shared" ca="1" si="245"/>
        <v/>
      </c>
      <c r="CG267" t="str">
        <f t="shared" ca="1" si="246"/>
        <v/>
      </c>
      <c r="CH267" t="str">
        <f t="shared" ca="1" si="247"/>
        <v/>
      </c>
      <c r="CI267" t="str">
        <f t="shared" ca="1" si="248"/>
        <v/>
      </c>
      <c r="CJ267" t="str">
        <f t="shared" ca="1" si="249"/>
        <v/>
      </c>
      <c r="CK267" t="str">
        <f t="shared" ca="1" si="250"/>
        <v/>
      </c>
      <c r="CL267" t="str">
        <f t="shared" ca="1" si="251"/>
        <v/>
      </c>
      <c r="CM267" t="str">
        <f ca="1">IF($CA267="","",IF(OR(CH267='Datos fijos'!$AB$3,CH267='Datos fijos'!$AB$4),0,SUM(CI267:CL267)))</f>
        <v/>
      </c>
      <c r="CN267" t="str">
        <f t="shared" ca="1" si="262"/>
        <v/>
      </c>
      <c r="DZ267">
        <f ca="1">IF(OR(COUNTIF('Datos fijos'!$AJ:$AJ,$B267)=0,C267=0,D267=0,E267=0,G267=0),0,VLOOKUP($B267,'Datos fijos'!$AJ:$AO,COLUMN('Datos fijos'!$AO$1)-COLUMN('Datos fijos'!$AJ$2)+1,0))</f>
        <v>0</v>
      </c>
      <c r="EA267">
        <f t="shared" ca="1" si="263"/>
        <v>0</v>
      </c>
      <c r="EB267" t="str">
        <f t="shared" ca="1" si="276"/>
        <v/>
      </c>
      <c r="EC267" t="str">
        <f t="shared" ca="1" si="264"/>
        <v/>
      </c>
      <c r="EE267" t="str">
        <f t="shared" ca="1" si="265"/>
        <v/>
      </c>
      <c r="EF267" t="str">
        <f t="shared" ca="1" si="266"/>
        <v/>
      </c>
      <c r="EG267" t="str">
        <f t="shared" ca="1" si="267"/>
        <v/>
      </c>
      <c r="EH267" t="str">
        <f t="shared" ca="1" si="268"/>
        <v/>
      </c>
      <c r="EI267" t="str">
        <f t="shared" ca="1" si="269"/>
        <v/>
      </c>
      <c r="EJ267" t="str">
        <f t="shared" ca="1" si="270"/>
        <v/>
      </c>
      <c r="EM267" t="str">
        <f t="shared" ca="1" si="271"/>
        <v/>
      </c>
      <c r="EN267" t="str">
        <f t="shared" ca="1" si="272"/>
        <v/>
      </c>
      <c r="EO267" t="str">
        <f t="shared" ca="1" si="273"/>
        <v/>
      </c>
      <c r="EP267" t="str">
        <f t="shared" ca="1" si="274"/>
        <v/>
      </c>
      <c r="EQ267" t="str">
        <f ca="1">IF(EC267="","",IF(OR(EJ267='Datos fijos'!$AB$4),0,SUM(EM267:EP267)))</f>
        <v/>
      </c>
      <c r="ER267" t="str">
        <f t="shared" ca="1" si="275"/>
        <v/>
      </c>
      <c r="EV267" s="53" t="str">
        <f ca="1">IF(OR(COUNTIF('Datos fijos'!$AJ:$AJ,Cálculos!$B267)=0,F267=0,D267=0,B267=0),"",VLOOKUP($B267,'Datos fijos'!$AJ:$AP,COLUMN('Datos fijos'!$AP$1)-COLUMN('Datos fijos'!$AJ$2)+1,0))</f>
        <v/>
      </c>
      <c r="EW267" t="str">
        <f t="shared" ca="1" si="252"/>
        <v/>
      </c>
    </row>
    <row r="268" spans="2:153" x14ac:dyDescent="0.25">
      <c r="B268">
        <f ca="1">OFFSET('Equipos, Mater, Serv'!C$5,ROW($A268)-ROW($A$3),0)</f>
        <v>0</v>
      </c>
      <c r="C268">
        <f ca="1">OFFSET('Equipos, Mater, Serv'!D$5,ROW($A268)-ROW($A$3),0)</f>
        <v>0</v>
      </c>
      <c r="D268">
        <f ca="1">OFFSET('Equipos, Mater, Serv'!F$5,ROW($A268)-ROW($A$3),0)</f>
        <v>0</v>
      </c>
      <c r="E268">
        <f ca="1">OFFSET('Equipos, Mater, Serv'!G$5,ROW($A268)-ROW($A$3),0)</f>
        <v>0</v>
      </c>
      <c r="F268">
        <f ca="1">OFFSET('Equipos, Mater, Serv'!H$5,ROW($A268)-ROW($A$3),0)</f>
        <v>0</v>
      </c>
      <c r="G268">
        <f ca="1">OFFSET('Equipos, Mater, Serv'!L$5,ROW($A268)-ROW($A$3),0)</f>
        <v>0</v>
      </c>
      <c r="I268">
        <f ca="1">OFFSET('Equipos, Mater, Serv'!O$5,ROW($A268)-ROW($A$3),0)</f>
        <v>0</v>
      </c>
      <c r="J268">
        <f ca="1">OFFSET('Equipos, Mater, Serv'!P$5,ROW($A268)-ROW($A$3),0)</f>
        <v>0</v>
      </c>
      <c r="K268">
        <f ca="1">OFFSET('Equipos, Mater, Serv'!T$5,ROW($A268)-ROW($A$3),0)</f>
        <v>0</v>
      </c>
      <c r="L268">
        <f ca="1">OFFSET('Equipos, Mater, Serv'!U$5,ROW($A268)-ROW($A$3),0)</f>
        <v>0</v>
      </c>
      <c r="N268">
        <f ca="1">OFFSET('Equipos, Mater, Serv'!Z$5,ROW($A268)-ROW($A$3),0)</f>
        <v>0</v>
      </c>
      <c r="O268">
        <f ca="1">OFFSET('Equipos, Mater, Serv'!AA$5,ROW($A268)-ROW($A$3),0)</f>
        <v>0</v>
      </c>
      <c r="P268">
        <f ca="1">OFFSET('Equipos, Mater, Serv'!AB$5,ROW($A268)-ROW($A$3),0)</f>
        <v>0</v>
      </c>
      <c r="Q268">
        <f ca="1">OFFSET('Equipos, Mater, Serv'!AC$5,ROW($A268)-ROW($A$3),0)</f>
        <v>0</v>
      </c>
      <c r="R268">
        <f ca="1">OFFSET('Equipos, Mater, Serv'!AD$5,ROW($A268)-ROW($A$3),0)</f>
        <v>0</v>
      </c>
      <c r="S268">
        <f ca="1">OFFSET('Equipos, Mater, Serv'!AE$5,ROW($A268)-ROW($A$3),0)</f>
        <v>0</v>
      </c>
      <c r="T268">
        <f ca="1">OFFSET('Equipos, Mater, Serv'!AF$5,ROW($A268)-ROW($A$3),0)</f>
        <v>0</v>
      </c>
      <c r="V268" s="241">
        <f ca="1">IF(OR($B268=0,D268=0,F268=0,J268&lt;&gt;'Datos fijos'!$H$3),0,1)</f>
        <v>0</v>
      </c>
      <c r="W268">
        <f t="shared" ca="1" si="253"/>
        <v>0</v>
      </c>
      <c r="X268" t="str">
        <f t="shared" ca="1" si="254"/>
        <v/>
      </c>
      <c r="Y268" t="str">
        <f t="shared" ca="1" si="255"/>
        <v/>
      </c>
      <c r="AA268" t="str">
        <f t="shared" ca="1" si="222"/>
        <v/>
      </c>
      <c r="AB268" t="str">
        <f t="shared" ca="1" si="223"/>
        <v/>
      </c>
      <c r="AC268" t="str">
        <f t="shared" ca="1" si="224"/>
        <v/>
      </c>
      <c r="AD268" t="str">
        <f t="shared" ca="1" si="225"/>
        <v/>
      </c>
      <c r="AE268" t="str">
        <f t="shared" ca="1" si="226"/>
        <v/>
      </c>
      <c r="AF268" t="str">
        <f t="shared" ca="1" si="227"/>
        <v/>
      </c>
      <c r="AG268" t="str">
        <f t="shared" ca="1" si="256"/>
        <v/>
      </c>
      <c r="AH268" t="str">
        <f t="shared" ca="1" si="257"/>
        <v/>
      </c>
      <c r="AI268" t="str">
        <f t="shared" ca="1" si="258"/>
        <v/>
      </c>
      <c r="AL268" t="str">
        <f ca="1">IF(Y268="","",IF(OR(AG268='Datos fijos'!$AB$3,AG268='Datos fijos'!$AB$4),0,SUM(AH268:AK268)))</f>
        <v/>
      </c>
      <c r="BE268" s="4">
        <f ca="1">IF(OR(COUNTIF('Datos fijos'!$AJ:$AJ,$B268)=0,$B268=0,D268=0,F268=0,$H$4&lt;&gt;'Datos fijos'!$H$3),0,VLOOKUP($B268,'Datos fijos'!$AJ:$AO,COLUMN('Datos fijos'!$AK$2)-COLUMN('Datos fijos'!$AJ$2)+1,0))</f>
        <v>0</v>
      </c>
      <c r="BF268">
        <f t="shared" ca="1" si="259"/>
        <v>0</v>
      </c>
      <c r="BG268" t="str">
        <f t="shared" ca="1" si="228"/>
        <v/>
      </c>
      <c r="BH268" t="str">
        <f t="shared" ca="1" si="229"/>
        <v/>
      </c>
      <c r="BJ268" t="str">
        <f t="shared" ca="1" si="230"/>
        <v/>
      </c>
      <c r="BK268" t="str">
        <f t="shared" ca="1" si="231"/>
        <v/>
      </c>
      <c r="BL268" t="str">
        <f t="shared" ca="1" si="232"/>
        <v/>
      </c>
      <c r="BM268" t="str">
        <f t="shared" ca="1" si="233"/>
        <v/>
      </c>
      <c r="BN268" s="4" t="str">
        <f t="shared" ca="1" si="234"/>
        <v/>
      </c>
      <c r="BO268" t="str">
        <f t="shared" ca="1" si="235"/>
        <v/>
      </c>
      <c r="BP268" t="str">
        <f t="shared" ca="1" si="236"/>
        <v/>
      </c>
      <c r="BQ268" t="str">
        <f t="shared" ca="1" si="237"/>
        <v/>
      </c>
      <c r="BR268" t="str">
        <f t="shared" ca="1" si="238"/>
        <v/>
      </c>
      <c r="BS268" t="str">
        <f t="shared" ca="1" si="239"/>
        <v/>
      </c>
      <c r="BT268" t="str">
        <f ca="1">IF($BH268="","",IF(OR(BO268='Datos fijos'!$AB$3,BO268='Datos fijos'!$AB$4),0,SUM(BP268:BS268)))</f>
        <v/>
      </c>
      <c r="BU268" t="str">
        <f t="shared" ca="1" si="260"/>
        <v/>
      </c>
      <c r="BX268">
        <f ca="1">IF(OR(COUNTIF('Datos fijos'!$AJ:$AJ,$B268)=0,$B268=0,D268=0,F268=0,G268=0,$H$4&lt;&gt;'Datos fijos'!$H$3),0,VLOOKUP($B268,'Datos fijos'!$AJ:$AO,COLUMN('Datos fijos'!$AL$1)-COLUMN('Datos fijos'!$AJ$2)+1,0))</f>
        <v>0</v>
      </c>
      <c r="BY268">
        <f t="shared" ca="1" si="261"/>
        <v>0</v>
      </c>
      <c r="BZ268" t="str">
        <f t="shared" ca="1" si="240"/>
        <v/>
      </c>
      <c r="CA268" t="str">
        <f t="shared" ca="1" si="241"/>
        <v/>
      </c>
      <c r="CC268" t="str">
        <f t="shared" ca="1" si="242"/>
        <v/>
      </c>
      <c r="CD268" t="str">
        <f t="shared" ca="1" si="243"/>
        <v/>
      </c>
      <c r="CE268" t="str">
        <f t="shared" ca="1" si="244"/>
        <v/>
      </c>
      <c r="CF268" t="str">
        <f t="shared" ca="1" si="245"/>
        <v/>
      </c>
      <c r="CG268" t="str">
        <f t="shared" ca="1" si="246"/>
        <v/>
      </c>
      <c r="CH268" t="str">
        <f t="shared" ca="1" si="247"/>
        <v/>
      </c>
      <c r="CI268" t="str">
        <f t="shared" ca="1" si="248"/>
        <v/>
      </c>
      <c r="CJ268" t="str">
        <f t="shared" ca="1" si="249"/>
        <v/>
      </c>
      <c r="CK268" t="str">
        <f t="shared" ca="1" si="250"/>
        <v/>
      </c>
      <c r="CL268" t="str">
        <f t="shared" ca="1" si="251"/>
        <v/>
      </c>
      <c r="CM268" t="str">
        <f ca="1">IF($CA268="","",IF(OR(CH268='Datos fijos'!$AB$3,CH268='Datos fijos'!$AB$4),0,SUM(CI268:CL268)))</f>
        <v/>
      </c>
      <c r="CN268" t="str">
        <f t="shared" ca="1" si="262"/>
        <v/>
      </c>
      <c r="DZ268">
        <f ca="1">IF(OR(COUNTIF('Datos fijos'!$AJ:$AJ,$B268)=0,C268=0,D268=0,E268=0,G268=0),0,VLOOKUP($B268,'Datos fijos'!$AJ:$AO,COLUMN('Datos fijos'!$AO$1)-COLUMN('Datos fijos'!$AJ$2)+1,0))</f>
        <v>0</v>
      </c>
      <c r="EA268">
        <f t="shared" ca="1" si="263"/>
        <v>0</v>
      </c>
      <c r="EB268" t="str">
        <f t="shared" ca="1" si="276"/>
        <v/>
      </c>
      <c r="EC268" t="str">
        <f t="shared" ca="1" si="264"/>
        <v/>
      </c>
      <c r="EE268" t="str">
        <f t="shared" ca="1" si="265"/>
        <v/>
      </c>
      <c r="EF268" t="str">
        <f t="shared" ca="1" si="266"/>
        <v/>
      </c>
      <c r="EG268" t="str">
        <f t="shared" ca="1" si="267"/>
        <v/>
      </c>
      <c r="EH268" t="str">
        <f t="shared" ca="1" si="268"/>
        <v/>
      </c>
      <c r="EI268" t="str">
        <f t="shared" ca="1" si="269"/>
        <v/>
      </c>
      <c r="EJ268" t="str">
        <f t="shared" ca="1" si="270"/>
        <v/>
      </c>
      <c r="EM268" t="str">
        <f t="shared" ca="1" si="271"/>
        <v/>
      </c>
      <c r="EN268" t="str">
        <f t="shared" ca="1" si="272"/>
        <v/>
      </c>
      <c r="EO268" t="str">
        <f t="shared" ca="1" si="273"/>
        <v/>
      </c>
      <c r="EP268" t="str">
        <f t="shared" ca="1" si="274"/>
        <v/>
      </c>
      <c r="EQ268" t="str">
        <f ca="1">IF(EC268="","",IF(OR(EJ268='Datos fijos'!$AB$4),0,SUM(EM268:EP268)))</f>
        <v/>
      </c>
      <c r="ER268" t="str">
        <f t="shared" ca="1" si="275"/>
        <v/>
      </c>
      <c r="EV268" s="53" t="str">
        <f ca="1">IF(OR(COUNTIF('Datos fijos'!$AJ:$AJ,Cálculos!$B268)=0,F268=0,D268=0,B268=0),"",VLOOKUP($B268,'Datos fijos'!$AJ:$AP,COLUMN('Datos fijos'!$AP$1)-COLUMN('Datos fijos'!$AJ$2)+1,0))</f>
        <v/>
      </c>
      <c r="EW268" t="str">
        <f t="shared" ca="1" si="252"/>
        <v/>
      </c>
    </row>
    <row r="269" spans="2:153" x14ac:dyDescent="0.25">
      <c r="B269">
        <f ca="1">OFFSET('Equipos, Mater, Serv'!C$5,ROW($A269)-ROW($A$3),0)</f>
        <v>0</v>
      </c>
      <c r="C269">
        <f ca="1">OFFSET('Equipos, Mater, Serv'!D$5,ROW($A269)-ROW($A$3),0)</f>
        <v>0</v>
      </c>
      <c r="D269">
        <f ca="1">OFFSET('Equipos, Mater, Serv'!F$5,ROW($A269)-ROW($A$3),0)</f>
        <v>0</v>
      </c>
      <c r="E269">
        <f ca="1">OFFSET('Equipos, Mater, Serv'!G$5,ROW($A269)-ROW($A$3),0)</f>
        <v>0</v>
      </c>
      <c r="F269">
        <f ca="1">OFFSET('Equipos, Mater, Serv'!H$5,ROW($A269)-ROW($A$3),0)</f>
        <v>0</v>
      </c>
      <c r="G269">
        <f ca="1">OFFSET('Equipos, Mater, Serv'!L$5,ROW($A269)-ROW($A$3),0)</f>
        <v>0</v>
      </c>
      <c r="I269">
        <f ca="1">OFFSET('Equipos, Mater, Serv'!O$5,ROW($A269)-ROW($A$3),0)</f>
        <v>0</v>
      </c>
      <c r="J269">
        <f ca="1">OFFSET('Equipos, Mater, Serv'!P$5,ROW($A269)-ROW($A$3),0)</f>
        <v>0</v>
      </c>
      <c r="K269">
        <f ca="1">OFFSET('Equipos, Mater, Serv'!T$5,ROW($A269)-ROW($A$3),0)</f>
        <v>0</v>
      </c>
      <c r="L269">
        <f ca="1">OFFSET('Equipos, Mater, Serv'!U$5,ROW($A269)-ROW($A$3),0)</f>
        <v>0</v>
      </c>
      <c r="N269">
        <f ca="1">OFFSET('Equipos, Mater, Serv'!Z$5,ROW($A269)-ROW($A$3),0)</f>
        <v>0</v>
      </c>
      <c r="O269">
        <f ca="1">OFFSET('Equipos, Mater, Serv'!AA$5,ROW($A269)-ROW($A$3),0)</f>
        <v>0</v>
      </c>
      <c r="P269">
        <f ca="1">OFFSET('Equipos, Mater, Serv'!AB$5,ROW($A269)-ROW($A$3),0)</f>
        <v>0</v>
      </c>
      <c r="Q269">
        <f ca="1">OFFSET('Equipos, Mater, Serv'!AC$5,ROW($A269)-ROW($A$3),0)</f>
        <v>0</v>
      </c>
      <c r="R269">
        <f ca="1">OFFSET('Equipos, Mater, Serv'!AD$5,ROW($A269)-ROW($A$3),0)</f>
        <v>0</v>
      </c>
      <c r="S269">
        <f ca="1">OFFSET('Equipos, Mater, Serv'!AE$5,ROW($A269)-ROW($A$3),0)</f>
        <v>0</v>
      </c>
      <c r="T269">
        <f ca="1">OFFSET('Equipos, Mater, Serv'!AF$5,ROW($A269)-ROW($A$3),0)</f>
        <v>0</v>
      </c>
      <c r="V269" s="241">
        <f ca="1">IF(OR($B269=0,D269=0,F269=0,J269&lt;&gt;'Datos fijos'!$H$3),0,1)</f>
        <v>0</v>
      </c>
      <c r="W269">
        <f t="shared" ca="1" si="253"/>
        <v>0</v>
      </c>
      <c r="X269" t="str">
        <f t="shared" ca="1" si="254"/>
        <v/>
      </c>
      <c r="Y269" t="str">
        <f t="shared" ca="1" si="255"/>
        <v/>
      </c>
      <c r="AA269" t="str">
        <f t="shared" ca="1" si="222"/>
        <v/>
      </c>
      <c r="AB269" t="str">
        <f t="shared" ca="1" si="223"/>
        <v/>
      </c>
      <c r="AC269" t="str">
        <f t="shared" ca="1" si="224"/>
        <v/>
      </c>
      <c r="AD269" t="str">
        <f t="shared" ca="1" si="225"/>
        <v/>
      </c>
      <c r="AE269" t="str">
        <f t="shared" ca="1" si="226"/>
        <v/>
      </c>
      <c r="AF269" t="str">
        <f t="shared" ca="1" si="227"/>
        <v/>
      </c>
      <c r="AG269" t="str">
        <f t="shared" ca="1" si="256"/>
        <v/>
      </c>
      <c r="AH269" t="str">
        <f t="shared" ca="1" si="257"/>
        <v/>
      </c>
      <c r="AI269" t="str">
        <f t="shared" ca="1" si="258"/>
        <v/>
      </c>
      <c r="AL269" t="str">
        <f ca="1">IF(Y269="","",IF(OR(AG269='Datos fijos'!$AB$3,AG269='Datos fijos'!$AB$4),0,SUM(AH269:AK269)))</f>
        <v/>
      </c>
      <c r="BE269" s="4">
        <f ca="1">IF(OR(COUNTIF('Datos fijos'!$AJ:$AJ,$B269)=0,$B269=0,D269=0,F269=0,$H$4&lt;&gt;'Datos fijos'!$H$3),0,VLOOKUP($B269,'Datos fijos'!$AJ:$AO,COLUMN('Datos fijos'!$AK$2)-COLUMN('Datos fijos'!$AJ$2)+1,0))</f>
        <v>0</v>
      </c>
      <c r="BF269">
        <f t="shared" ca="1" si="259"/>
        <v>0</v>
      </c>
      <c r="BG269" t="str">
        <f t="shared" ca="1" si="228"/>
        <v/>
      </c>
      <c r="BH269" t="str">
        <f t="shared" ca="1" si="229"/>
        <v/>
      </c>
      <c r="BJ269" t="str">
        <f t="shared" ca="1" si="230"/>
        <v/>
      </c>
      <c r="BK269" t="str">
        <f t="shared" ca="1" si="231"/>
        <v/>
      </c>
      <c r="BL269" t="str">
        <f t="shared" ca="1" si="232"/>
        <v/>
      </c>
      <c r="BM269" t="str">
        <f t="shared" ca="1" si="233"/>
        <v/>
      </c>
      <c r="BN269" s="4" t="str">
        <f t="shared" ca="1" si="234"/>
        <v/>
      </c>
      <c r="BO269" t="str">
        <f t="shared" ca="1" si="235"/>
        <v/>
      </c>
      <c r="BP269" t="str">
        <f t="shared" ca="1" si="236"/>
        <v/>
      </c>
      <c r="BQ269" t="str">
        <f t="shared" ca="1" si="237"/>
        <v/>
      </c>
      <c r="BR269" t="str">
        <f t="shared" ca="1" si="238"/>
        <v/>
      </c>
      <c r="BS269" t="str">
        <f t="shared" ca="1" si="239"/>
        <v/>
      </c>
      <c r="BT269" t="str">
        <f ca="1">IF($BH269="","",IF(OR(BO269='Datos fijos'!$AB$3,BO269='Datos fijos'!$AB$4),0,SUM(BP269:BS269)))</f>
        <v/>
      </c>
      <c r="BU269" t="str">
        <f t="shared" ca="1" si="260"/>
        <v/>
      </c>
      <c r="BX269">
        <f ca="1">IF(OR(COUNTIF('Datos fijos'!$AJ:$AJ,$B269)=0,$B269=0,D269=0,F269=0,G269=0,$H$4&lt;&gt;'Datos fijos'!$H$3),0,VLOOKUP($B269,'Datos fijos'!$AJ:$AO,COLUMN('Datos fijos'!$AL$1)-COLUMN('Datos fijos'!$AJ$2)+1,0))</f>
        <v>0</v>
      </c>
      <c r="BY269">
        <f t="shared" ca="1" si="261"/>
        <v>0</v>
      </c>
      <c r="BZ269" t="str">
        <f t="shared" ca="1" si="240"/>
        <v/>
      </c>
      <c r="CA269" t="str">
        <f t="shared" ca="1" si="241"/>
        <v/>
      </c>
      <c r="CC269" t="str">
        <f t="shared" ca="1" si="242"/>
        <v/>
      </c>
      <c r="CD269" t="str">
        <f t="shared" ca="1" si="243"/>
        <v/>
      </c>
      <c r="CE269" t="str">
        <f t="shared" ca="1" si="244"/>
        <v/>
      </c>
      <c r="CF269" t="str">
        <f t="shared" ca="1" si="245"/>
        <v/>
      </c>
      <c r="CG269" t="str">
        <f t="shared" ca="1" si="246"/>
        <v/>
      </c>
      <c r="CH269" t="str">
        <f t="shared" ca="1" si="247"/>
        <v/>
      </c>
      <c r="CI269" t="str">
        <f t="shared" ca="1" si="248"/>
        <v/>
      </c>
      <c r="CJ269" t="str">
        <f t="shared" ca="1" si="249"/>
        <v/>
      </c>
      <c r="CK269" t="str">
        <f t="shared" ca="1" si="250"/>
        <v/>
      </c>
      <c r="CL269" t="str">
        <f t="shared" ca="1" si="251"/>
        <v/>
      </c>
      <c r="CM269" t="str">
        <f ca="1">IF($CA269="","",IF(OR(CH269='Datos fijos'!$AB$3,CH269='Datos fijos'!$AB$4),0,SUM(CI269:CL269)))</f>
        <v/>
      </c>
      <c r="CN269" t="str">
        <f t="shared" ca="1" si="262"/>
        <v/>
      </c>
      <c r="DZ269">
        <f ca="1">IF(OR(COUNTIF('Datos fijos'!$AJ:$AJ,$B269)=0,C269=0,D269=0,E269=0,G269=0),0,VLOOKUP($B269,'Datos fijos'!$AJ:$AO,COLUMN('Datos fijos'!$AO$1)-COLUMN('Datos fijos'!$AJ$2)+1,0))</f>
        <v>0</v>
      </c>
      <c r="EA269">
        <f t="shared" ca="1" si="263"/>
        <v>0</v>
      </c>
      <c r="EB269" t="str">
        <f t="shared" ca="1" si="276"/>
        <v/>
      </c>
      <c r="EC269" t="str">
        <f t="shared" ca="1" si="264"/>
        <v/>
      </c>
      <c r="EE269" t="str">
        <f t="shared" ca="1" si="265"/>
        <v/>
      </c>
      <c r="EF269" t="str">
        <f t="shared" ca="1" si="266"/>
        <v/>
      </c>
      <c r="EG269" t="str">
        <f t="shared" ca="1" si="267"/>
        <v/>
      </c>
      <c r="EH269" t="str">
        <f t="shared" ca="1" si="268"/>
        <v/>
      </c>
      <c r="EI269" t="str">
        <f t="shared" ca="1" si="269"/>
        <v/>
      </c>
      <c r="EJ269" t="str">
        <f t="shared" ca="1" si="270"/>
        <v/>
      </c>
      <c r="EM269" t="str">
        <f t="shared" ca="1" si="271"/>
        <v/>
      </c>
      <c r="EN269" t="str">
        <f t="shared" ca="1" si="272"/>
        <v/>
      </c>
      <c r="EO269" t="str">
        <f t="shared" ca="1" si="273"/>
        <v/>
      </c>
      <c r="EP269" t="str">
        <f t="shared" ca="1" si="274"/>
        <v/>
      </c>
      <c r="EQ269" t="str">
        <f ca="1">IF(EC269="","",IF(OR(EJ269='Datos fijos'!$AB$4),0,SUM(EM269:EP269)))</f>
        <v/>
      </c>
      <c r="ER269" t="str">
        <f t="shared" ca="1" si="275"/>
        <v/>
      </c>
      <c r="EV269" s="53" t="str">
        <f ca="1">IF(OR(COUNTIF('Datos fijos'!$AJ:$AJ,Cálculos!$B269)=0,F269=0,D269=0,B269=0),"",VLOOKUP($B269,'Datos fijos'!$AJ:$AP,COLUMN('Datos fijos'!$AP$1)-COLUMN('Datos fijos'!$AJ$2)+1,0))</f>
        <v/>
      </c>
      <c r="EW269" t="str">
        <f t="shared" ca="1" si="252"/>
        <v/>
      </c>
    </row>
    <row r="270" spans="2:153" x14ac:dyDescent="0.25">
      <c r="B270">
        <f ca="1">OFFSET('Equipos, Mater, Serv'!C$5,ROW($A270)-ROW($A$3),0)</f>
        <v>0</v>
      </c>
      <c r="C270">
        <f ca="1">OFFSET('Equipos, Mater, Serv'!D$5,ROW($A270)-ROW($A$3),0)</f>
        <v>0</v>
      </c>
      <c r="D270">
        <f ca="1">OFFSET('Equipos, Mater, Serv'!F$5,ROW($A270)-ROW($A$3),0)</f>
        <v>0</v>
      </c>
      <c r="E270">
        <f ca="1">OFFSET('Equipos, Mater, Serv'!G$5,ROW($A270)-ROW($A$3),0)</f>
        <v>0</v>
      </c>
      <c r="F270">
        <f ca="1">OFFSET('Equipos, Mater, Serv'!H$5,ROW($A270)-ROW($A$3),0)</f>
        <v>0</v>
      </c>
      <c r="G270">
        <f ca="1">OFFSET('Equipos, Mater, Serv'!L$5,ROW($A270)-ROW($A$3),0)</f>
        <v>0</v>
      </c>
      <c r="I270">
        <f ca="1">OFFSET('Equipos, Mater, Serv'!O$5,ROW($A270)-ROW($A$3),0)</f>
        <v>0</v>
      </c>
      <c r="J270">
        <f ca="1">OFFSET('Equipos, Mater, Serv'!P$5,ROW($A270)-ROW($A$3),0)</f>
        <v>0</v>
      </c>
      <c r="K270">
        <f ca="1">OFFSET('Equipos, Mater, Serv'!T$5,ROW($A270)-ROW($A$3),0)</f>
        <v>0</v>
      </c>
      <c r="L270">
        <f ca="1">OFFSET('Equipos, Mater, Serv'!U$5,ROW($A270)-ROW($A$3),0)</f>
        <v>0</v>
      </c>
      <c r="N270">
        <f ca="1">OFFSET('Equipos, Mater, Serv'!Z$5,ROW($A270)-ROW($A$3),0)</f>
        <v>0</v>
      </c>
      <c r="O270">
        <f ca="1">OFFSET('Equipos, Mater, Serv'!AA$5,ROW($A270)-ROW($A$3),0)</f>
        <v>0</v>
      </c>
      <c r="P270">
        <f ca="1">OFFSET('Equipos, Mater, Serv'!AB$5,ROW($A270)-ROW($A$3),0)</f>
        <v>0</v>
      </c>
      <c r="Q270">
        <f ca="1">OFFSET('Equipos, Mater, Serv'!AC$5,ROW($A270)-ROW($A$3),0)</f>
        <v>0</v>
      </c>
      <c r="R270">
        <f ca="1">OFFSET('Equipos, Mater, Serv'!AD$5,ROW($A270)-ROW($A$3),0)</f>
        <v>0</v>
      </c>
      <c r="S270">
        <f ca="1">OFFSET('Equipos, Mater, Serv'!AE$5,ROW($A270)-ROW($A$3),0)</f>
        <v>0</v>
      </c>
      <c r="T270">
        <f ca="1">OFFSET('Equipos, Mater, Serv'!AF$5,ROW($A270)-ROW($A$3),0)</f>
        <v>0</v>
      </c>
      <c r="V270" s="241">
        <f ca="1">IF(OR($B270=0,D270=0,F270=0,J270&lt;&gt;'Datos fijos'!$H$3),0,1)</f>
        <v>0</v>
      </c>
      <c r="W270">
        <f t="shared" ca="1" si="253"/>
        <v>0</v>
      </c>
      <c r="X270" t="str">
        <f t="shared" ca="1" si="254"/>
        <v/>
      </c>
      <c r="Y270" t="str">
        <f t="shared" ca="1" si="255"/>
        <v/>
      </c>
      <c r="AA270" t="str">
        <f t="shared" ca="1" si="222"/>
        <v/>
      </c>
      <c r="AB270" t="str">
        <f t="shared" ca="1" si="223"/>
        <v/>
      </c>
      <c r="AC270" t="str">
        <f t="shared" ca="1" si="224"/>
        <v/>
      </c>
      <c r="AD270" t="str">
        <f t="shared" ca="1" si="225"/>
        <v/>
      </c>
      <c r="AE270" t="str">
        <f t="shared" ca="1" si="226"/>
        <v/>
      </c>
      <c r="AF270" t="str">
        <f t="shared" ca="1" si="227"/>
        <v/>
      </c>
      <c r="AG270" t="str">
        <f t="shared" ca="1" si="256"/>
        <v/>
      </c>
      <c r="AH270" t="str">
        <f t="shared" ca="1" si="257"/>
        <v/>
      </c>
      <c r="AI270" t="str">
        <f t="shared" ca="1" si="258"/>
        <v/>
      </c>
      <c r="AL270" t="str">
        <f ca="1">IF(Y270="","",IF(OR(AG270='Datos fijos'!$AB$3,AG270='Datos fijos'!$AB$4),0,SUM(AH270:AK270)))</f>
        <v/>
      </c>
      <c r="BE270" s="4">
        <f ca="1">IF(OR(COUNTIF('Datos fijos'!$AJ:$AJ,$B270)=0,$B270=0,D270=0,F270=0,$H$4&lt;&gt;'Datos fijos'!$H$3),0,VLOOKUP($B270,'Datos fijos'!$AJ:$AO,COLUMN('Datos fijos'!$AK$2)-COLUMN('Datos fijos'!$AJ$2)+1,0))</f>
        <v>0</v>
      </c>
      <c r="BF270">
        <f t="shared" ca="1" si="259"/>
        <v>0</v>
      </c>
      <c r="BG270" t="str">
        <f t="shared" ca="1" si="228"/>
        <v/>
      </c>
      <c r="BH270" t="str">
        <f t="shared" ca="1" si="229"/>
        <v/>
      </c>
      <c r="BJ270" t="str">
        <f t="shared" ca="1" si="230"/>
        <v/>
      </c>
      <c r="BK270" t="str">
        <f t="shared" ca="1" si="231"/>
        <v/>
      </c>
      <c r="BL270" t="str">
        <f t="shared" ca="1" si="232"/>
        <v/>
      </c>
      <c r="BM270" t="str">
        <f t="shared" ca="1" si="233"/>
        <v/>
      </c>
      <c r="BN270" s="4" t="str">
        <f t="shared" ca="1" si="234"/>
        <v/>
      </c>
      <c r="BO270" t="str">
        <f t="shared" ca="1" si="235"/>
        <v/>
      </c>
      <c r="BP270" t="str">
        <f t="shared" ca="1" si="236"/>
        <v/>
      </c>
      <c r="BQ270" t="str">
        <f t="shared" ca="1" si="237"/>
        <v/>
      </c>
      <c r="BR270" t="str">
        <f t="shared" ca="1" si="238"/>
        <v/>
      </c>
      <c r="BS270" t="str">
        <f t="shared" ca="1" si="239"/>
        <v/>
      </c>
      <c r="BT270" t="str">
        <f ca="1">IF($BH270="","",IF(OR(BO270='Datos fijos'!$AB$3,BO270='Datos fijos'!$AB$4),0,SUM(BP270:BS270)))</f>
        <v/>
      </c>
      <c r="BU270" t="str">
        <f t="shared" ca="1" si="260"/>
        <v/>
      </c>
      <c r="BX270">
        <f ca="1">IF(OR(COUNTIF('Datos fijos'!$AJ:$AJ,$B270)=0,$B270=0,D270=0,F270=0,G270=0,$H$4&lt;&gt;'Datos fijos'!$H$3),0,VLOOKUP($B270,'Datos fijos'!$AJ:$AO,COLUMN('Datos fijos'!$AL$1)-COLUMN('Datos fijos'!$AJ$2)+1,0))</f>
        <v>0</v>
      </c>
      <c r="BY270">
        <f t="shared" ca="1" si="261"/>
        <v>0</v>
      </c>
      <c r="BZ270" t="str">
        <f t="shared" ca="1" si="240"/>
        <v/>
      </c>
      <c r="CA270" t="str">
        <f t="shared" ca="1" si="241"/>
        <v/>
      </c>
      <c r="CC270" t="str">
        <f t="shared" ca="1" si="242"/>
        <v/>
      </c>
      <c r="CD270" t="str">
        <f t="shared" ca="1" si="243"/>
        <v/>
      </c>
      <c r="CE270" t="str">
        <f t="shared" ca="1" si="244"/>
        <v/>
      </c>
      <c r="CF270" t="str">
        <f t="shared" ca="1" si="245"/>
        <v/>
      </c>
      <c r="CG270" t="str">
        <f t="shared" ca="1" si="246"/>
        <v/>
      </c>
      <c r="CH270" t="str">
        <f t="shared" ca="1" si="247"/>
        <v/>
      </c>
      <c r="CI270" t="str">
        <f t="shared" ca="1" si="248"/>
        <v/>
      </c>
      <c r="CJ270" t="str">
        <f t="shared" ca="1" si="249"/>
        <v/>
      </c>
      <c r="CK270" t="str">
        <f t="shared" ca="1" si="250"/>
        <v/>
      </c>
      <c r="CL270" t="str">
        <f t="shared" ca="1" si="251"/>
        <v/>
      </c>
      <c r="CM270" t="str">
        <f ca="1">IF($CA270="","",IF(OR(CH270='Datos fijos'!$AB$3,CH270='Datos fijos'!$AB$4),0,SUM(CI270:CL270)))</f>
        <v/>
      </c>
      <c r="CN270" t="str">
        <f t="shared" ca="1" si="262"/>
        <v/>
      </c>
      <c r="DZ270">
        <f ca="1">IF(OR(COUNTIF('Datos fijos'!$AJ:$AJ,$B270)=0,C270=0,D270=0,E270=0,G270=0),0,VLOOKUP($B270,'Datos fijos'!$AJ:$AO,COLUMN('Datos fijos'!$AO$1)-COLUMN('Datos fijos'!$AJ$2)+1,0))</f>
        <v>0</v>
      </c>
      <c r="EA270">
        <f t="shared" ca="1" si="263"/>
        <v>0</v>
      </c>
      <c r="EB270" t="str">
        <f t="shared" ca="1" si="276"/>
        <v/>
      </c>
      <c r="EC270" t="str">
        <f t="shared" ca="1" si="264"/>
        <v/>
      </c>
      <c r="EE270" t="str">
        <f t="shared" ca="1" si="265"/>
        <v/>
      </c>
      <c r="EF270" t="str">
        <f t="shared" ca="1" si="266"/>
        <v/>
      </c>
      <c r="EG270" t="str">
        <f t="shared" ca="1" si="267"/>
        <v/>
      </c>
      <c r="EH270" t="str">
        <f t="shared" ca="1" si="268"/>
        <v/>
      </c>
      <c r="EI270" t="str">
        <f t="shared" ca="1" si="269"/>
        <v/>
      </c>
      <c r="EJ270" t="str">
        <f t="shared" ca="1" si="270"/>
        <v/>
      </c>
      <c r="EM270" t="str">
        <f t="shared" ca="1" si="271"/>
        <v/>
      </c>
      <c r="EN270" t="str">
        <f t="shared" ca="1" si="272"/>
        <v/>
      </c>
      <c r="EO270" t="str">
        <f t="shared" ca="1" si="273"/>
        <v/>
      </c>
      <c r="EP270" t="str">
        <f t="shared" ca="1" si="274"/>
        <v/>
      </c>
      <c r="EQ270" t="str">
        <f ca="1">IF(EC270="","",IF(OR(EJ270='Datos fijos'!$AB$4),0,SUM(EM270:EP270)))</f>
        <v/>
      </c>
      <c r="ER270" t="str">
        <f t="shared" ca="1" si="275"/>
        <v/>
      </c>
      <c r="EV270" s="53" t="str">
        <f ca="1">IF(OR(COUNTIF('Datos fijos'!$AJ:$AJ,Cálculos!$B270)=0,F270=0,D270=0,B270=0),"",VLOOKUP($B270,'Datos fijos'!$AJ:$AP,COLUMN('Datos fijos'!$AP$1)-COLUMN('Datos fijos'!$AJ$2)+1,0))</f>
        <v/>
      </c>
      <c r="EW270" t="str">
        <f t="shared" ca="1" si="252"/>
        <v/>
      </c>
    </row>
    <row r="271" spans="2:153" x14ac:dyDescent="0.25">
      <c r="B271">
        <f ca="1">OFFSET('Equipos, Mater, Serv'!C$5,ROW($A271)-ROW($A$3),0)</f>
        <v>0</v>
      </c>
      <c r="C271">
        <f ca="1">OFFSET('Equipos, Mater, Serv'!D$5,ROW($A271)-ROW($A$3),0)</f>
        <v>0</v>
      </c>
      <c r="D271">
        <f ca="1">OFFSET('Equipos, Mater, Serv'!F$5,ROW($A271)-ROW($A$3),0)</f>
        <v>0</v>
      </c>
      <c r="E271">
        <f ca="1">OFFSET('Equipos, Mater, Serv'!G$5,ROW($A271)-ROW($A$3),0)</f>
        <v>0</v>
      </c>
      <c r="F271">
        <f ca="1">OFFSET('Equipos, Mater, Serv'!H$5,ROW($A271)-ROW($A$3),0)</f>
        <v>0</v>
      </c>
      <c r="G271">
        <f ca="1">OFFSET('Equipos, Mater, Serv'!L$5,ROW($A271)-ROW($A$3),0)</f>
        <v>0</v>
      </c>
      <c r="I271">
        <f ca="1">OFFSET('Equipos, Mater, Serv'!O$5,ROW($A271)-ROW($A$3),0)</f>
        <v>0</v>
      </c>
      <c r="J271">
        <f ca="1">OFFSET('Equipos, Mater, Serv'!P$5,ROW($A271)-ROW($A$3),0)</f>
        <v>0</v>
      </c>
      <c r="K271">
        <f ca="1">OFFSET('Equipos, Mater, Serv'!T$5,ROW($A271)-ROW($A$3),0)</f>
        <v>0</v>
      </c>
      <c r="L271">
        <f ca="1">OFFSET('Equipos, Mater, Serv'!U$5,ROW($A271)-ROW($A$3),0)</f>
        <v>0</v>
      </c>
      <c r="N271">
        <f ca="1">OFFSET('Equipos, Mater, Serv'!Z$5,ROW($A271)-ROW($A$3),0)</f>
        <v>0</v>
      </c>
      <c r="O271">
        <f ca="1">OFFSET('Equipos, Mater, Serv'!AA$5,ROW($A271)-ROW($A$3),0)</f>
        <v>0</v>
      </c>
      <c r="P271">
        <f ca="1">OFFSET('Equipos, Mater, Serv'!AB$5,ROW($A271)-ROW($A$3),0)</f>
        <v>0</v>
      </c>
      <c r="Q271">
        <f ca="1">OFFSET('Equipos, Mater, Serv'!AC$5,ROW($A271)-ROW($A$3),0)</f>
        <v>0</v>
      </c>
      <c r="R271">
        <f ca="1">OFFSET('Equipos, Mater, Serv'!AD$5,ROW($A271)-ROW($A$3),0)</f>
        <v>0</v>
      </c>
      <c r="S271">
        <f ca="1">OFFSET('Equipos, Mater, Serv'!AE$5,ROW($A271)-ROW($A$3),0)</f>
        <v>0</v>
      </c>
      <c r="T271">
        <f ca="1">OFFSET('Equipos, Mater, Serv'!AF$5,ROW($A271)-ROW($A$3),0)</f>
        <v>0</v>
      </c>
      <c r="V271" s="241">
        <f ca="1">IF(OR($B271=0,D271=0,F271=0,J271&lt;&gt;'Datos fijos'!$H$3),0,1)</f>
        <v>0</v>
      </c>
      <c r="W271">
        <f t="shared" ca="1" si="253"/>
        <v>0</v>
      </c>
      <c r="X271" t="str">
        <f t="shared" ca="1" si="254"/>
        <v/>
      </c>
      <c r="Y271" t="str">
        <f t="shared" ca="1" si="255"/>
        <v/>
      </c>
      <c r="AA271" t="str">
        <f t="shared" ca="1" si="222"/>
        <v/>
      </c>
      <c r="AB271" t="str">
        <f t="shared" ca="1" si="223"/>
        <v/>
      </c>
      <c r="AC271" t="str">
        <f t="shared" ca="1" si="224"/>
        <v/>
      </c>
      <c r="AD271" t="str">
        <f t="shared" ca="1" si="225"/>
        <v/>
      </c>
      <c r="AE271" t="str">
        <f t="shared" ca="1" si="226"/>
        <v/>
      </c>
      <c r="AF271" t="str">
        <f t="shared" ca="1" si="227"/>
        <v/>
      </c>
      <c r="AG271" t="str">
        <f t="shared" ca="1" si="256"/>
        <v/>
      </c>
      <c r="AH271" t="str">
        <f t="shared" ca="1" si="257"/>
        <v/>
      </c>
      <c r="AI271" t="str">
        <f t="shared" ca="1" si="258"/>
        <v/>
      </c>
      <c r="AL271" t="str">
        <f ca="1">IF(Y271="","",IF(OR(AG271='Datos fijos'!$AB$3,AG271='Datos fijos'!$AB$4),0,SUM(AH271:AK271)))</f>
        <v/>
      </c>
      <c r="BE271" s="4">
        <f ca="1">IF(OR(COUNTIF('Datos fijos'!$AJ:$AJ,$B271)=0,$B271=0,D271=0,F271=0,$H$4&lt;&gt;'Datos fijos'!$H$3),0,VLOOKUP($B271,'Datos fijos'!$AJ:$AO,COLUMN('Datos fijos'!$AK$2)-COLUMN('Datos fijos'!$AJ$2)+1,0))</f>
        <v>0</v>
      </c>
      <c r="BF271">
        <f t="shared" ca="1" si="259"/>
        <v>0</v>
      </c>
      <c r="BG271" t="str">
        <f t="shared" ca="1" si="228"/>
        <v/>
      </c>
      <c r="BH271" t="str">
        <f t="shared" ca="1" si="229"/>
        <v/>
      </c>
      <c r="BJ271" t="str">
        <f t="shared" ca="1" si="230"/>
        <v/>
      </c>
      <c r="BK271" t="str">
        <f t="shared" ca="1" si="231"/>
        <v/>
      </c>
      <c r="BL271" t="str">
        <f t="shared" ca="1" si="232"/>
        <v/>
      </c>
      <c r="BM271" t="str">
        <f t="shared" ca="1" si="233"/>
        <v/>
      </c>
      <c r="BN271" s="4" t="str">
        <f t="shared" ca="1" si="234"/>
        <v/>
      </c>
      <c r="BO271" t="str">
        <f t="shared" ca="1" si="235"/>
        <v/>
      </c>
      <c r="BP271" t="str">
        <f t="shared" ca="1" si="236"/>
        <v/>
      </c>
      <c r="BQ271" t="str">
        <f t="shared" ca="1" si="237"/>
        <v/>
      </c>
      <c r="BR271" t="str">
        <f t="shared" ca="1" si="238"/>
        <v/>
      </c>
      <c r="BS271" t="str">
        <f t="shared" ca="1" si="239"/>
        <v/>
      </c>
      <c r="BT271" t="str">
        <f ca="1">IF($BH271="","",IF(OR(BO271='Datos fijos'!$AB$3,BO271='Datos fijos'!$AB$4),0,SUM(BP271:BS271)))</f>
        <v/>
      </c>
      <c r="BU271" t="str">
        <f t="shared" ca="1" si="260"/>
        <v/>
      </c>
      <c r="BX271">
        <f ca="1">IF(OR(COUNTIF('Datos fijos'!$AJ:$AJ,$B271)=0,$B271=0,D271=0,F271=0,G271=0,$H$4&lt;&gt;'Datos fijos'!$H$3),0,VLOOKUP($B271,'Datos fijos'!$AJ:$AO,COLUMN('Datos fijos'!$AL$1)-COLUMN('Datos fijos'!$AJ$2)+1,0))</f>
        <v>0</v>
      </c>
      <c r="BY271">
        <f t="shared" ca="1" si="261"/>
        <v>0</v>
      </c>
      <c r="BZ271" t="str">
        <f t="shared" ca="1" si="240"/>
        <v/>
      </c>
      <c r="CA271" t="str">
        <f t="shared" ca="1" si="241"/>
        <v/>
      </c>
      <c r="CC271" t="str">
        <f t="shared" ca="1" si="242"/>
        <v/>
      </c>
      <c r="CD271" t="str">
        <f t="shared" ca="1" si="243"/>
        <v/>
      </c>
      <c r="CE271" t="str">
        <f t="shared" ca="1" si="244"/>
        <v/>
      </c>
      <c r="CF271" t="str">
        <f t="shared" ca="1" si="245"/>
        <v/>
      </c>
      <c r="CG271" t="str">
        <f t="shared" ca="1" si="246"/>
        <v/>
      </c>
      <c r="CH271" t="str">
        <f t="shared" ca="1" si="247"/>
        <v/>
      </c>
      <c r="CI271" t="str">
        <f t="shared" ca="1" si="248"/>
        <v/>
      </c>
      <c r="CJ271" t="str">
        <f t="shared" ca="1" si="249"/>
        <v/>
      </c>
      <c r="CK271" t="str">
        <f t="shared" ca="1" si="250"/>
        <v/>
      </c>
      <c r="CL271" t="str">
        <f t="shared" ca="1" si="251"/>
        <v/>
      </c>
      <c r="CM271" t="str">
        <f ca="1">IF($CA271="","",IF(OR(CH271='Datos fijos'!$AB$3,CH271='Datos fijos'!$AB$4),0,SUM(CI271:CL271)))</f>
        <v/>
      </c>
      <c r="CN271" t="str">
        <f t="shared" ca="1" si="262"/>
        <v/>
      </c>
      <c r="DZ271">
        <f ca="1">IF(OR(COUNTIF('Datos fijos'!$AJ:$AJ,$B271)=0,C271=0,D271=0,E271=0,G271=0),0,VLOOKUP($B271,'Datos fijos'!$AJ:$AO,COLUMN('Datos fijos'!$AO$1)-COLUMN('Datos fijos'!$AJ$2)+1,0))</f>
        <v>0</v>
      </c>
      <c r="EA271">
        <f t="shared" ca="1" si="263"/>
        <v>0</v>
      </c>
      <c r="EB271" t="str">
        <f t="shared" ca="1" si="276"/>
        <v/>
      </c>
      <c r="EC271" t="str">
        <f t="shared" ca="1" si="264"/>
        <v/>
      </c>
      <c r="EE271" t="str">
        <f t="shared" ca="1" si="265"/>
        <v/>
      </c>
      <c r="EF271" t="str">
        <f t="shared" ca="1" si="266"/>
        <v/>
      </c>
      <c r="EG271" t="str">
        <f t="shared" ca="1" si="267"/>
        <v/>
      </c>
      <c r="EH271" t="str">
        <f t="shared" ca="1" si="268"/>
        <v/>
      </c>
      <c r="EI271" t="str">
        <f t="shared" ca="1" si="269"/>
        <v/>
      </c>
      <c r="EJ271" t="str">
        <f t="shared" ca="1" si="270"/>
        <v/>
      </c>
      <c r="EM271" t="str">
        <f t="shared" ca="1" si="271"/>
        <v/>
      </c>
      <c r="EN271" t="str">
        <f t="shared" ca="1" si="272"/>
        <v/>
      </c>
      <c r="EO271" t="str">
        <f t="shared" ca="1" si="273"/>
        <v/>
      </c>
      <c r="EP271" t="str">
        <f t="shared" ca="1" si="274"/>
        <v/>
      </c>
      <c r="EQ271" t="str">
        <f ca="1">IF(EC271="","",IF(OR(EJ271='Datos fijos'!$AB$4),0,SUM(EM271:EP271)))</f>
        <v/>
      </c>
      <c r="ER271" t="str">
        <f t="shared" ca="1" si="275"/>
        <v/>
      </c>
      <c r="EV271" s="53" t="str">
        <f ca="1">IF(OR(COUNTIF('Datos fijos'!$AJ:$AJ,Cálculos!$B271)=0,F271=0,D271=0,B271=0),"",VLOOKUP($B271,'Datos fijos'!$AJ:$AP,COLUMN('Datos fijos'!$AP$1)-COLUMN('Datos fijos'!$AJ$2)+1,0))</f>
        <v/>
      </c>
      <c r="EW271" t="str">
        <f t="shared" ca="1" si="252"/>
        <v/>
      </c>
    </row>
    <row r="272" spans="2:153" x14ac:dyDescent="0.25">
      <c r="B272">
        <f ca="1">OFFSET('Equipos, Mater, Serv'!C$5,ROW($A272)-ROW($A$3),0)</f>
        <v>0</v>
      </c>
      <c r="C272">
        <f ca="1">OFFSET('Equipos, Mater, Serv'!D$5,ROW($A272)-ROW($A$3),0)</f>
        <v>0</v>
      </c>
      <c r="D272">
        <f ca="1">OFFSET('Equipos, Mater, Serv'!F$5,ROW($A272)-ROW($A$3),0)</f>
        <v>0</v>
      </c>
      <c r="E272">
        <f ca="1">OFFSET('Equipos, Mater, Serv'!G$5,ROW($A272)-ROW($A$3),0)</f>
        <v>0</v>
      </c>
      <c r="F272">
        <f ca="1">OFFSET('Equipos, Mater, Serv'!H$5,ROW($A272)-ROW($A$3),0)</f>
        <v>0</v>
      </c>
      <c r="G272">
        <f ca="1">OFFSET('Equipos, Mater, Serv'!L$5,ROW($A272)-ROW($A$3),0)</f>
        <v>0</v>
      </c>
      <c r="I272">
        <f ca="1">OFFSET('Equipos, Mater, Serv'!O$5,ROW($A272)-ROW($A$3),0)</f>
        <v>0</v>
      </c>
      <c r="J272">
        <f ca="1">OFFSET('Equipos, Mater, Serv'!P$5,ROW($A272)-ROW($A$3),0)</f>
        <v>0</v>
      </c>
      <c r="K272">
        <f ca="1">OFFSET('Equipos, Mater, Serv'!T$5,ROW($A272)-ROW($A$3),0)</f>
        <v>0</v>
      </c>
      <c r="L272">
        <f ca="1">OFFSET('Equipos, Mater, Serv'!U$5,ROW($A272)-ROW($A$3),0)</f>
        <v>0</v>
      </c>
      <c r="N272">
        <f ca="1">OFFSET('Equipos, Mater, Serv'!Z$5,ROW($A272)-ROW($A$3),0)</f>
        <v>0</v>
      </c>
      <c r="O272">
        <f ca="1">OFFSET('Equipos, Mater, Serv'!AA$5,ROW($A272)-ROW($A$3),0)</f>
        <v>0</v>
      </c>
      <c r="P272">
        <f ca="1">OFFSET('Equipos, Mater, Serv'!AB$5,ROW($A272)-ROW($A$3),0)</f>
        <v>0</v>
      </c>
      <c r="Q272">
        <f ca="1">OFFSET('Equipos, Mater, Serv'!AC$5,ROW($A272)-ROW($A$3),0)</f>
        <v>0</v>
      </c>
      <c r="R272">
        <f ca="1">OFFSET('Equipos, Mater, Serv'!AD$5,ROW($A272)-ROW($A$3),0)</f>
        <v>0</v>
      </c>
      <c r="S272">
        <f ca="1">OFFSET('Equipos, Mater, Serv'!AE$5,ROW($A272)-ROW($A$3),0)</f>
        <v>0</v>
      </c>
      <c r="T272">
        <f ca="1">OFFSET('Equipos, Mater, Serv'!AF$5,ROW($A272)-ROW($A$3),0)</f>
        <v>0</v>
      </c>
      <c r="V272" s="241">
        <f ca="1">IF(OR($B272=0,D272=0,F272=0,J272&lt;&gt;'Datos fijos'!$H$3),0,1)</f>
        <v>0</v>
      </c>
      <c r="W272">
        <f t="shared" ca="1" si="253"/>
        <v>0</v>
      </c>
      <c r="X272" t="str">
        <f t="shared" ca="1" si="254"/>
        <v/>
      </c>
      <c r="Y272" t="str">
        <f t="shared" ca="1" si="255"/>
        <v/>
      </c>
      <c r="AA272" t="str">
        <f t="shared" ca="1" si="222"/>
        <v/>
      </c>
      <c r="AB272" t="str">
        <f t="shared" ca="1" si="223"/>
        <v/>
      </c>
      <c r="AC272" t="str">
        <f t="shared" ca="1" si="224"/>
        <v/>
      </c>
      <c r="AD272" t="str">
        <f t="shared" ca="1" si="225"/>
        <v/>
      </c>
      <c r="AE272" t="str">
        <f t="shared" ca="1" si="226"/>
        <v/>
      </c>
      <c r="AF272" t="str">
        <f t="shared" ca="1" si="227"/>
        <v/>
      </c>
      <c r="AG272" t="str">
        <f t="shared" ca="1" si="256"/>
        <v/>
      </c>
      <c r="AH272" t="str">
        <f t="shared" ca="1" si="257"/>
        <v/>
      </c>
      <c r="AI272" t="str">
        <f t="shared" ca="1" si="258"/>
        <v/>
      </c>
      <c r="AL272" t="str">
        <f ca="1">IF(Y272="","",IF(OR(AG272='Datos fijos'!$AB$3,AG272='Datos fijos'!$AB$4),0,SUM(AH272:AK272)))</f>
        <v/>
      </c>
      <c r="BE272" s="4">
        <f ca="1">IF(OR(COUNTIF('Datos fijos'!$AJ:$AJ,$B272)=0,$B272=0,D272=0,F272=0,$H$4&lt;&gt;'Datos fijos'!$H$3),0,VLOOKUP($B272,'Datos fijos'!$AJ:$AO,COLUMN('Datos fijos'!$AK$2)-COLUMN('Datos fijos'!$AJ$2)+1,0))</f>
        <v>0</v>
      </c>
      <c r="BF272">
        <f t="shared" ca="1" si="259"/>
        <v>0</v>
      </c>
      <c r="BG272" t="str">
        <f t="shared" ca="1" si="228"/>
        <v/>
      </c>
      <c r="BH272" t="str">
        <f t="shared" ca="1" si="229"/>
        <v/>
      </c>
      <c r="BJ272" t="str">
        <f t="shared" ca="1" si="230"/>
        <v/>
      </c>
      <c r="BK272" t="str">
        <f t="shared" ca="1" si="231"/>
        <v/>
      </c>
      <c r="BL272" t="str">
        <f t="shared" ca="1" si="232"/>
        <v/>
      </c>
      <c r="BM272" t="str">
        <f t="shared" ca="1" si="233"/>
        <v/>
      </c>
      <c r="BN272" s="4" t="str">
        <f t="shared" ca="1" si="234"/>
        <v/>
      </c>
      <c r="BO272" t="str">
        <f t="shared" ca="1" si="235"/>
        <v/>
      </c>
      <c r="BP272" t="str">
        <f t="shared" ca="1" si="236"/>
        <v/>
      </c>
      <c r="BQ272" t="str">
        <f t="shared" ca="1" si="237"/>
        <v/>
      </c>
      <c r="BR272" t="str">
        <f t="shared" ca="1" si="238"/>
        <v/>
      </c>
      <c r="BS272" t="str">
        <f t="shared" ca="1" si="239"/>
        <v/>
      </c>
      <c r="BT272" t="str">
        <f ca="1">IF($BH272="","",IF(OR(BO272='Datos fijos'!$AB$3,BO272='Datos fijos'!$AB$4),0,SUM(BP272:BS272)))</f>
        <v/>
      </c>
      <c r="BU272" t="str">
        <f t="shared" ca="1" si="260"/>
        <v/>
      </c>
      <c r="BX272">
        <f ca="1">IF(OR(COUNTIF('Datos fijos'!$AJ:$AJ,$B272)=0,$B272=0,D272=0,F272=0,G272=0,$H$4&lt;&gt;'Datos fijos'!$H$3),0,VLOOKUP($B272,'Datos fijos'!$AJ:$AO,COLUMN('Datos fijos'!$AL$1)-COLUMN('Datos fijos'!$AJ$2)+1,0))</f>
        <v>0</v>
      </c>
      <c r="BY272">
        <f t="shared" ca="1" si="261"/>
        <v>0</v>
      </c>
      <c r="BZ272" t="str">
        <f t="shared" ca="1" si="240"/>
        <v/>
      </c>
      <c r="CA272" t="str">
        <f t="shared" ca="1" si="241"/>
        <v/>
      </c>
      <c r="CC272" t="str">
        <f t="shared" ca="1" si="242"/>
        <v/>
      </c>
      <c r="CD272" t="str">
        <f t="shared" ca="1" si="243"/>
        <v/>
      </c>
      <c r="CE272" t="str">
        <f t="shared" ca="1" si="244"/>
        <v/>
      </c>
      <c r="CF272" t="str">
        <f t="shared" ca="1" si="245"/>
        <v/>
      </c>
      <c r="CG272" t="str">
        <f t="shared" ca="1" si="246"/>
        <v/>
      </c>
      <c r="CH272" t="str">
        <f t="shared" ca="1" si="247"/>
        <v/>
      </c>
      <c r="CI272" t="str">
        <f t="shared" ca="1" si="248"/>
        <v/>
      </c>
      <c r="CJ272" t="str">
        <f t="shared" ca="1" si="249"/>
        <v/>
      </c>
      <c r="CK272" t="str">
        <f t="shared" ca="1" si="250"/>
        <v/>
      </c>
      <c r="CL272" t="str">
        <f t="shared" ca="1" si="251"/>
        <v/>
      </c>
      <c r="CM272" t="str">
        <f ca="1">IF($CA272="","",IF(OR(CH272='Datos fijos'!$AB$3,CH272='Datos fijos'!$AB$4),0,SUM(CI272:CL272)))</f>
        <v/>
      </c>
      <c r="CN272" t="str">
        <f t="shared" ca="1" si="262"/>
        <v/>
      </c>
      <c r="DZ272">
        <f ca="1">IF(OR(COUNTIF('Datos fijos'!$AJ:$AJ,$B272)=0,C272=0,D272=0,E272=0,G272=0),0,VLOOKUP($B272,'Datos fijos'!$AJ:$AO,COLUMN('Datos fijos'!$AO$1)-COLUMN('Datos fijos'!$AJ$2)+1,0))</f>
        <v>0</v>
      </c>
      <c r="EA272">
        <f t="shared" ca="1" si="263"/>
        <v>0</v>
      </c>
      <c r="EB272" t="str">
        <f t="shared" ca="1" si="276"/>
        <v/>
      </c>
      <c r="EC272" t="str">
        <f t="shared" ca="1" si="264"/>
        <v/>
      </c>
      <c r="EE272" t="str">
        <f t="shared" ca="1" si="265"/>
        <v/>
      </c>
      <c r="EF272" t="str">
        <f t="shared" ca="1" si="266"/>
        <v/>
      </c>
      <c r="EG272" t="str">
        <f t="shared" ca="1" si="267"/>
        <v/>
      </c>
      <c r="EH272" t="str">
        <f t="shared" ca="1" si="268"/>
        <v/>
      </c>
      <c r="EI272" t="str">
        <f t="shared" ca="1" si="269"/>
        <v/>
      </c>
      <c r="EJ272" t="str">
        <f t="shared" ca="1" si="270"/>
        <v/>
      </c>
      <c r="EM272" t="str">
        <f t="shared" ca="1" si="271"/>
        <v/>
      </c>
      <c r="EN272" t="str">
        <f t="shared" ca="1" si="272"/>
        <v/>
      </c>
      <c r="EO272" t="str">
        <f t="shared" ca="1" si="273"/>
        <v/>
      </c>
      <c r="EP272" t="str">
        <f t="shared" ca="1" si="274"/>
        <v/>
      </c>
      <c r="EQ272" t="str">
        <f ca="1">IF(EC272="","",IF(OR(EJ272='Datos fijos'!$AB$4),0,SUM(EM272:EP272)))</f>
        <v/>
      </c>
      <c r="ER272" t="str">
        <f t="shared" ca="1" si="275"/>
        <v/>
      </c>
      <c r="EV272" s="53" t="str">
        <f ca="1">IF(OR(COUNTIF('Datos fijos'!$AJ:$AJ,Cálculos!$B272)=0,F272=0,D272=0,B272=0),"",VLOOKUP($B272,'Datos fijos'!$AJ:$AP,COLUMN('Datos fijos'!$AP$1)-COLUMN('Datos fijos'!$AJ$2)+1,0))</f>
        <v/>
      </c>
      <c r="EW272" t="str">
        <f t="shared" ca="1" si="252"/>
        <v/>
      </c>
    </row>
    <row r="273" spans="2:153" x14ac:dyDescent="0.25">
      <c r="B273">
        <f ca="1">OFFSET('Equipos, Mater, Serv'!C$5,ROW($A273)-ROW($A$3),0)</f>
        <v>0</v>
      </c>
      <c r="C273">
        <f ca="1">OFFSET('Equipos, Mater, Serv'!D$5,ROW($A273)-ROW($A$3),0)</f>
        <v>0</v>
      </c>
      <c r="D273">
        <f ca="1">OFFSET('Equipos, Mater, Serv'!F$5,ROW($A273)-ROW($A$3),0)</f>
        <v>0</v>
      </c>
      <c r="E273">
        <f ca="1">OFFSET('Equipos, Mater, Serv'!G$5,ROW($A273)-ROW($A$3),0)</f>
        <v>0</v>
      </c>
      <c r="F273">
        <f ca="1">OFFSET('Equipos, Mater, Serv'!H$5,ROW($A273)-ROW($A$3),0)</f>
        <v>0</v>
      </c>
      <c r="G273">
        <f ca="1">OFFSET('Equipos, Mater, Serv'!L$5,ROW($A273)-ROW($A$3),0)</f>
        <v>0</v>
      </c>
      <c r="I273">
        <f ca="1">OFFSET('Equipos, Mater, Serv'!O$5,ROW($A273)-ROW($A$3),0)</f>
        <v>0</v>
      </c>
      <c r="J273">
        <f ca="1">OFFSET('Equipos, Mater, Serv'!P$5,ROW($A273)-ROW($A$3),0)</f>
        <v>0</v>
      </c>
      <c r="K273">
        <f ca="1">OFFSET('Equipos, Mater, Serv'!T$5,ROW($A273)-ROW($A$3),0)</f>
        <v>0</v>
      </c>
      <c r="L273">
        <f ca="1">OFFSET('Equipos, Mater, Serv'!U$5,ROW($A273)-ROW($A$3),0)</f>
        <v>0</v>
      </c>
      <c r="N273">
        <f ca="1">OFFSET('Equipos, Mater, Serv'!Z$5,ROW($A273)-ROW($A$3),0)</f>
        <v>0</v>
      </c>
      <c r="O273">
        <f ca="1">OFFSET('Equipos, Mater, Serv'!AA$5,ROW($A273)-ROW($A$3),0)</f>
        <v>0</v>
      </c>
      <c r="P273">
        <f ca="1">OFFSET('Equipos, Mater, Serv'!AB$5,ROW($A273)-ROW($A$3),0)</f>
        <v>0</v>
      </c>
      <c r="Q273">
        <f ca="1">OFFSET('Equipos, Mater, Serv'!AC$5,ROW($A273)-ROW($A$3),0)</f>
        <v>0</v>
      </c>
      <c r="R273">
        <f ca="1">OFFSET('Equipos, Mater, Serv'!AD$5,ROW($A273)-ROW($A$3),0)</f>
        <v>0</v>
      </c>
      <c r="S273">
        <f ca="1">OFFSET('Equipos, Mater, Serv'!AE$5,ROW($A273)-ROW($A$3),0)</f>
        <v>0</v>
      </c>
      <c r="T273">
        <f ca="1">OFFSET('Equipos, Mater, Serv'!AF$5,ROW($A273)-ROW($A$3),0)</f>
        <v>0</v>
      </c>
      <c r="V273" s="241">
        <f ca="1">IF(OR($B273=0,D273=0,F273=0,J273&lt;&gt;'Datos fijos'!$H$3),0,1)</f>
        <v>0</v>
      </c>
      <c r="W273">
        <f t="shared" ca="1" si="253"/>
        <v>0</v>
      </c>
      <c r="X273" t="str">
        <f t="shared" ca="1" si="254"/>
        <v/>
      </c>
      <c r="Y273" t="str">
        <f t="shared" ca="1" si="255"/>
        <v/>
      </c>
      <c r="AA273" t="str">
        <f t="shared" ca="1" si="222"/>
        <v/>
      </c>
      <c r="AB273" t="str">
        <f t="shared" ca="1" si="223"/>
        <v/>
      </c>
      <c r="AC273" t="str">
        <f t="shared" ca="1" si="224"/>
        <v/>
      </c>
      <c r="AD273" t="str">
        <f t="shared" ca="1" si="225"/>
        <v/>
      </c>
      <c r="AE273" t="str">
        <f t="shared" ca="1" si="226"/>
        <v/>
      </c>
      <c r="AF273" t="str">
        <f t="shared" ca="1" si="227"/>
        <v/>
      </c>
      <c r="AG273" t="str">
        <f t="shared" ca="1" si="256"/>
        <v/>
      </c>
      <c r="AH273" t="str">
        <f t="shared" ca="1" si="257"/>
        <v/>
      </c>
      <c r="AI273" t="str">
        <f t="shared" ca="1" si="258"/>
        <v/>
      </c>
      <c r="AL273" t="str">
        <f ca="1">IF(Y273="","",IF(OR(AG273='Datos fijos'!$AB$3,AG273='Datos fijos'!$AB$4),0,SUM(AH273:AK273)))</f>
        <v/>
      </c>
      <c r="BE273" s="4">
        <f ca="1">IF(OR(COUNTIF('Datos fijos'!$AJ:$AJ,$B273)=0,$B273=0,D273=0,F273=0,$H$4&lt;&gt;'Datos fijos'!$H$3),0,VLOOKUP($B273,'Datos fijos'!$AJ:$AO,COLUMN('Datos fijos'!$AK$2)-COLUMN('Datos fijos'!$AJ$2)+1,0))</f>
        <v>0</v>
      </c>
      <c r="BF273">
        <f t="shared" ca="1" si="259"/>
        <v>0</v>
      </c>
      <c r="BG273" t="str">
        <f t="shared" ca="1" si="228"/>
        <v/>
      </c>
      <c r="BH273" t="str">
        <f t="shared" ca="1" si="229"/>
        <v/>
      </c>
      <c r="BJ273" t="str">
        <f t="shared" ca="1" si="230"/>
        <v/>
      </c>
      <c r="BK273" t="str">
        <f t="shared" ca="1" si="231"/>
        <v/>
      </c>
      <c r="BL273" t="str">
        <f t="shared" ca="1" si="232"/>
        <v/>
      </c>
      <c r="BM273" t="str">
        <f t="shared" ca="1" si="233"/>
        <v/>
      </c>
      <c r="BN273" s="4" t="str">
        <f t="shared" ca="1" si="234"/>
        <v/>
      </c>
      <c r="BO273" t="str">
        <f t="shared" ca="1" si="235"/>
        <v/>
      </c>
      <c r="BP273" t="str">
        <f t="shared" ca="1" si="236"/>
        <v/>
      </c>
      <c r="BQ273" t="str">
        <f t="shared" ca="1" si="237"/>
        <v/>
      </c>
      <c r="BR273" t="str">
        <f t="shared" ca="1" si="238"/>
        <v/>
      </c>
      <c r="BS273" t="str">
        <f t="shared" ca="1" si="239"/>
        <v/>
      </c>
      <c r="BT273" t="str">
        <f ca="1">IF($BH273="","",IF(OR(BO273='Datos fijos'!$AB$3,BO273='Datos fijos'!$AB$4),0,SUM(BP273:BS273)))</f>
        <v/>
      </c>
      <c r="BU273" t="str">
        <f t="shared" ca="1" si="260"/>
        <v/>
      </c>
      <c r="BX273">
        <f ca="1">IF(OR(COUNTIF('Datos fijos'!$AJ:$AJ,$B273)=0,$B273=0,D273=0,F273=0,G273=0,$H$4&lt;&gt;'Datos fijos'!$H$3),0,VLOOKUP($B273,'Datos fijos'!$AJ:$AO,COLUMN('Datos fijos'!$AL$1)-COLUMN('Datos fijos'!$AJ$2)+1,0))</f>
        <v>0</v>
      </c>
      <c r="BY273">
        <f t="shared" ca="1" si="261"/>
        <v>0</v>
      </c>
      <c r="BZ273" t="str">
        <f t="shared" ca="1" si="240"/>
        <v/>
      </c>
      <c r="CA273" t="str">
        <f t="shared" ca="1" si="241"/>
        <v/>
      </c>
      <c r="CC273" t="str">
        <f t="shared" ca="1" si="242"/>
        <v/>
      </c>
      <c r="CD273" t="str">
        <f t="shared" ca="1" si="243"/>
        <v/>
      </c>
      <c r="CE273" t="str">
        <f t="shared" ca="1" si="244"/>
        <v/>
      </c>
      <c r="CF273" t="str">
        <f t="shared" ca="1" si="245"/>
        <v/>
      </c>
      <c r="CG273" t="str">
        <f t="shared" ca="1" si="246"/>
        <v/>
      </c>
      <c r="CH273" t="str">
        <f t="shared" ca="1" si="247"/>
        <v/>
      </c>
      <c r="CI273" t="str">
        <f t="shared" ca="1" si="248"/>
        <v/>
      </c>
      <c r="CJ273" t="str">
        <f t="shared" ca="1" si="249"/>
        <v/>
      </c>
      <c r="CK273" t="str">
        <f t="shared" ca="1" si="250"/>
        <v/>
      </c>
      <c r="CL273" t="str">
        <f t="shared" ca="1" si="251"/>
        <v/>
      </c>
      <c r="CM273" t="str">
        <f ca="1">IF($CA273="","",IF(OR(CH273='Datos fijos'!$AB$3,CH273='Datos fijos'!$AB$4),0,SUM(CI273:CL273)))</f>
        <v/>
      </c>
      <c r="CN273" t="str">
        <f t="shared" ca="1" si="262"/>
        <v/>
      </c>
      <c r="DZ273">
        <f ca="1">IF(OR(COUNTIF('Datos fijos'!$AJ:$AJ,$B273)=0,C273=0,D273=0,E273=0,G273=0),0,VLOOKUP($B273,'Datos fijos'!$AJ:$AO,COLUMN('Datos fijos'!$AO$1)-COLUMN('Datos fijos'!$AJ$2)+1,0))</f>
        <v>0</v>
      </c>
      <c r="EA273">
        <f t="shared" ca="1" si="263"/>
        <v>0</v>
      </c>
      <c r="EB273" t="str">
        <f t="shared" ca="1" si="276"/>
        <v/>
      </c>
      <c r="EC273" t="str">
        <f t="shared" ca="1" si="264"/>
        <v/>
      </c>
      <c r="EE273" t="str">
        <f t="shared" ca="1" si="265"/>
        <v/>
      </c>
      <c r="EF273" t="str">
        <f t="shared" ca="1" si="266"/>
        <v/>
      </c>
      <c r="EG273" t="str">
        <f t="shared" ca="1" si="267"/>
        <v/>
      </c>
      <c r="EH273" t="str">
        <f t="shared" ca="1" si="268"/>
        <v/>
      </c>
      <c r="EI273" t="str">
        <f t="shared" ca="1" si="269"/>
        <v/>
      </c>
      <c r="EJ273" t="str">
        <f t="shared" ca="1" si="270"/>
        <v/>
      </c>
      <c r="EM273" t="str">
        <f t="shared" ca="1" si="271"/>
        <v/>
      </c>
      <c r="EN273" t="str">
        <f t="shared" ca="1" si="272"/>
        <v/>
      </c>
      <c r="EO273" t="str">
        <f t="shared" ca="1" si="273"/>
        <v/>
      </c>
      <c r="EP273" t="str">
        <f t="shared" ca="1" si="274"/>
        <v/>
      </c>
      <c r="EQ273" t="str">
        <f ca="1">IF(EC273="","",IF(OR(EJ273='Datos fijos'!$AB$4),0,SUM(EM273:EP273)))</f>
        <v/>
      </c>
      <c r="ER273" t="str">
        <f t="shared" ca="1" si="275"/>
        <v/>
      </c>
      <c r="EV273" s="53" t="str">
        <f ca="1">IF(OR(COUNTIF('Datos fijos'!$AJ:$AJ,Cálculos!$B273)=0,F273=0,D273=0,B273=0),"",VLOOKUP($B273,'Datos fijos'!$AJ:$AP,COLUMN('Datos fijos'!$AP$1)-COLUMN('Datos fijos'!$AJ$2)+1,0))</f>
        <v/>
      </c>
      <c r="EW273" t="str">
        <f t="shared" ca="1" si="252"/>
        <v/>
      </c>
    </row>
    <row r="274" spans="2:153" x14ac:dyDescent="0.25">
      <c r="B274">
        <f ca="1">OFFSET('Equipos, Mater, Serv'!C$5,ROW($A274)-ROW($A$3),0)</f>
        <v>0</v>
      </c>
      <c r="C274">
        <f ca="1">OFFSET('Equipos, Mater, Serv'!D$5,ROW($A274)-ROW($A$3),0)</f>
        <v>0</v>
      </c>
      <c r="D274">
        <f ca="1">OFFSET('Equipos, Mater, Serv'!F$5,ROW($A274)-ROW($A$3),0)</f>
        <v>0</v>
      </c>
      <c r="E274">
        <f ca="1">OFFSET('Equipos, Mater, Serv'!G$5,ROW($A274)-ROW($A$3),0)</f>
        <v>0</v>
      </c>
      <c r="F274">
        <f ca="1">OFFSET('Equipos, Mater, Serv'!H$5,ROW($A274)-ROW($A$3),0)</f>
        <v>0</v>
      </c>
      <c r="G274">
        <f ca="1">OFFSET('Equipos, Mater, Serv'!L$5,ROW($A274)-ROW($A$3),0)</f>
        <v>0</v>
      </c>
      <c r="I274">
        <f ca="1">OFFSET('Equipos, Mater, Serv'!O$5,ROW($A274)-ROW($A$3),0)</f>
        <v>0</v>
      </c>
      <c r="J274">
        <f ca="1">OFFSET('Equipos, Mater, Serv'!P$5,ROW($A274)-ROW($A$3),0)</f>
        <v>0</v>
      </c>
      <c r="K274">
        <f ca="1">OFFSET('Equipos, Mater, Serv'!T$5,ROW($A274)-ROW($A$3),0)</f>
        <v>0</v>
      </c>
      <c r="L274">
        <f ca="1">OFFSET('Equipos, Mater, Serv'!U$5,ROW($A274)-ROW($A$3),0)</f>
        <v>0</v>
      </c>
      <c r="N274">
        <f ca="1">OFFSET('Equipos, Mater, Serv'!Z$5,ROW($A274)-ROW($A$3),0)</f>
        <v>0</v>
      </c>
      <c r="O274">
        <f ca="1">OFFSET('Equipos, Mater, Serv'!AA$5,ROW($A274)-ROW($A$3),0)</f>
        <v>0</v>
      </c>
      <c r="P274">
        <f ca="1">OFFSET('Equipos, Mater, Serv'!AB$5,ROW($A274)-ROW($A$3),0)</f>
        <v>0</v>
      </c>
      <c r="Q274">
        <f ca="1">OFFSET('Equipos, Mater, Serv'!AC$5,ROW($A274)-ROW($A$3),0)</f>
        <v>0</v>
      </c>
      <c r="R274">
        <f ca="1">OFFSET('Equipos, Mater, Serv'!AD$5,ROW($A274)-ROW($A$3),0)</f>
        <v>0</v>
      </c>
      <c r="S274">
        <f ca="1">OFFSET('Equipos, Mater, Serv'!AE$5,ROW($A274)-ROW($A$3),0)</f>
        <v>0</v>
      </c>
      <c r="T274">
        <f ca="1">OFFSET('Equipos, Mater, Serv'!AF$5,ROW($A274)-ROW($A$3),0)</f>
        <v>0</v>
      </c>
      <c r="V274" s="241">
        <f ca="1">IF(OR($B274=0,D274=0,F274=0,J274&lt;&gt;'Datos fijos'!$H$3),0,1)</f>
        <v>0</v>
      </c>
      <c r="W274">
        <f t="shared" ca="1" si="253"/>
        <v>0</v>
      </c>
      <c r="X274" t="str">
        <f t="shared" ca="1" si="254"/>
        <v/>
      </c>
      <c r="Y274" t="str">
        <f t="shared" ca="1" si="255"/>
        <v/>
      </c>
      <c r="AA274" t="str">
        <f t="shared" ca="1" si="222"/>
        <v/>
      </c>
      <c r="AB274" t="str">
        <f t="shared" ca="1" si="223"/>
        <v/>
      </c>
      <c r="AC274" t="str">
        <f t="shared" ca="1" si="224"/>
        <v/>
      </c>
      <c r="AD274" t="str">
        <f t="shared" ca="1" si="225"/>
        <v/>
      </c>
      <c r="AE274" t="str">
        <f t="shared" ca="1" si="226"/>
        <v/>
      </c>
      <c r="AF274" t="str">
        <f t="shared" ca="1" si="227"/>
        <v/>
      </c>
      <c r="AG274" t="str">
        <f t="shared" ca="1" si="256"/>
        <v/>
      </c>
      <c r="AH274" t="str">
        <f t="shared" ca="1" si="257"/>
        <v/>
      </c>
      <c r="AI274" t="str">
        <f t="shared" ca="1" si="258"/>
        <v/>
      </c>
      <c r="AL274" t="str">
        <f ca="1">IF(Y274="","",IF(OR(AG274='Datos fijos'!$AB$3,AG274='Datos fijos'!$AB$4),0,SUM(AH274:AK274)))</f>
        <v/>
      </c>
      <c r="BE274" s="4">
        <f ca="1">IF(OR(COUNTIF('Datos fijos'!$AJ:$AJ,$B274)=0,$B274=0,D274=0,F274=0,$H$4&lt;&gt;'Datos fijos'!$H$3),0,VLOOKUP($B274,'Datos fijos'!$AJ:$AO,COLUMN('Datos fijos'!$AK$2)-COLUMN('Datos fijos'!$AJ$2)+1,0))</f>
        <v>0</v>
      </c>
      <c r="BF274">
        <f t="shared" ca="1" si="259"/>
        <v>0</v>
      </c>
      <c r="BG274" t="str">
        <f t="shared" ca="1" si="228"/>
        <v/>
      </c>
      <c r="BH274" t="str">
        <f t="shared" ca="1" si="229"/>
        <v/>
      </c>
      <c r="BJ274" t="str">
        <f t="shared" ca="1" si="230"/>
        <v/>
      </c>
      <c r="BK274" t="str">
        <f t="shared" ca="1" si="231"/>
        <v/>
      </c>
      <c r="BL274" t="str">
        <f t="shared" ca="1" si="232"/>
        <v/>
      </c>
      <c r="BM274" t="str">
        <f t="shared" ca="1" si="233"/>
        <v/>
      </c>
      <c r="BN274" s="4" t="str">
        <f t="shared" ca="1" si="234"/>
        <v/>
      </c>
      <c r="BO274" t="str">
        <f t="shared" ca="1" si="235"/>
        <v/>
      </c>
      <c r="BP274" t="str">
        <f t="shared" ca="1" si="236"/>
        <v/>
      </c>
      <c r="BQ274" t="str">
        <f t="shared" ca="1" si="237"/>
        <v/>
      </c>
      <c r="BR274" t="str">
        <f t="shared" ca="1" si="238"/>
        <v/>
      </c>
      <c r="BS274" t="str">
        <f t="shared" ca="1" si="239"/>
        <v/>
      </c>
      <c r="BT274" t="str">
        <f ca="1">IF($BH274="","",IF(OR(BO274='Datos fijos'!$AB$3,BO274='Datos fijos'!$AB$4),0,SUM(BP274:BS274)))</f>
        <v/>
      </c>
      <c r="BU274" t="str">
        <f t="shared" ca="1" si="260"/>
        <v/>
      </c>
      <c r="BX274">
        <f ca="1">IF(OR(COUNTIF('Datos fijos'!$AJ:$AJ,$B274)=0,$B274=0,D274=0,F274=0,G274=0,$H$4&lt;&gt;'Datos fijos'!$H$3),0,VLOOKUP($B274,'Datos fijos'!$AJ:$AO,COLUMN('Datos fijos'!$AL$1)-COLUMN('Datos fijos'!$AJ$2)+1,0))</f>
        <v>0</v>
      </c>
      <c r="BY274">
        <f t="shared" ca="1" si="261"/>
        <v>0</v>
      </c>
      <c r="BZ274" t="str">
        <f t="shared" ca="1" si="240"/>
        <v/>
      </c>
      <c r="CA274" t="str">
        <f t="shared" ca="1" si="241"/>
        <v/>
      </c>
      <c r="CC274" t="str">
        <f t="shared" ca="1" si="242"/>
        <v/>
      </c>
      <c r="CD274" t="str">
        <f t="shared" ca="1" si="243"/>
        <v/>
      </c>
      <c r="CE274" t="str">
        <f t="shared" ca="1" si="244"/>
        <v/>
      </c>
      <c r="CF274" t="str">
        <f t="shared" ca="1" si="245"/>
        <v/>
      </c>
      <c r="CG274" t="str">
        <f t="shared" ca="1" si="246"/>
        <v/>
      </c>
      <c r="CH274" t="str">
        <f t="shared" ca="1" si="247"/>
        <v/>
      </c>
      <c r="CI274" t="str">
        <f t="shared" ca="1" si="248"/>
        <v/>
      </c>
      <c r="CJ274" t="str">
        <f t="shared" ca="1" si="249"/>
        <v/>
      </c>
      <c r="CK274" t="str">
        <f t="shared" ca="1" si="250"/>
        <v/>
      </c>
      <c r="CL274" t="str">
        <f t="shared" ca="1" si="251"/>
        <v/>
      </c>
      <c r="CM274" t="str">
        <f ca="1">IF($CA274="","",IF(OR(CH274='Datos fijos'!$AB$3,CH274='Datos fijos'!$AB$4),0,SUM(CI274:CL274)))</f>
        <v/>
      </c>
      <c r="CN274" t="str">
        <f t="shared" ca="1" si="262"/>
        <v/>
      </c>
      <c r="DZ274">
        <f ca="1">IF(OR(COUNTIF('Datos fijos'!$AJ:$AJ,$B274)=0,C274=0,D274=0,E274=0,G274=0),0,VLOOKUP($B274,'Datos fijos'!$AJ:$AO,COLUMN('Datos fijos'!$AO$1)-COLUMN('Datos fijos'!$AJ$2)+1,0))</f>
        <v>0</v>
      </c>
      <c r="EA274">
        <f t="shared" ca="1" si="263"/>
        <v>0</v>
      </c>
      <c r="EB274" t="str">
        <f t="shared" ca="1" si="276"/>
        <v/>
      </c>
      <c r="EC274" t="str">
        <f t="shared" ca="1" si="264"/>
        <v/>
      </c>
      <c r="EE274" t="str">
        <f t="shared" ca="1" si="265"/>
        <v/>
      </c>
      <c r="EF274" t="str">
        <f t="shared" ca="1" si="266"/>
        <v/>
      </c>
      <c r="EG274" t="str">
        <f t="shared" ca="1" si="267"/>
        <v/>
      </c>
      <c r="EH274" t="str">
        <f t="shared" ca="1" si="268"/>
        <v/>
      </c>
      <c r="EI274" t="str">
        <f t="shared" ca="1" si="269"/>
        <v/>
      </c>
      <c r="EJ274" t="str">
        <f t="shared" ca="1" si="270"/>
        <v/>
      </c>
      <c r="EM274" t="str">
        <f t="shared" ca="1" si="271"/>
        <v/>
      </c>
      <c r="EN274" t="str">
        <f t="shared" ca="1" si="272"/>
        <v/>
      </c>
      <c r="EO274" t="str">
        <f t="shared" ca="1" si="273"/>
        <v/>
      </c>
      <c r="EP274" t="str">
        <f t="shared" ca="1" si="274"/>
        <v/>
      </c>
      <c r="EQ274" t="str">
        <f ca="1">IF(EC274="","",IF(OR(EJ274='Datos fijos'!$AB$4),0,SUM(EM274:EP274)))</f>
        <v/>
      </c>
      <c r="ER274" t="str">
        <f t="shared" ca="1" si="275"/>
        <v/>
      </c>
      <c r="EV274" s="53" t="str">
        <f ca="1">IF(OR(COUNTIF('Datos fijos'!$AJ:$AJ,Cálculos!$B274)=0,F274=0,D274=0,B274=0),"",VLOOKUP($B274,'Datos fijos'!$AJ:$AP,COLUMN('Datos fijos'!$AP$1)-COLUMN('Datos fijos'!$AJ$2)+1,0))</f>
        <v/>
      </c>
      <c r="EW274" t="str">
        <f t="shared" ca="1" si="252"/>
        <v/>
      </c>
    </row>
    <row r="275" spans="2:153" x14ac:dyDescent="0.25">
      <c r="B275">
        <f ca="1">OFFSET('Equipos, Mater, Serv'!C$5,ROW($A275)-ROW($A$3),0)</f>
        <v>0</v>
      </c>
      <c r="C275">
        <f ca="1">OFFSET('Equipos, Mater, Serv'!D$5,ROW($A275)-ROW($A$3),0)</f>
        <v>0</v>
      </c>
      <c r="D275">
        <f ca="1">OFFSET('Equipos, Mater, Serv'!F$5,ROW($A275)-ROW($A$3),0)</f>
        <v>0</v>
      </c>
      <c r="E275">
        <f ca="1">OFFSET('Equipos, Mater, Serv'!G$5,ROW($A275)-ROW($A$3),0)</f>
        <v>0</v>
      </c>
      <c r="F275">
        <f ca="1">OFFSET('Equipos, Mater, Serv'!H$5,ROW($A275)-ROW($A$3),0)</f>
        <v>0</v>
      </c>
      <c r="G275">
        <f ca="1">OFFSET('Equipos, Mater, Serv'!L$5,ROW($A275)-ROW($A$3),0)</f>
        <v>0</v>
      </c>
      <c r="I275">
        <f ca="1">OFFSET('Equipos, Mater, Serv'!O$5,ROW($A275)-ROW($A$3),0)</f>
        <v>0</v>
      </c>
      <c r="J275">
        <f ca="1">OFFSET('Equipos, Mater, Serv'!P$5,ROW($A275)-ROW($A$3),0)</f>
        <v>0</v>
      </c>
      <c r="K275">
        <f ca="1">OFFSET('Equipos, Mater, Serv'!T$5,ROW($A275)-ROW($A$3),0)</f>
        <v>0</v>
      </c>
      <c r="L275">
        <f ca="1">OFFSET('Equipos, Mater, Serv'!U$5,ROW($A275)-ROW($A$3),0)</f>
        <v>0</v>
      </c>
      <c r="N275">
        <f ca="1">OFFSET('Equipos, Mater, Serv'!Z$5,ROW($A275)-ROW($A$3),0)</f>
        <v>0</v>
      </c>
      <c r="O275">
        <f ca="1">OFFSET('Equipos, Mater, Serv'!AA$5,ROW($A275)-ROW($A$3),0)</f>
        <v>0</v>
      </c>
      <c r="P275">
        <f ca="1">OFFSET('Equipos, Mater, Serv'!AB$5,ROW($A275)-ROW($A$3),0)</f>
        <v>0</v>
      </c>
      <c r="Q275">
        <f ca="1">OFFSET('Equipos, Mater, Serv'!AC$5,ROW($A275)-ROW($A$3),0)</f>
        <v>0</v>
      </c>
      <c r="R275">
        <f ca="1">OFFSET('Equipos, Mater, Serv'!AD$5,ROW($A275)-ROW($A$3),0)</f>
        <v>0</v>
      </c>
      <c r="S275">
        <f ca="1">OFFSET('Equipos, Mater, Serv'!AE$5,ROW($A275)-ROW($A$3),0)</f>
        <v>0</v>
      </c>
      <c r="T275">
        <f ca="1">OFFSET('Equipos, Mater, Serv'!AF$5,ROW($A275)-ROW($A$3),0)</f>
        <v>0</v>
      </c>
      <c r="V275" s="241">
        <f ca="1">IF(OR($B275=0,D275=0,F275=0,J275&lt;&gt;'Datos fijos'!$H$3),0,1)</f>
        <v>0</v>
      </c>
      <c r="W275">
        <f t="shared" ca="1" si="253"/>
        <v>0</v>
      </c>
      <c r="X275" t="str">
        <f t="shared" ca="1" si="254"/>
        <v/>
      </c>
      <c r="Y275" t="str">
        <f t="shared" ca="1" si="255"/>
        <v/>
      </c>
      <c r="AA275" t="str">
        <f t="shared" ca="1" si="222"/>
        <v/>
      </c>
      <c r="AB275" t="str">
        <f t="shared" ca="1" si="223"/>
        <v/>
      </c>
      <c r="AC275" t="str">
        <f t="shared" ca="1" si="224"/>
        <v/>
      </c>
      <c r="AD275" t="str">
        <f t="shared" ca="1" si="225"/>
        <v/>
      </c>
      <c r="AE275" t="str">
        <f t="shared" ca="1" si="226"/>
        <v/>
      </c>
      <c r="AF275" t="str">
        <f t="shared" ca="1" si="227"/>
        <v/>
      </c>
      <c r="AG275" t="str">
        <f t="shared" ca="1" si="256"/>
        <v/>
      </c>
      <c r="AH275" t="str">
        <f t="shared" ca="1" si="257"/>
        <v/>
      </c>
      <c r="AI275" t="str">
        <f t="shared" ca="1" si="258"/>
        <v/>
      </c>
      <c r="AL275" t="str">
        <f ca="1">IF(Y275="","",IF(OR(AG275='Datos fijos'!$AB$3,AG275='Datos fijos'!$AB$4),0,SUM(AH275:AK275)))</f>
        <v/>
      </c>
      <c r="BE275" s="4">
        <f ca="1">IF(OR(COUNTIF('Datos fijos'!$AJ:$AJ,$B275)=0,$B275=0,D275=0,F275=0,$H$4&lt;&gt;'Datos fijos'!$H$3),0,VLOOKUP($B275,'Datos fijos'!$AJ:$AO,COLUMN('Datos fijos'!$AK$2)-COLUMN('Datos fijos'!$AJ$2)+1,0))</f>
        <v>0</v>
      </c>
      <c r="BF275">
        <f t="shared" ca="1" si="259"/>
        <v>0</v>
      </c>
      <c r="BG275" t="str">
        <f t="shared" ca="1" si="228"/>
        <v/>
      </c>
      <c r="BH275" t="str">
        <f t="shared" ca="1" si="229"/>
        <v/>
      </c>
      <c r="BJ275" t="str">
        <f t="shared" ca="1" si="230"/>
        <v/>
      </c>
      <c r="BK275" t="str">
        <f t="shared" ca="1" si="231"/>
        <v/>
      </c>
      <c r="BL275" t="str">
        <f t="shared" ca="1" si="232"/>
        <v/>
      </c>
      <c r="BM275" t="str">
        <f t="shared" ca="1" si="233"/>
        <v/>
      </c>
      <c r="BN275" s="4" t="str">
        <f t="shared" ca="1" si="234"/>
        <v/>
      </c>
      <c r="BO275" t="str">
        <f t="shared" ca="1" si="235"/>
        <v/>
      </c>
      <c r="BP275" t="str">
        <f t="shared" ca="1" si="236"/>
        <v/>
      </c>
      <c r="BQ275" t="str">
        <f t="shared" ca="1" si="237"/>
        <v/>
      </c>
      <c r="BR275" t="str">
        <f t="shared" ca="1" si="238"/>
        <v/>
      </c>
      <c r="BS275" t="str">
        <f t="shared" ca="1" si="239"/>
        <v/>
      </c>
      <c r="BT275" t="str">
        <f ca="1">IF($BH275="","",IF(OR(BO275='Datos fijos'!$AB$3,BO275='Datos fijos'!$AB$4),0,SUM(BP275:BS275)))</f>
        <v/>
      </c>
      <c r="BU275" t="str">
        <f t="shared" ca="1" si="260"/>
        <v/>
      </c>
      <c r="BX275">
        <f ca="1">IF(OR(COUNTIF('Datos fijos'!$AJ:$AJ,$B275)=0,$B275=0,D275=0,F275=0,G275=0,$H$4&lt;&gt;'Datos fijos'!$H$3),0,VLOOKUP($B275,'Datos fijos'!$AJ:$AO,COLUMN('Datos fijos'!$AL$1)-COLUMN('Datos fijos'!$AJ$2)+1,0))</f>
        <v>0</v>
      </c>
      <c r="BY275">
        <f t="shared" ca="1" si="261"/>
        <v>0</v>
      </c>
      <c r="BZ275" t="str">
        <f t="shared" ca="1" si="240"/>
        <v/>
      </c>
      <c r="CA275" t="str">
        <f t="shared" ca="1" si="241"/>
        <v/>
      </c>
      <c r="CC275" t="str">
        <f t="shared" ca="1" si="242"/>
        <v/>
      </c>
      <c r="CD275" t="str">
        <f t="shared" ca="1" si="243"/>
        <v/>
      </c>
      <c r="CE275" t="str">
        <f t="shared" ca="1" si="244"/>
        <v/>
      </c>
      <c r="CF275" t="str">
        <f t="shared" ca="1" si="245"/>
        <v/>
      </c>
      <c r="CG275" t="str">
        <f t="shared" ca="1" si="246"/>
        <v/>
      </c>
      <c r="CH275" t="str">
        <f t="shared" ca="1" si="247"/>
        <v/>
      </c>
      <c r="CI275" t="str">
        <f t="shared" ca="1" si="248"/>
        <v/>
      </c>
      <c r="CJ275" t="str">
        <f t="shared" ca="1" si="249"/>
        <v/>
      </c>
      <c r="CK275" t="str">
        <f t="shared" ca="1" si="250"/>
        <v/>
      </c>
      <c r="CL275" t="str">
        <f t="shared" ca="1" si="251"/>
        <v/>
      </c>
      <c r="CM275" t="str">
        <f ca="1">IF($CA275="","",IF(OR(CH275='Datos fijos'!$AB$3,CH275='Datos fijos'!$AB$4),0,SUM(CI275:CL275)))</f>
        <v/>
      </c>
      <c r="CN275" t="str">
        <f t="shared" ca="1" si="262"/>
        <v/>
      </c>
      <c r="DZ275">
        <f ca="1">IF(OR(COUNTIF('Datos fijos'!$AJ:$AJ,$B275)=0,C275=0,D275=0,E275=0,G275=0),0,VLOOKUP($B275,'Datos fijos'!$AJ:$AO,COLUMN('Datos fijos'!$AO$1)-COLUMN('Datos fijos'!$AJ$2)+1,0))</f>
        <v>0</v>
      </c>
      <c r="EA275">
        <f t="shared" ca="1" si="263"/>
        <v>0</v>
      </c>
      <c r="EB275" t="str">
        <f t="shared" ca="1" si="276"/>
        <v/>
      </c>
      <c r="EC275" t="str">
        <f t="shared" ca="1" si="264"/>
        <v/>
      </c>
      <c r="EE275" t="str">
        <f t="shared" ca="1" si="265"/>
        <v/>
      </c>
      <c r="EF275" t="str">
        <f t="shared" ca="1" si="266"/>
        <v/>
      </c>
      <c r="EG275" t="str">
        <f t="shared" ca="1" si="267"/>
        <v/>
      </c>
      <c r="EH275" t="str">
        <f t="shared" ca="1" si="268"/>
        <v/>
      </c>
      <c r="EI275" t="str">
        <f t="shared" ca="1" si="269"/>
        <v/>
      </c>
      <c r="EJ275" t="str">
        <f t="shared" ca="1" si="270"/>
        <v/>
      </c>
      <c r="EM275" t="str">
        <f t="shared" ca="1" si="271"/>
        <v/>
      </c>
      <c r="EN275" t="str">
        <f t="shared" ca="1" si="272"/>
        <v/>
      </c>
      <c r="EO275" t="str">
        <f t="shared" ca="1" si="273"/>
        <v/>
      </c>
      <c r="EP275" t="str">
        <f t="shared" ca="1" si="274"/>
        <v/>
      </c>
      <c r="EQ275" t="str">
        <f ca="1">IF(EC275="","",IF(OR(EJ275='Datos fijos'!$AB$4),0,SUM(EM275:EP275)))</f>
        <v/>
      </c>
      <c r="ER275" t="str">
        <f t="shared" ca="1" si="275"/>
        <v/>
      </c>
      <c r="EV275" s="53" t="str">
        <f ca="1">IF(OR(COUNTIF('Datos fijos'!$AJ:$AJ,Cálculos!$B275)=0,F275=0,D275=0,B275=0),"",VLOOKUP($B275,'Datos fijos'!$AJ:$AP,COLUMN('Datos fijos'!$AP$1)-COLUMN('Datos fijos'!$AJ$2)+1,0))</f>
        <v/>
      </c>
      <c r="EW275" t="str">
        <f t="shared" ca="1" si="252"/>
        <v/>
      </c>
    </row>
    <row r="276" spans="2:153" x14ac:dyDescent="0.25">
      <c r="B276">
        <f ca="1">OFFSET('Equipos, Mater, Serv'!C$5,ROW($A276)-ROW($A$3),0)</f>
        <v>0</v>
      </c>
      <c r="C276">
        <f ca="1">OFFSET('Equipos, Mater, Serv'!D$5,ROW($A276)-ROW($A$3),0)</f>
        <v>0</v>
      </c>
      <c r="D276">
        <f ca="1">OFFSET('Equipos, Mater, Serv'!F$5,ROW($A276)-ROW($A$3),0)</f>
        <v>0</v>
      </c>
      <c r="E276">
        <f ca="1">OFFSET('Equipos, Mater, Serv'!G$5,ROW($A276)-ROW($A$3),0)</f>
        <v>0</v>
      </c>
      <c r="F276">
        <f ca="1">OFFSET('Equipos, Mater, Serv'!H$5,ROW($A276)-ROW($A$3),0)</f>
        <v>0</v>
      </c>
      <c r="G276">
        <f ca="1">OFFSET('Equipos, Mater, Serv'!L$5,ROW($A276)-ROW($A$3),0)</f>
        <v>0</v>
      </c>
      <c r="I276">
        <f ca="1">OFFSET('Equipos, Mater, Serv'!O$5,ROW($A276)-ROW($A$3),0)</f>
        <v>0</v>
      </c>
      <c r="J276">
        <f ca="1">OFFSET('Equipos, Mater, Serv'!P$5,ROW($A276)-ROW($A$3),0)</f>
        <v>0</v>
      </c>
      <c r="K276">
        <f ca="1">OFFSET('Equipos, Mater, Serv'!T$5,ROW($A276)-ROW($A$3),0)</f>
        <v>0</v>
      </c>
      <c r="L276">
        <f ca="1">OFFSET('Equipos, Mater, Serv'!U$5,ROW($A276)-ROW($A$3),0)</f>
        <v>0</v>
      </c>
      <c r="N276">
        <f ca="1">OFFSET('Equipos, Mater, Serv'!Z$5,ROW($A276)-ROW($A$3),0)</f>
        <v>0</v>
      </c>
      <c r="O276">
        <f ca="1">OFFSET('Equipos, Mater, Serv'!AA$5,ROW($A276)-ROW($A$3),0)</f>
        <v>0</v>
      </c>
      <c r="P276">
        <f ca="1">OFFSET('Equipos, Mater, Serv'!AB$5,ROW($A276)-ROW($A$3),0)</f>
        <v>0</v>
      </c>
      <c r="Q276">
        <f ca="1">OFFSET('Equipos, Mater, Serv'!AC$5,ROW($A276)-ROW($A$3),0)</f>
        <v>0</v>
      </c>
      <c r="R276">
        <f ca="1">OFFSET('Equipos, Mater, Serv'!AD$5,ROW($A276)-ROW($A$3),0)</f>
        <v>0</v>
      </c>
      <c r="S276">
        <f ca="1">OFFSET('Equipos, Mater, Serv'!AE$5,ROW($A276)-ROW($A$3),0)</f>
        <v>0</v>
      </c>
      <c r="T276">
        <f ca="1">OFFSET('Equipos, Mater, Serv'!AF$5,ROW($A276)-ROW($A$3),0)</f>
        <v>0</v>
      </c>
      <c r="V276" s="241">
        <f ca="1">IF(OR($B276=0,D276=0,F276=0,J276&lt;&gt;'Datos fijos'!$H$3),0,1)</f>
        <v>0</v>
      </c>
      <c r="W276">
        <f t="shared" ca="1" si="253"/>
        <v>0</v>
      </c>
      <c r="X276" t="str">
        <f t="shared" ca="1" si="254"/>
        <v/>
      </c>
      <c r="Y276" t="str">
        <f t="shared" ca="1" si="255"/>
        <v/>
      </c>
      <c r="AA276" t="str">
        <f t="shared" ca="1" si="222"/>
        <v/>
      </c>
      <c r="AB276" t="str">
        <f t="shared" ca="1" si="223"/>
        <v/>
      </c>
      <c r="AC276" t="str">
        <f t="shared" ca="1" si="224"/>
        <v/>
      </c>
      <c r="AD276" t="str">
        <f t="shared" ca="1" si="225"/>
        <v/>
      </c>
      <c r="AE276" t="str">
        <f t="shared" ca="1" si="226"/>
        <v/>
      </c>
      <c r="AF276" t="str">
        <f t="shared" ca="1" si="227"/>
        <v/>
      </c>
      <c r="AG276" t="str">
        <f t="shared" ca="1" si="256"/>
        <v/>
      </c>
      <c r="AH276" t="str">
        <f t="shared" ca="1" si="257"/>
        <v/>
      </c>
      <c r="AI276" t="str">
        <f t="shared" ca="1" si="258"/>
        <v/>
      </c>
      <c r="AL276" t="str">
        <f ca="1">IF(Y276="","",IF(OR(AG276='Datos fijos'!$AB$3,AG276='Datos fijos'!$AB$4),0,SUM(AH276:AK276)))</f>
        <v/>
      </c>
      <c r="BE276" s="4">
        <f ca="1">IF(OR(COUNTIF('Datos fijos'!$AJ:$AJ,$B276)=0,$B276=0,D276=0,F276=0,$H$4&lt;&gt;'Datos fijos'!$H$3),0,VLOOKUP($B276,'Datos fijos'!$AJ:$AO,COLUMN('Datos fijos'!$AK$2)-COLUMN('Datos fijos'!$AJ$2)+1,0))</f>
        <v>0</v>
      </c>
      <c r="BF276">
        <f t="shared" ca="1" si="259"/>
        <v>0</v>
      </c>
      <c r="BG276" t="str">
        <f t="shared" ca="1" si="228"/>
        <v/>
      </c>
      <c r="BH276" t="str">
        <f t="shared" ca="1" si="229"/>
        <v/>
      </c>
      <c r="BJ276" t="str">
        <f t="shared" ca="1" si="230"/>
        <v/>
      </c>
      <c r="BK276" t="str">
        <f t="shared" ca="1" si="231"/>
        <v/>
      </c>
      <c r="BL276" t="str">
        <f t="shared" ca="1" si="232"/>
        <v/>
      </c>
      <c r="BM276" t="str">
        <f t="shared" ca="1" si="233"/>
        <v/>
      </c>
      <c r="BN276" s="4" t="str">
        <f t="shared" ca="1" si="234"/>
        <v/>
      </c>
      <c r="BO276" t="str">
        <f t="shared" ca="1" si="235"/>
        <v/>
      </c>
      <c r="BP276" t="str">
        <f t="shared" ca="1" si="236"/>
        <v/>
      </c>
      <c r="BQ276" t="str">
        <f t="shared" ca="1" si="237"/>
        <v/>
      </c>
      <c r="BR276" t="str">
        <f t="shared" ca="1" si="238"/>
        <v/>
      </c>
      <c r="BS276" t="str">
        <f t="shared" ca="1" si="239"/>
        <v/>
      </c>
      <c r="BT276" t="str">
        <f ca="1">IF($BH276="","",IF(OR(BO276='Datos fijos'!$AB$3,BO276='Datos fijos'!$AB$4),0,SUM(BP276:BS276)))</f>
        <v/>
      </c>
      <c r="BU276" t="str">
        <f t="shared" ca="1" si="260"/>
        <v/>
      </c>
      <c r="BX276">
        <f ca="1">IF(OR(COUNTIF('Datos fijos'!$AJ:$AJ,$B276)=0,$B276=0,D276=0,F276=0,G276=0,$H$4&lt;&gt;'Datos fijos'!$H$3),0,VLOOKUP($B276,'Datos fijos'!$AJ:$AO,COLUMN('Datos fijos'!$AL$1)-COLUMN('Datos fijos'!$AJ$2)+1,0))</f>
        <v>0</v>
      </c>
      <c r="BY276">
        <f t="shared" ca="1" si="261"/>
        <v>0</v>
      </c>
      <c r="BZ276" t="str">
        <f t="shared" ca="1" si="240"/>
        <v/>
      </c>
      <c r="CA276" t="str">
        <f t="shared" ca="1" si="241"/>
        <v/>
      </c>
      <c r="CC276" t="str">
        <f t="shared" ca="1" si="242"/>
        <v/>
      </c>
      <c r="CD276" t="str">
        <f t="shared" ca="1" si="243"/>
        <v/>
      </c>
      <c r="CE276" t="str">
        <f t="shared" ca="1" si="244"/>
        <v/>
      </c>
      <c r="CF276" t="str">
        <f t="shared" ca="1" si="245"/>
        <v/>
      </c>
      <c r="CG276" t="str">
        <f t="shared" ca="1" si="246"/>
        <v/>
      </c>
      <c r="CH276" t="str">
        <f t="shared" ca="1" si="247"/>
        <v/>
      </c>
      <c r="CI276" t="str">
        <f t="shared" ca="1" si="248"/>
        <v/>
      </c>
      <c r="CJ276" t="str">
        <f t="shared" ca="1" si="249"/>
        <v/>
      </c>
      <c r="CK276" t="str">
        <f t="shared" ca="1" si="250"/>
        <v/>
      </c>
      <c r="CL276" t="str">
        <f t="shared" ca="1" si="251"/>
        <v/>
      </c>
      <c r="CM276" t="str">
        <f ca="1">IF($CA276="","",IF(OR(CH276='Datos fijos'!$AB$3,CH276='Datos fijos'!$AB$4),0,SUM(CI276:CL276)))</f>
        <v/>
      </c>
      <c r="CN276" t="str">
        <f t="shared" ca="1" si="262"/>
        <v/>
      </c>
      <c r="DZ276">
        <f ca="1">IF(OR(COUNTIF('Datos fijos'!$AJ:$AJ,$B276)=0,C276=0,D276=0,E276=0,G276=0),0,VLOOKUP($B276,'Datos fijos'!$AJ:$AO,COLUMN('Datos fijos'!$AO$1)-COLUMN('Datos fijos'!$AJ$2)+1,0))</f>
        <v>0</v>
      </c>
      <c r="EA276">
        <f t="shared" ca="1" si="263"/>
        <v>0</v>
      </c>
      <c r="EB276" t="str">
        <f t="shared" ca="1" si="276"/>
        <v/>
      </c>
      <c r="EC276" t="str">
        <f t="shared" ca="1" si="264"/>
        <v/>
      </c>
      <c r="EE276" t="str">
        <f t="shared" ca="1" si="265"/>
        <v/>
      </c>
      <c r="EF276" t="str">
        <f t="shared" ca="1" si="266"/>
        <v/>
      </c>
      <c r="EG276" t="str">
        <f t="shared" ca="1" si="267"/>
        <v/>
      </c>
      <c r="EH276" t="str">
        <f t="shared" ca="1" si="268"/>
        <v/>
      </c>
      <c r="EI276" t="str">
        <f t="shared" ca="1" si="269"/>
        <v/>
      </c>
      <c r="EJ276" t="str">
        <f t="shared" ca="1" si="270"/>
        <v/>
      </c>
      <c r="EM276" t="str">
        <f t="shared" ca="1" si="271"/>
        <v/>
      </c>
      <c r="EN276" t="str">
        <f t="shared" ca="1" si="272"/>
        <v/>
      </c>
      <c r="EO276" t="str">
        <f t="shared" ca="1" si="273"/>
        <v/>
      </c>
      <c r="EP276" t="str">
        <f t="shared" ca="1" si="274"/>
        <v/>
      </c>
      <c r="EQ276" t="str">
        <f ca="1">IF(EC276="","",IF(OR(EJ276='Datos fijos'!$AB$4),0,SUM(EM276:EP276)))</f>
        <v/>
      </c>
      <c r="ER276" t="str">
        <f t="shared" ca="1" si="275"/>
        <v/>
      </c>
      <c r="EV276" s="53" t="str">
        <f ca="1">IF(OR(COUNTIF('Datos fijos'!$AJ:$AJ,Cálculos!$B276)=0,F276=0,D276=0,B276=0),"",VLOOKUP($B276,'Datos fijos'!$AJ:$AP,COLUMN('Datos fijos'!$AP$1)-COLUMN('Datos fijos'!$AJ$2)+1,0))</f>
        <v/>
      </c>
      <c r="EW276" t="str">
        <f t="shared" ca="1" si="252"/>
        <v/>
      </c>
    </row>
    <row r="277" spans="2:153" x14ac:dyDescent="0.25">
      <c r="B277">
        <f ca="1">OFFSET('Equipos, Mater, Serv'!C$5,ROW($A277)-ROW($A$3),0)</f>
        <v>0</v>
      </c>
      <c r="C277">
        <f ca="1">OFFSET('Equipos, Mater, Serv'!D$5,ROW($A277)-ROW($A$3),0)</f>
        <v>0</v>
      </c>
      <c r="D277">
        <f ca="1">OFFSET('Equipos, Mater, Serv'!F$5,ROW($A277)-ROW($A$3),0)</f>
        <v>0</v>
      </c>
      <c r="E277">
        <f ca="1">OFFSET('Equipos, Mater, Serv'!G$5,ROW($A277)-ROW($A$3),0)</f>
        <v>0</v>
      </c>
      <c r="F277">
        <f ca="1">OFFSET('Equipos, Mater, Serv'!H$5,ROW($A277)-ROW($A$3),0)</f>
        <v>0</v>
      </c>
      <c r="G277">
        <f ca="1">OFFSET('Equipos, Mater, Serv'!L$5,ROW($A277)-ROW($A$3),0)</f>
        <v>0</v>
      </c>
      <c r="I277">
        <f ca="1">OFFSET('Equipos, Mater, Serv'!O$5,ROW($A277)-ROW($A$3),0)</f>
        <v>0</v>
      </c>
      <c r="J277">
        <f ca="1">OFFSET('Equipos, Mater, Serv'!P$5,ROW($A277)-ROW($A$3),0)</f>
        <v>0</v>
      </c>
      <c r="K277">
        <f ca="1">OFFSET('Equipos, Mater, Serv'!T$5,ROW($A277)-ROW($A$3),0)</f>
        <v>0</v>
      </c>
      <c r="L277">
        <f ca="1">OFFSET('Equipos, Mater, Serv'!U$5,ROW($A277)-ROW($A$3),0)</f>
        <v>0</v>
      </c>
      <c r="N277">
        <f ca="1">OFFSET('Equipos, Mater, Serv'!Z$5,ROW($A277)-ROW($A$3),0)</f>
        <v>0</v>
      </c>
      <c r="O277">
        <f ca="1">OFFSET('Equipos, Mater, Serv'!AA$5,ROW($A277)-ROW($A$3),0)</f>
        <v>0</v>
      </c>
      <c r="P277">
        <f ca="1">OFFSET('Equipos, Mater, Serv'!AB$5,ROW($A277)-ROW($A$3),0)</f>
        <v>0</v>
      </c>
      <c r="Q277">
        <f ca="1">OFFSET('Equipos, Mater, Serv'!AC$5,ROW($A277)-ROW($A$3),0)</f>
        <v>0</v>
      </c>
      <c r="R277">
        <f ca="1">OFFSET('Equipos, Mater, Serv'!AD$5,ROW($A277)-ROW($A$3),0)</f>
        <v>0</v>
      </c>
      <c r="S277">
        <f ca="1">OFFSET('Equipos, Mater, Serv'!AE$5,ROW($A277)-ROW($A$3),0)</f>
        <v>0</v>
      </c>
      <c r="T277">
        <f ca="1">OFFSET('Equipos, Mater, Serv'!AF$5,ROW($A277)-ROW($A$3),0)</f>
        <v>0</v>
      </c>
      <c r="V277" s="241">
        <f ca="1">IF(OR($B277=0,D277=0,F277=0,J277&lt;&gt;'Datos fijos'!$H$3),0,1)</f>
        <v>0</v>
      </c>
      <c r="W277">
        <f t="shared" ca="1" si="253"/>
        <v>0</v>
      </c>
      <c r="X277" t="str">
        <f t="shared" ca="1" si="254"/>
        <v/>
      </c>
      <c r="Y277" t="str">
        <f t="shared" ca="1" si="255"/>
        <v/>
      </c>
      <c r="AA277" t="str">
        <f t="shared" ca="1" si="222"/>
        <v/>
      </c>
      <c r="AB277" t="str">
        <f t="shared" ca="1" si="223"/>
        <v/>
      </c>
      <c r="AC277" t="str">
        <f t="shared" ca="1" si="224"/>
        <v/>
      </c>
      <c r="AD277" t="str">
        <f t="shared" ca="1" si="225"/>
        <v/>
      </c>
      <c r="AE277" t="str">
        <f t="shared" ca="1" si="226"/>
        <v/>
      </c>
      <c r="AF277" t="str">
        <f t="shared" ca="1" si="227"/>
        <v/>
      </c>
      <c r="AG277" t="str">
        <f t="shared" ca="1" si="256"/>
        <v/>
      </c>
      <c r="AH277" t="str">
        <f t="shared" ca="1" si="257"/>
        <v/>
      </c>
      <c r="AI277" t="str">
        <f t="shared" ca="1" si="258"/>
        <v/>
      </c>
      <c r="AL277" t="str">
        <f ca="1">IF(Y277="","",IF(OR(AG277='Datos fijos'!$AB$3,AG277='Datos fijos'!$AB$4),0,SUM(AH277:AK277)))</f>
        <v/>
      </c>
      <c r="BE277" s="4">
        <f ca="1">IF(OR(COUNTIF('Datos fijos'!$AJ:$AJ,$B277)=0,$B277=0,D277=0,F277=0,$H$4&lt;&gt;'Datos fijos'!$H$3),0,VLOOKUP($B277,'Datos fijos'!$AJ:$AO,COLUMN('Datos fijos'!$AK$2)-COLUMN('Datos fijos'!$AJ$2)+1,0))</f>
        <v>0</v>
      </c>
      <c r="BF277">
        <f t="shared" ca="1" si="259"/>
        <v>0</v>
      </c>
      <c r="BG277" t="str">
        <f t="shared" ca="1" si="228"/>
        <v/>
      </c>
      <c r="BH277" t="str">
        <f t="shared" ca="1" si="229"/>
        <v/>
      </c>
      <c r="BJ277" t="str">
        <f t="shared" ca="1" si="230"/>
        <v/>
      </c>
      <c r="BK277" t="str">
        <f t="shared" ca="1" si="231"/>
        <v/>
      </c>
      <c r="BL277" t="str">
        <f t="shared" ca="1" si="232"/>
        <v/>
      </c>
      <c r="BM277" t="str">
        <f t="shared" ca="1" si="233"/>
        <v/>
      </c>
      <c r="BN277" s="4" t="str">
        <f t="shared" ca="1" si="234"/>
        <v/>
      </c>
      <c r="BO277" t="str">
        <f t="shared" ca="1" si="235"/>
        <v/>
      </c>
      <c r="BP277" t="str">
        <f t="shared" ca="1" si="236"/>
        <v/>
      </c>
      <c r="BQ277" t="str">
        <f t="shared" ca="1" si="237"/>
        <v/>
      </c>
      <c r="BR277" t="str">
        <f t="shared" ca="1" si="238"/>
        <v/>
      </c>
      <c r="BS277" t="str">
        <f t="shared" ca="1" si="239"/>
        <v/>
      </c>
      <c r="BT277" t="str">
        <f ca="1">IF($BH277="","",IF(OR(BO277='Datos fijos'!$AB$3,BO277='Datos fijos'!$AB$4),0,SUM(BP277:BS277)))</f>
        <v/>
      </c>
      <c r="BU277" t="str">
        <f t="shared" ca="1" si="260"/>
        <v/>
      </c>
      <c r="BX277">
        <f ca="1">IF(OR(COUNTIF('Datos fijos'!$AJ:$AJ,$B277)=0,$B277=0,D277=0,F277=0,G277=0,$H$4&lt;&gt;'Datos fijos'!$H$3),0,VLOOKUP($B277,'Datos fijos'!$AJ:$AO,COLUMN('Datos fijos'!$AL$1)-COLUMN('Datos fijos'!$AJ$2)+1,0))</f>
        <v>0</v>
      </c>
      <c r="BY277">
        <f t="shared" ca="1" si="261"/>
        <v>0</v>
      </c>
      <c r="BZ277" t="str">
        <f t="shared" ca="1" si="240"/>
        <v/>
      </c>
      <c r="CA277" t="str">
        <f t="shared" ca="1" si="241"/>
        <v/>
      </c>
      <c r="CC277" t="str">
        <f t="shared" ca="1" si="242"/>
        <v/>
      </c>
      <c r="CD277" t="str">
        <f t="shared" ca="1" si="243"/>
        <v/>
      </c>
      <c r="CE277" t="str">
        <f t="shared" ca="1" si="244"/>
        <v/>
      </c>
      <c r="CF277" t="str">
        <f t="shared" ca="1" si="245"/>
        <v/>
      </c>
      <c r="CG277" t="str">
        <f t="shared" ca="1" si="246"/>
        <v/>
      </c>
      <c r="CH277" t="str">
        <f t="shared" ca="1" si="247"/>
        <v/>
      </c>
      <c r="CI277" t="str">
        <f t="shared" ca="1" si="248"/>
        <v/>
      </c>
      <c r="CJ277" t="str">
        <f t="shared" ca="1" si="249"/>
        <v/>
      </c>
      <c r="CK277" t="str">
        <f t="shared" ca="1" si="250"/>
        <v/>
      </c>
      <c r="CL277" t="str">
        <f t="shared" ca="1" si="251"/>
        <v/>
      </c>
      <c r="CM277" t="str">
        <f ca="1">IF($CA277="","",IF(OR(CH277='Datos fijos'!$AB$3,CH277='Datos fijos'!$AB$4),0,SUM(CI277:CL277)))</f>
        <v/>
      </c>
      <c r="CN277" t="str">
        <f t="shared" ca="1" si="262"/>
        <v/>
      </c>
      <c r="DZ277">
        <f ca="1">IF(OR(COUNTIF('Datos fijos'!$AJ:$AJ,$B277)=0,C277=0,D277=0,E277=0,G277=0),0,VLOOKUP($B277,'Datos fijos'!$AJ:$AO,COLUMN('Datos fijos'!$AO$1)-COLUMN('Datos fijos'!$AJ$2)+1,0))</f>
        <v>0</v>
      </c>
      <c r="EA277">
        <f t="shared" ca="1" si="263"/>
        <v>0</v>
      </c>
      <c r="EB277" t="str">
        <f t="shared" ca="1" si="276"/>
        <v/>
      </c>
      <c r="EC277" t="str">
        <f t="shared" ca="1" si="264"/>
        <v/>
      </c>
      <c r="EE277" t="str">
        <f t="shared" ca="1" si="265"/>
        <v/>
      </c>
      <c r="EF277" t="str">
        <f t="shared" ca="1" si="266"/>
        <v/>
      </c>
      <c r="EG277" t="str">
        <f t="shared" ca="1" si="267"/>
        <v/>
      </c>
      <c r="EH277" t="str">
        <f t="shared" ca="1" si="268"/>
        <v/>
      </c>
      <c r="EI277" t="str">
        <f t="shared" ca="1" si="269"/>
        <v/>
      </c>
      <c r="EJ277" t="str">
        <f t="shared" ca="1" si="270"/>
        <v/>
      </c>
      <c r="EM277" t="str">
        <f t="shared" ca="1" si="271"/>
        <v/>
      </c>
      <c r="EN277" t="str">
        <f t="shared" ca="1" si="272"/>
        <v/>
      </c>
      <c r="EO277" t="str">
        <f t="shared" ca="1" si="273"/>
        <v/>
      </c>
      <c r="EP277" t="str">
        <f t="shared" ca="1" si="274"/>
        <v/>
      </c>
      <c r="EQ277" t="str">
        <f ca="1">IF(EC277="","",IF(OR(EJ277='Datos fijos'!$AB$4),0,SUM(EM277:EP277)))</f>
        <v/>
      </c>
      <c r="ER277" t="str">
        <f t="shared" ca="1" si="275"/>
        <v/>
      </c>
      <c r="EV277" s="53" t="str">
        <f ca="1">IF(OR(COUNTIF('Datos fijos'!$AJ:$AJ,Cálculos!$B277)=0,F277=0,D277=0,B277=0),"",VLOOKUP($B277,'Datos fijos'!$AJ:$AP,COLUMN('Datos fijos'!$AP$1)-COLUMN('Datos fijos'!$AJ$2)+1,0))</f>
        <v/>
      </c>
      <c r="EW277" t="str">
        <f t="shared" ca="1" si="252"/>
        <v/>
      </c>
    </row>
    <row r="278" spans="2:153" x14ac:dyDescent="0.25">
      <c r="B278">
        <f ca="1">OFFSET('Equipos, Mater, Serv'!C$5,ROW($A278)-ROW($A$3),0)</f>
        <v>0</v>
      </c>
      <c r="C278">
        <f ca="1">OFFSET('Equipos, Mater, Serv'!D$5,ROW($A278)-ROW($A$3),0)</f>
        <v>0</v>
      </c>
      <c r="D278">
        <f ca="1">OFFSET('Equipos, Mater, Serv'!F$5,ROW($A278)-ROW($A$3),0)</f>
        <v>0</v>
      </c>
      <c r="E278">
        <f ca="1">OFFSET('Equipos, Mater, Serv'!G$5,ROW($A278)-ROW($A$3),0)</f>
        <v>0</v>
      </c>
      <c r="F278">
        <f ca="1">OFFSET('Equipos, Mater, Serv'!H$5,ROW($A278)-ROW($A$3),0)</f>
        <v>0</v>
      </c>
      <c r="G278">
        <f ca="1">OFFSET('Equipos, Mater, Serv'!L$5,ROW($A278)-ROW($A$3),0)</f>
        <v>0</v>
      </c>
      <c r="I278">
        <f ca="1">OFFSET('Equipos, Mater, Serv'!O$5,ROW($A278)-ROW($A$3),0)</f>
        <v>0</v>
      </c>
      <c r="J278">
        <f ca="1">OFFSET('Equipos, Mater, Serv'!P$5,ROW($A278)-ROW($A$3),0)</f>
        <v>0</v>
      </c>
      <c r="K278">
        <f ca="1">OFFSET('Equipos, Mater, Serv'!T$5,ROW($A278)-ROW($A$3),0)</f>
        <v>0</v>
      </c>
      <c r="L278">
        <f ca="1">OFFSET('Equipos, Mater, Serv'!U$5,ROW($A278)-ROW($A$3),0)</f>
        <v>0</v>
      </c>
      <c r="N278">
        <f ca="1">OFFSET('Equipos, Mater, Serv'!Z$5,ROW($A278)-ROW($A$3),0)</f>
        <v>0</v>
      </c>
      <c r="O278">
        <f ca="1">OFFSET('Equipos, Mater, Serv'!AA$5,ROW($A278)-ROW($A$3),0)</f>
        <v>0</v>
      </c>
      <c r="P278">
        <f ca="1">OFFSET('Equipos, Mater, Serv'!AB$5,ROW($A278)-ROW($A$3),0)</f>
        <v>0</v>
      </c>
      <c r="Q278">
        <f ca="1">OFFSET('Equipos, Mater, Serv'!AC$5,ROW($A278)-ROW($A$3),0)</f>
        <v>0</v>
      </c>
      <c r="R278">
        <f ca="1">OFFSET('Equipos, Mater, Serv'!AD$5,ROW($A278)-ROW($A$3),0)</f>
        <v>0</v>
      </c>
      <c r="S278">
        <f ca="1">OFFSET('Equipos, Mater, Serv'!AE$5,ROW($A278)-ROW($A$3),0)</f>
        <v>0</v>
      </c>
      <c r="T278">
        <f ca="1">OFFSET('Equipos, Mater, Serv'!AF$5,ROW($A278)-ROW($A$3),0)</f>
        <v>0</v>
      </c>
      <c r="V278" s="241">
        <f ca="1">IF(OR($B278=0,D278=0,F278=0,J278&lt;&gt;'Datos fijos'!$H$3),0,1)</f>
        <v>0</v>
      </c>
      <c r="W278">
        <f t="shared" ca="1" si="253"/>
        <v>0</v>
      </c>
      <c r="X278" t="str">
        <f t="shared" ca="1" si="254"/>
        <v/>
      </c>
      <c r="Y278" t="str">
        <f t="shared" ca="1" si="255"/>
        <v/>
      </c>
      <c r="AA278" t="str">
        <f t="shared" ca="1" si="222"/>
        <v/>
      </c>
      <c r="AB278" t="str">
        <f t="shared" ca="1" si="223"/>
        <v/>
      </c>
      <c r="AC278" t="str">
        <f t="shared" ca="1" si="224"/>
        <v/>
      </c>
      <c r="AD278" t="str">
        <f t="shared" ca="1" si="225"/>
        <v/>
      </c>
      <c r="AE278" t="str">
        <f t="shared" ca="1" si="226"/>
        <v/>
      </c>
      <c r="AF278" t="str">
        <f t="shared" ca="1" si="227"/>
        <v/>
      </c>
      <c r="AG278" t="str">
        <f t="shared" ca="1" si="256"/>
        <v/>
      </c>
      <c r="AH278" t="str">
        <f t="shared" ca="1" si="257"/>
        <v/>
      </c>
      <c r="AI278" t="str">
        <f t="shared" ca="1" si="258"/>
        <v/>
      </c>
      <c r="AL278" t="str">
        <f ca="1">IF(Y278="","",IF(OR(AG278='Datos fijos'!$AB$3,AG278='Datos fijos'!$AB$4),0,SUM(AH278:AK278)))</f>
        <v/>
      </c>
      <c r="BE278" s="4">
        <f ca="1">IF(OR(COUNTIF('Datos fijos'!$AJ:$AJ,$B278)=0,$B278=0,D278=0,F278=0,$H$4&lt;&gt;'Datos fijos'!$H$3),0,VLOOKUP($B278,'Datos fijos'!$AJ:$AO,COLUMN('Datos fijos'!$AK$2)-COLUMN('Datos fijos'!$AJ$2)+1,0))</f>
        <v>0</v>
      </c>
      <c r="BF278">
        <f t="shared" ca="1" si="259"/>
        <v>0</v>
      </c>
      <c r="BG278" t="str">
        <f t="shared" ca="1" si="228"/>
        <v/>
      </c>
      <c r="BH278" t="str">
        <f t="shared" ca="1" si="229"/>
        <v/>
      </c>
      <c r="BJ278" t="str">
        <f t="shared" ca="1" si="230"/>
        <v/>
      </c>
      <c r="BK278" t="str">
        <f t="shared" ca="1" si="231"/>
        <v/>
      </c>
      <c r="BL278" t="str">
        <f t="shared" ca="1" si="232"/>
        <v/>
      </c>
      <c r="BM278" t="str">
        <f t="shared" ca="1" si="233"/>
        <v/>
      </c>
      <c r="BN278" s="4" t="str">
        <f t="shared" ca="1" si="234"/>
        <v/>
      </c>
      <c r="BO278" t="str">
        <f t="shared" ca="1" si="235"/>
        <v/>
      </c>
      <c r="BP278" t="str">
        <f t="shared" ca="1" si="236"/>
        <v/>
      </c>
      <c r="BQ278" t="str">
        <f t="shared" ca="1" si="237"/>
        <v/>
      </c>
      <c r="BR278" t="str">
        <f t="shared" ca="1" si="238"/>
        <v/>
      </c>
      <c r="BS278" t="str">
        <f t="shared" ca="1" si="239"/>
        <v/>
      </c>
      <c r="BT278" t="str">
        <f ca="1">IF($BH278="","",IF(OR(BO278='Datos fijos'!$AB$3,BO278='Datos fijos'!$AB$4),0,SUM(BP278:BS278)))</f>
        <v/>
      </c>
      <c r="BU278" t="str">
        <f t="shared" ca="1" si="260"/>
        <v/>
      </c>
      <c r="BX278">
        <f ca="1">IF(OR(COUNTIF('Datos fijos'!$AJ:$AJ,$B278)=0,$B278=0,D278=0,F278=0,G278=0,$H$4&lt;&gt;'Datos fijos'!$H$3),0,VLOOKUP($B278,'Datos fijos'!$AJ:$AO,COLUMN('Datos fijos'!$AL$1)-COLUMN('Datos fijos'!$AJ$2)+1,0))</f>
        <v>0</v>
      </c>
      <c r="BY278">
        <f t="shared" ca="1" si="261"/>
        <v>0</v>
      </c>
      <c r="BZ278" t="str">
        <f t="shared" ca="1" si="240"/>
        <v/>
      </c>
      <c r="CA278" t="str">
        <f t="shared" ca="1" si="241"/>
        <v/>
      </c>
      <c r="CC278" t="str">
        <f t="shared" ca="1" si="242"/>
        <v/>
      </c>
      <c r="CD278" t="str">
        <f t="shared" ca="1" si="243"/>
        <v/>
      </c>
      <c r="CE278" t="str">
        <f t="shared" ca="1" si="244"/>
        <v/>
      </c>
      <c r="CF278" t="str">
        <f t="shared" ca="1" si="245"/>
        <v/>
      </c>
      <c r="CG278" t="str">
        <f t="shared" ca="1" si="246"/>
        <v/>
      </c>
      <c r="CH278" t="str">
        <f t="shared" ca="1" si="247"/>
        <v/>
      </c>
      <c r="CI278" t="str">
        <f t="shared" ca="1" si="248"/>
        <v/>
      </c>
      <c r="CJ278" t="str">
        <f t="shared" ca="1" si="249"/>
        <v/>
      </c>
      <c r="CK278" t="str">
        <f t="shared" ca="1" si="250"/>
        <v/>
      </c>
      <c r="CL278" t="str">
        <f t="shared" ca="1" si="251"/>
        <v/>
      </c>
      <c r="CM278" t="str">
        <f ca="1">IF($CA278="","",IF(OR(CH278='Datos fijos'!$AB$3,CH278='Datos fijos'!$AB$4),0,SUM(CI278:CL278)))</f>
        <v/>
      </c>
      <c r="CN278" t="str">
        <f t="shared" ca="1" si="262"/>
        <v/>
      </c>
      <c r="DZ278">
        <f ca="1">IF(OR(COUNTIF('Datos fijos'!$AJ:$AJ,$B278)=0,C278=0,D278=0,E278=0,G278=0),0,VLOOKUP($B278,'Datos fijos'!$AJ:$AO,COLUMN('Datos fijos'!$AO$1)-COLUMN('Datos fijos'!$AJ$2)+1,0))</f>
        <v>0</v>
      </c>
      <c r="EA278">
        <f t="shared" ca="1" si="263"/>
        <v>0</v>
      </c>
      <c r="EB278" t="str">
        <f t="shared" ca="1" si="276"/>
        <v/>
      </c>
      <c r="EC278" t="str">
        <f t="shared" ca="1" si="264"/>
        <v/>
      </c>
      <c r="EE278" t="str">
        <f t="shared" ca="1" si="265"/>
        <v/>
      </c>
      <c r="EF278" t="str">
        <f t="shared" ca="1" si="266"/>
        <v/>
      </c>
      <c r="EG278" t="str">
        <f t="shared" ca="1" si="267"/>
        <v/>
      </c>
      <c r="EH278" t="str">
        <f t="shared" ca="1" si="268"/>
        <v/>
      </c>
      <c r="EI278" t="str">
        <f t="shared" ca="1" si="269"/>
        <v/>
      </c>
      <c r="EJ278" t="str">
        <f t="shared" ca="1" si="270"/>
        <v/>
      </c>
      <c r="EM278" t="str">
        <f t="shared" ca="1" si="271"/>
        <v/>
      </c>
      <c r="EN278" t="str">
        <f t="shared" ca="1" si="272"/>
        <v/>
      </c>
      <c r="EO278" t="str">
        <f t="shared" ca="1" si="273"/>
        <v/>
      </c>
      <c r="EP278" t="str">
        <f t="shared" ca="1" si="274"/>
        <v/>
      </c>
      <c r="EQ278" t="str">
        <f ca="1">IF(EC278="","",IF(OR(EJ278='Datos fijos'!$AB$4),0,SUM(EM278:EP278)))</f>
        <v/>
      </c>
      <c r="ER278" t="str">
        <f t="shared" ca="1" si="275"/>
        <v/>
      </c>
      <c r="EV278" s="53" t="str">
        <f ca="1">IF(OR(COUNTIF('Datos fijos'!$AJ:$AJ,Cálculos!$B278)=0,F278=0,D278=0,B278=0),"",VLOOKUP($B278,'Datos fijos'!$AJ:$AP,COLUMN('Datos fijos'!$AP$1)-COLUMN('Datos fijos'!$AJ$2)+1,0))</f>
        <v/>
      </c>
      <c r="EW278" t="str">
        <f t="shared" ca="1" si="252"/>
        <v/>
      </c>
    </row>
    <row r="279" spans="2:153" x14ac:dyDescent="0.25">
      <c r="B279">
        <f ca="1">OFFSET('Equipos, Mater, Serv'!C$5,ROW($A279)-ROW($A$3),0)</f>
        <v>0</v>
      </c>
      <c r="C279">
        <f ca="1">OFFSET('Equipos, Mater, Serv'!D$5,ROW($A279)-ROW($A$3),0)</f>
        <v>0</v>
      </c>
      <c r="D279">
        <f ca="1">OFFSET('Equipos, Mater, Serv'!F$5,ROW($A279)-ROW($A$3),0)</f>
        <v>0</v>
      </c>
      <c r="E279">
        <f ca="1">OFFSET('Equipos, Mater, Serv'!G$5,ROW($A279)-ROW($A$3),0)</f>
        <v>0</v>
      </c>
      <c r="F279">
        <f ca="1">OFFSET('Equipos, Mater, Serv'!H$5,ROW($A279)-ROW($A$3),0)</f>
        <v>0</v>
      </c>
      <c r="G279">
        <f ca="1">OFFSET('Equipos, Mater, Serv'!L$5,ROW($A279)-ROW($A$3),0)</f>
        <v>0</v>
      </c>
      <c r="I279">
        <f ca="1">OFFSET('Equipos, Mater, Serv'!O$5,ROW($A279)-ROW($A$3),0)</f>
        <v>0</v>
      </c>
      <c r="J279">
        <f ca="1">OFFSET('Equipos, Mater, Serv'!P$5,ROW($A279)-ROW($A$3),0)</f>
        <v>0</v>
      </c>
      <c r="K279">
        <f ca="1">OFFSET('Equipos, Mater, Serv'!T$5,ROW($A279)-ROW($A$3),0)</f>
        <v>0</v>
      </c>
      <c r="L279">
        <f ca="1">OFFSET('Equipos, Mater, Serv'!U$5,ROW($A279)-ROW($A$3),0)</f>
        <v>0</v>
      </c>
      <c r="N279">
        <f ca="1">OFFSET('Equipos, Mater, Serv'!Z$5,ROW($A279)-ROW($A$3),0)</f>
        <v>0</v>
      </c>
      <c r="O279">
        <f ca="1">OFFSET('Equipos, Mater, Serv'!AA$5,ROW($A279)-ROW($A$3),0)</f>
        <v>0</v>
      </c>
      <c r="P279">
        <f ca="1">OFFSET('Equipos, Mater, Serv'!AB$5,ROW($A279)-ROW($A$3),0)</f>
        <v>0</v>
      </c>
      <c r="Q279">
        <f ca="1">OFFSET('Equipos, Mater, Serv'!AC$5,ROW($A279)-ROW($A$3),0)</f>
        <v>0</v>
      </c>
      <c r="R279">
        <f ca="1">OFFSET('Equipos, Mater, Serv'!AD$5,ROW($A279)-ROW($A$3),0)</f>
        <v>0</v>
      </c>
      <c r="S279">
        <f ca="1">OFFSET('Equipos, Mater, Serv'!AE$5,ROW($A279)-ROW($A$3),0)</f>
        <v>0</v>
      </c>
      <c r="T279">
        <f ca="1">OFFSET('Equipos, Mater, Serv'!AF$5,ROW($A279)-ROW($A$3),0)</f>
        <v>0</v>
      </c>
      <c r="V279" s="241">
        <f ca="1">IF(OR($B279=0,D279=0,F279=0,J279&lt;&gt;'Datos fijos'!$H$3),0,1)</f>
        <v>0</v>
      </c>
      <c r="W279">
        <f t="shared" ca="1" si="253"/>
        <v>0</v>
      </c>
      <c r="X279" t="str">
        <f t="shared" ca="1" si="254"/>
        <v/>
      </c>
      <c r="Y279" t="str">
        <f t="shared" ca="1" si="255"/>
        <v/>
      </c>
      <c r="AA279" t="str">
        <f t="shared" ca="1" si="222"/>
        <v/>
      </c>
      <c r="AB279" t="str">
        <f t="shared" ca="1" si="223"/>
        <v/>
      </c>
      <c r="AC279" t="str">
        <f t="shared" ca="1" si="224"/>
        <v/>
      </c>
      <c r="AD279" t="str">
        <f t="shared" ca="1" si="225"/>
        <v/>
      </c>
      <c r="AE279" t="str">
        <f t="shared" ca="1" si="226"/>
        <v/>
      </c>
      <c r="AF279" t="str">
        <f t="shared" ca="1" si="227"/>
        <v/>
      </c>
      <c r="AG279" t="str">
        <f t="shared" ca="1" si="256"/>
        <v/>
      </c>
      <c r="AH279" t="str">
        <f t="shared" ca="1" si="257"/>
        <v/>
      </c>
      <c r="AI279" t="str">
        <f t="shared" ca="1" si="258"/>
        <v/>
      </c>
      <c r="AL279" t="str">
        <f ca="1">IF(Y279="","",IF(OR(AG279='Datos fijos'!$AB$3,AG279='Datos fijos'!$AB$4),0,SUM(AH279:AK279)))</f>
        <v/>
      </c>
      <c r="BE279" s="4">
        <f ca="1">IF(OR(COUNTIF('Datos fijos'!$AJ:$AJ,$B279)=0,$B279=0,D279=0,F279=0,$H$4&lt;&gt;'Datos fijos'!$H$3),0,VLOOKUP($B279,'Datos fijos'!$AJ:$AO,COLUMN('Datos fijos'!$AK$2)-COLUMN('Datos fijos'!$AJ$2)+1,0))</f>
        <v>0</v>
      </c>
      <c r="BF279">
        <f t="shared" ca="1" si="259"/>
        <v>0</v>
      </c>
      <c r="BG279" t="str">
        <f t="shared" ca="1" si="228"/>
        <v/>
      </c>
      <c r="BH279" t="str">
        <f t="shared" ca="1" si="229"/>
        <v/>
      </c>
      <c r="BJ279" t="str">
        <f t="shared" ca="1" si="230"/>
        <v/>
      </c>
      <c r="BK279" t="str">
        <f t="shared" ca="1" si="231"/>
        <v/>
      </c>
      <c r="BL279" t="str">
        <f t="shared" ca="1" si="232"/>
        <v/>
      </c>
      <c r="BM279" t="str">
        <f t="shared" ca="1" si="233"/>
        <v/>
      </c>
      <c r="BN279" s="4" t="str">
        <f t="shared" ca="1" si="234"/>
        <v/>
      </c>
      <c r="BO279" t="str">
        <f t="shared" ca="1" si="235"/>
        <v/>
      </c>
      <c r="BP279" t="str">
        <f t="shared" ca="1" si="236"/>
        <v/>
      </c>
      <c r="BQ279" t="str">
        <f t="shared" ca="1" si="237"/>
        <v/>
      </c>
      <c r="BR279" t="str">
        <f t="shared" ca="1" si="238"/>
        <v/>
      </c>
      <c r="BS279" t="str">
        <f t="shared" ca="1" si="239"/>
        <v/>
      </c>
      <c r="BT279" t="str">
        <f ca="1">IF($BH279="","",IF(OR(BO279='Datos fijos'!$AB$3,BO279='Datos fijos'!$AB$4),0,SUM(BP279:BS279)))</f>
        <v/>
      </c>
      <c r="BU279" t="str">
        <f t="shared" ca="1" si="260"/>
        <v/>
      </c>
      <c r="BX279">
        <f ca="1">IF(OR(COUNTIF('Datos fijos'!$AJ:$AJ,$B279)=0,$B279=0,D279=0,F279=0,G279=0,$H$4&lt;&gt;'Datos fijos'!$H$3),0,VLOOKUP($B279,'Datos fijos'!$AJ:$AO,COLUMN('Datos fijos'!$AL$1)-COLUMN('Datos fijos'!$AJ$2)+1,0))</f>
        <v>0</v>
      </c>
      <c r="BY279">
        <f t="shared" ca="1" si="261"/>
        <v>0</v>
      </c>
      <c r="BZ279" t="str">
        <f t="shared" ca="1" si="240"/>
        <v/>
      </c>
      <c r="CA279" t="str">
        <f t="shared" ca="1" si="241"/>
        <v/>
      </c>
      <c r="CC279" t="str">
        <f t="shared" ca="1" si="242"/>
        <v/>
      </c>
      <c r="CD279" t="str">
        <f t="shared" ca="1" si="243"/>
        <v/>
      </c>
      <c r="CE279" t="str">
        <f t="shared" ca="1" si="244"/>
        <v/>
      </c>
      <c r="CF279" t="str">
        <f t="shared" ca="1" si="245"/>
        <v/>
      </c>
      <c r="CG279" t="str">
        <f t="shared" ca="1" si="246"/>
        <v/>
      </c>
      <c r="CH279" t="str">
        <f t="shared" ca="1" si="247"/>
        <v/>
      </c>
      <c r="CI279" t="str">
        <f t="shared" ca="1" si="248"/>
        <v/>
      </c>
      <c r="CJ279" t="str">
        <f t="shared" ca="1" si="249"/>
        <v/>
      </c>
      <c r="CK279" t="str">
        <f t="shared" ca="1" si="250"/>
        <v/>
      </c>
      <c r="CL279" t="str">
        <f t="shared" ca="1" si="251"/>
        <v/>
      </c>
      <c r="CM279" t="str">
        <f ca="1">IF($CA279="","",IF(OR(CH279='Datos fijos'!$AB$3,CH279='Datos fijos'!$AB$4),0,SUM(CI279:CL279)))</f>
        <v/>
      </c>
      <c r="CN279" t="str">
        <f t="shared" ca="1" si="262"/>
        <v/>
      </c>
      <c r="DZ279">
        <f ca="1">IF(OR(COUNTIF('Datos fijos'!$AJ:$AJ,$B279)=0,C279=0,D279=0,E279=0,G279=0),0,VLOOKUP($B279,'Datos fijos'!$AJ:$AO,COLUMN('Datos fijos'!$AO$1)-COLUMN('Datos fijos'!$AJ$2)+1,0))</f>
        <v>0</v>
      </c>
      <c r="EA279">
        <f t="shared" ca="1" si="263"/>
        <v>0</v>
      </c>
      <c r="EB279" t="str">
        <f t="shared" ca="1" si="276"/>
        <v/>
      </c>
      <c r="EC279" t="str">
        <f t="shared" ca="1" si="264"/>
        <v/>
      </c>
      <c r="EE279" t="str">
        <f t="shared" ca="1" si="265"/>
        <v/>
      </c>
      <c r="EF279" t="str">
        <f t="shared" ca="1" si="266"/>
        <v/>
      </c>
      <c r="EG279" t="str">
        <f t="shared" ca="1" si="267"/>
        <v/>
      </c>
      <c r="EH279" t="str">
        <f t="shared" ca="1" si="268"/>
        <v/>
      </c>
      <c r="EI279" t="str">
        <f t="shared" ca="1" si="269"/>
        <v/>
      </c>
      <c r="EJ279" t="str">
        <f t="shared" ca="1" si="270"/>
        <v/>
      </c>
      <c r="EM279" t="str">
        <f t="shared" ca="1" si="271"/>
        <v/>
      </c>
      <c r="EN279" t="str">
        <f t="shared" ca="1" si="272"/>
        <v/>
      </c>
      <c r="EO279" t="str">
        <f t="shared" ca="1" si="273"/>
        <v/>
      </c>
      <c r="EP279" t="str">
        <f t="shared" ca="1" si="274"/>
        <v/>
      </c>
      <c r="EQ279" t="str">
        <f ca="1">IF(EC279="","",IF(OR(EJ279='Datos fijos'!$AB$4),0,SUM(EM279:EP279)))</f>
        <v/>
      </c>
      <c r="ER279" t="str">
        <f t="shared" ca="1" si="275"/>
        <v/>
      </c>
      <c r="EV279" s="53" t="str">
        <f ca="1">IF(OR(COUNTIF('Datos fijos'!$AJ:$AJ,Cálculos!$B279)=0,F279=0,D279=0,B279=0),"",VLOOKUP($B279,'Datos fijos'!$AJ:$AP,COLUMN('Datos fijos'!$AP$1)-COLUMN('Datos fijos'!$AJ$2)+1,0))</f>
        <v/>
      </c>
      <c r="EW279" t="str">
        <f t="shared" ca="1" si="252"/>
        <v/>
      </c>
    </row>
    <row r="280" spans="2:153" x14ac:dyDescent="0.25">
      <c r="B280">
        <f ca="1">OFFSET('Equipos, Mater, Serv'!C$5,ROW($A280)-ROW($A$3),0)</f>
        <v>0</v>
      </c>
      <c r="C280">
        <f ca="1">OFFSET('Equipos, Mater, Serv'!D$5,ROW($A280)-ROW($A$3),0)</f>
        <v>0</v>
      </c>
      <c r="D280">
        <f ca="1">OFFSET('Equipos, Mater, Serv'!F$5,ROW($A280)-ROW($A$3),0)</f>
        <v>0</v>
      </c>
      <c r="E280">
        <f ca="1">OFFSET('Equipos, Mater, Serv'!G$5,ROW($A280)-ROW($A$3),0)</f>
        <v>0</v>
      </c>
      <c r="F280">
        <f ca="1">OFFSET('Equipos, Mater, Serv'!H$5,ROW($A280)-ROW($A$3),0)</f>
        <v>0</v>
      </c>
      <c r="G280">
        <f ca="1">OFFSET('Equipos, Mater, Serv'!L$5,ROW($A280)-ROW($A$3),0)</f>
        <v>0</v>
      </c>
      <c r="I280">
        <f ca="1">OFFSET('Equipos, Mater, Serv'!O$5,ROW($A280)-ROW($A$3),0)</f>
        <v>0</v>
      </c>
      <c r="J280">
        <f ca="1">OFFSET('Equipos, Mater, Serv'!P$5,ROW($A280)-ROW($A$3),0)</f>
        <v>0</v>
      </c>
      <c r="K280">
        <f ca="1">OFFSET('Equipos, Mater, Serv'!T$5,ROW($A280)-ROW($A$3),0)</f>
        <v>0</v>
      </c>
      <c r="L280">
        <f ca="1">OFFSET('Equipos, Mater, Serv'!U$5,ROW($A280)-ROW($A$3),0)</f>
        <v>0</v>
      </c>
      <c r="N280">
        <f ca="1">OFFSET('Equipos, Mater, Serv'!Z$5,ROW($A280)-ROW($A$3),0)</f>
        <v>0</v>
      </c>
      <c r="O280">
        <f ca="1">OFFSET('Equipos, Mater, Serv'!AA$5,ROW($A280)-ROW($A$3),0)</f>
        <v>0</v>
      </c>
      <c r="P280">
        <f ca="1">OFFSET('Equipos, Mater, Serv'!AB$5,ROW($A280)-ROW($A$3),0)</f>
        <v>0</v>
      </c>
      <c r="Q280">
        <f ca="1">OFFSET('Equipos, Mater, Serv'!AC$5,ROW($A280)-ROW($A$3),0)</f>
        <v>0</v>
      </c>
      <c r="R280">
        <f ca="1">OFFSET('Equipos, Mater, Serv'!AD$5,ROW($A280)-ROW($A$3),0)</f>
        <v>0</v>
      </c>
      <c r="S280">
        <f ca="1">OFFSET('Equipos, Mater, Serv'!AE$5,ROW($A280)-ROW($A$3),0)</f>
        <v>0</v>
      </c>
      <c r="T280">
        <f ca="1">OFFSET('Equipos, Mater, Serv'!AF$5,ROW($A280)-ROW($A$3),0)</f>
        <v>0</v>
      </c>
      <c r="V280" s="241">
        <f ca="1">IF(OR($B280=0,D280=0,F280=0,J280&lt;&gt;'Datos fijos'!$H$3),0,1)</f>
        <v>0</v>
      </c>
      <c r="W280">
        <f t="shared" ca="1" si="253"/>
        <v>0</v>
      </c>
      <c r="X280" t="str">
        <f t="shared" ca="1" si="254"/>
        <v/>
      </c>
      <c r="Y280" t="str">
        <f t="shared" ca="1" si="255"/>
        <v/>
      </c>
      <c r="AA280" t="str">
        <f t="shared" ca="1" si="222"/>
        <v/>
      </c>
      <c r="AB280" t="str">
        <f t="shared" ca="1" si="223"/>
        <v/>
      </c>
      <c r="AC280" t="str">
        <f t="shared" ca="1" si="224"/>
        <v/>
      </c>
      <c r="AD280" t="str">
        <f t="shared" ca="1" si="225"/>
        <v/>
      </c>
      <c r="AE280" t="str">
        <f t="shared" ca="1" si="226"/>
        <v/>
      </c>
      <c r="AF280" t="str">
        <f t="shared" ca="1" si="227"/>
        <v/>
      </c>
      <c r="AG280" t="str">
        <f t="shared" ca="1" si="256"/>
        <v/>
      </c>
      <c r="AH280" t="str">
        <f t="shared" ca="1" si="257"/>
        <v/>
      </c>
      <c r="AI280" t="str">
        <f t="shared" ca="1" si="258"/>
        <v/>
      </c>
      <c r="AL280" t="str">
        <f ca="1">IF(Y280="","",IF(OR(AG280='Datos fijos'!$AB$3,AG280='Datos fijos'!$AB$4),0,SUM(AH280:AK280)))</f>
        <v/>
      </c>
      <c r="BE280" s="4">
        <f ca="1">IF(OR(COUNTIF('Datos fijos'!$AJ:$AJ,$B280)=0,$B280=0,D280=0,F280=0,$H$4&lt;&gt;'Datos fijos'!$H$3),0,VLOOKUP($B280,'Datos fijos'!$AJ:$AO,COLUMN('Datos fijos'!$AK$2)-COLUMN('Datos fijos'!$AJ$2)+1,0))</f>
        <v>0</v>
      </c>
      <c r="BF280">
        <f t="shared" ca="1" si="259"/>
        <v>0</v>
      </c>
      <c r="BG280" t="str">
        <f t="shared" ca="1" si="228"/>
        <v/>
      </c>
      <c r="BH280" t="str">
        <f t="shared" ca="1" si="229"/>
        <v/>
      </c>
      <c r="BJ280" t="str">
        <f t="shared" ca="1" si="230"/>
        <v/>
      </c>
      <c r="BK280" t="str">
        <f t="shared" ca="1" si="231"/>
        <v/>
      </c>
      <c r="BL280" t="str">
        <f t="shared" ca="1" si="232"/>
        <v/>
      </c>
      <c r="BM280" t="str">
        <f t="shared" ca="1" si="233"/>
        <v/>
      </c>
      <c r="BN280" s="4" t="str">
        <f t="shared" ca="1" si="234"/>
        <v/>
      </c>
      <c r="BO280" t="str">
        <f t="shared" ca="1" si="235"/>
        <v/>
      </c>
      <c r="BP280" t="str">
        <f t="shared" ca="1" si="236"/>
        <v/>
      </c>
      <c r="BQ280" t="str">
        <f t="shared" ca="1" si="237"/>
        <v/>
      </c>
      <c r="BR280" t="str">
        <f t="shared" ca="1" si="238"/>
        <v/>
      </c>
      <c r="BS280" t="str">
        <f t="shared" ca="1" si="239"/>
        <v/>
      </c>
      <c r="BT280" t="str">
        <f ca="1">IF($BH280="","",IF(OR(BO280='Datos fijos'!$AB$3,BO280='Datos fijos'!$AB$4),0,SUM(BP280:BS280)))</f>
        <v/>
      </c>
      <c r="BU280" t="str">
        <f t="shared" ca="1" si="260"/>
        <v/>
      </c>
      <c r="BX280">
        <f ca="1">IF(OR(COUNTIF('Datos fijos'!$AJ:$AJ,$B280)=0,$B280=0,D280=0,F280=0,G280=0,$H$4&lt;&gt;'Datos fijos'!$H$3),0,VLOOKUP($B280,'Datos fijos'!$AJ:$AO,COLUMN('Datos fijos'!$AL$1)-COLUMN('Datos fijos'!$AJ$2)+1,0))</f>
        <v>0</v>
      </c>
      <c r="BY280">
        <f t="shared" ca="1" si="261"/>
        <v>0</v>
      </c>
      <c r="BZ280" t="str">
        <f t="shared" ca="1" si="240"/>
        <v/>
      </c>
      <c r="CA280" t="str">
        <f t="shared" ca="1" si="241"/>
        <v/>
      </c>
      <c r="CC280" t="str">
        <f t="shared" ca="1" si="242"/>
        <v/>
      </c>
      <c r="CD280" t="str">
        <f t="shared" ca="1" si="243"/>
        <v/>
      </c>
      <c r="CE280" t="str">
        <f t="shared" ca="1" si="244"/>
        <v/>
      </c>
      <c r="CF280" t="str">
        <f t="shared" ca="1" si="245"/>
        <v/>
      </c>
      <c r="CG280" t="str">
        <f t="shared" ca="1" si="246"/>
        <v/>
      </c>
      <c r="CH280" t="str">
        <f t="shared" ca="1" si="247"/>
        <v/>
      </c>
      <c r="CI280" t="str">
        <f t="shared" ca="1" si="248"/>
        <v/>
      </c>
      <c r="CJ280" t="str">
        <f t="shared" ca="1" si="249"/>
        <v/>
      </c>
      <c r="CK280" t="str">
        <f t="shared" ca="1" si="250"/>
        <v/>
      </c>
      <c r="CL280" t="str">
        <f t="shared" ca="1" si="251"/>
        <v/>
      </c>
      <c r="CM280" t="str">
        <f ca="1">IF($CA280="","",IF(OR(CH280='Datos fijos'!$AB$3,CH280='Datos fijos'!$AB$4),0,SUM(CI280:CL280)))</f>
        <v/>
      </c>
      <c r="CN280" t="str">
        <f t="shared" ca="1" si="262"/>
        <v/>
      </c>
      <c r="DZ280">
        <f ca="1">IF(OR(COUNTIF('Datos fijos'!$AJ:$AJ,$B280)=0,C280=0,D280=0,E280=0,G280=0),0,VLOOKUP($B280,'Datos fijos'!$AJ:$AO,COLUMN('Datos fijos'!$AO$1)-COLUMN('Datos fijos'!$AJ$2)+1,0))</f>
        <v>0</v>
      </c>
      <c r="EA280">
        <f t="shared" ca="1" si="263"/>
        <v>0</v>
      </c>
      <c r="EB280" t="str">
        <f t="shared" ca="1" si="276"/>
        <v/>
      </c>
      <c r="EC280" t="str">
        <f t="shared" ca="1" si="264"/>
        <v/>
      </c>
      <c r="EE280" t="str">
        <f t="shared" ca="1" si="265"/>
        <v/>
      </c>
      <c r="EF280" t="str">
        <f t="shared" ca="1" si="266"/>
        <v/>
      </c>
      <c r="EG280" t="str">
        <f t="shared" ca="1" si="267"/>
        <v/>
      </c>
      <c r="EH280" t="str">
        <f t="shared" ca="1" si="268"/>
        <v/>
      </c>
      <c r="EI280" t="str">
        <f t="shared" ca="1" si="269"/>
        <v/>
      </c>
      <c r="EJ280" t="str">
        <f t="shared" ca="1" si="270"/>
        <v/>
      </c>
      <c r="EM280" t="str">
        <f t="shared" ca="1" si="271"/>
        <v/>
      </c>
      <c r="EN280" t="str">
        <f t="shared" ca="1" si="272"/>
        <v/>
      </c>
      <c r="EO280" t="str">
        <f t="shared" ca="1" si="273"/>
        <v/>
      </c>
      <c r="EP280" t="str">
        <f t="shared" ca="1" si="274"/>
        <v/>
      </c>
      <c r="EQ280" t="str">
        <f ca="1">IF(EC280="","",IF(OR(EJ280='Datos fijos'!$AB$4),0,SUM(EM280:EP280)))</f>
        <v/>
      </c>
      <c r="ER280" t="str">
        <f t="shared" ca="1" si="275"/>
        <v/>
      </c>
      <c r="EV280" s="53" t="str">
        <f ca="1">IF(OR(COUNTIF('Datos fijos'!$AJ:$AJ,Cálculos!$B280)=0,F280=0,D280=0,B280=0),"",VLOOKUP($B280,'Datos fijos'!$AJ:$AP,COLUMN('Datos fijos'!$AP$1)-COLUMN('Datos fijos'!$AJ$2)+1,0))</f>
        <v/>
      </c>
      <c r="EW280" t="str">
        <f t="shared" ca="1" si="252"/>
        <v/>
      </c>
    </row>
    <row r="281" spans="2:153" x14ac:dyDescent="0.25">
      <c r="B281">
        <f ca="1">OFFSET('Equipos, Mater, Serv'!C$5,ROW($A281)-ROW($A$3),0)</f>
        <v>0</v>
      </c>
      <c r="C281">
        <f ca="1">OFFSET('Equipos, Mater, Serv'!D$5,ROW($A281)-ROW($A$3),0)</f>
        <v>0</v>
      </c>
      <c r="D281">
        <f ca="1">OFFSET('Equipos, Mater, Serv'!F$5,ROW($A281)-ROW($A$3),0)</f>
        <v>0</v>
      </c>
      <c r="E281">
        <f ca="1">OFFSET('Equipos, Mater, Serv'!G$5,ROW($A281)-ROW($A$3),0)</f>
        <v>0</v>
      </c>
      <c r="F281">
        <f ca="1">OFFSET('Equipos, Mater, Serv'!H$5,ROW($A281)-ROW($A$3),0)</f>
        <v>0</v>
      </c>
      <c r="G281">
        <f ca="1">OFFSET('Equipos, Mater, Serv'!L$5,ROW($A281)-ROW($A$3),0)</f>
        <v>0</v>
      </c>
      <c r="I281">
        <f ca="1">OFFSET('Equipos, Mater, Serv'!O$5,ROW($A281)-ROW($A$3),0)</f>
        <v>0</v>
      </c>
      <c r="J281">
        <f ca="1">OFFSET('Equipos, Mater, Serv'!P$5,ROW($A281)-ROW($A$3),0)</f>
        <v>0</v>
      </c>
      <c r="K281">
        <f ca="1">OFFSET('Equipos, Mater, Serv'!T$5,ROW($A281)-ROW($A$3),0)</f>
        <v>0</v>
      </c>
      <c r="L281">
        <f ca="1">OFFSET('Equipos, Mater, Serv'!U$5,ROW($A281)-ROW($A$3),0)</f>
        <v>0</v>
      </c>
      <c r="N281">
        <f ca="1">OFFSET('Equipos, Mater, Serv'!Z$5,ROW($A281)-ROW($A$3),0)</f>
        <v>0</v>
      </c>
      <c r="O281">
        <f ca="1">OFFSET('Equipos, Mater, Serv'!AA$5,ROW($A281)-ROW($A$3),0)</f>
        <v>0</v>
      </c>
      <c r="P281">
        <f ca="1">OFFSET('Equipos, Mater, Serv'!AB$5,ROW($A281)-ROW($A$3),0)</f>
        <v>0</v>
      </c>
      <c r="Q281">
        <f ca="1">OFFSET('Equipos, Mater, Serv'!AC$5,ROW($A281)-ROW($A$3),0)</f>
        <v>0</v>
      </c>
      <c r="R281">
        <f ca="1">OFFSET('Equipos, Mater, Serv'!AD$5,ROW($A281)-ROW($A$3),0)</f>
        <v>0</v>
      </c>
      <c r="S281">
        <f ca="1">OFFSET('Equipos, Mater, Serv'!AE$5,ROW($A281)-ROW($A$3),0)</f>
        <v>0</v>
      </c>
      <c r="T281">
        <f ca="1">OFFSET('Equipos, Mater, Serv'!AF$5,ROW($A281)-ROW($A$3),0)</f>
        <v>0</v>
      </c>
      <c r="V281" s="241">
        <f ca="1">IF(OR($B281=0,D281=0,F281=0,J281&lt;&gt;'Datos fijos'!$H$3),0,1)</f>
        <v>0</v>
      </c>
      <c r="W281">
        <f t="shared" ca="1" si="253"/>
        <v>0</v>
      </c>
      <c r="X281" t="str">
        <f t="shared" ca="1" si="254"/>
        <v/>
      </c>
      <c r="Y281" t="str">
        <f t="shared" ca="1" si="255"/>
        <v/>
      </c>
      <c r="AA281" t="str">
        <f t="shared" ca="1" si="222"/>
        <v/>
      </c>
      <c r="AB281" t="str">
        <f t="shared" ca="1" si="223"/>
        <v/>
      </c>
      <c r="AC281" t="str">
        <f t="shared" ca="1" si="224"/>
        <v/>
      </c>
      <c r="AD281" t="str">
        <f t="shared" ca="1" si="225"/>
        <v/>
      </c>
      <c r="AE281" t="str">
        <f t="shared" ca="1" si="226"/>
        <v/>
      </c>
      <c r="AF281" t="str">
        <f t="shared" ca="1" si="227"/>
        <v/>
      </c>
      <c r="AG281" t="str">
        <f t="shared" ca="1" si="256"/>
        <v/>
      </c>
      <c r="AH281" t="str">
        <f t="shared" ca="1" si="257"/>
        <v/>
      </c>
      <c r="AI281" t="str">
        <f t="shared" ca="1" si="258"/>
        <v/>
      </c>
      <c r="AL281" t="str">
        <f ca="1">IF(Y281="","",IF(OR(AG281='Datos fijos'!$AB$3,AG281='Datos fijos'!$AB$4),0,SUM(AH281:AK281)))</f>
        <v/>
      </c>
      <c r="BE281" s="4">
        <f ca="1">IF(OR(COUNTIF('Datos fijos'!$AJ:$AJ,$B281)=0,$B281=0,D281=0,F281=0,$H$4&lt;&gt;'Datos fijos'!$H$3),0,VLOOKUP($B281,'Datos fijos'!$AJ:$AO,COLUMN('Datos fijos'!$AK$2)-COLUMN('Datos fijos'!$AJ$2)+1,0))</f>
        <v>0</v>
      </c>
      <c r="BF281">
        <f t="shared" ca="1" si="259"/>
        <v>0</v>
      </c>
      <c r="BG281" t="str">
        <f t="shared" ca="1" si="228"/>
        <v/>
      </c>
      <c r="BH281" t="str">
        <f t="shared" ca="1" si="229"/>
        <v/>
      </c>
      <c r="BJ281" t="str">
        <f t="shared" ca="1" si="230"/>
        <v/>
      </c>
      <c r="BK281" t="str">
        <f t="shared" ca="1" si="231"/>
        <v/>
      </c>
      <c r="BL281" t="str">
        <f t="shared" ca="1" si="232"/>
        <v/>
      </c>
      <c r="BM281" t="str">
        <f t="shared" ca="1" si="233"/>
        <v/>
      </c>
      <c r="BN281" s="4" t="str">
        <f t="shared" ca="1" si="234"/>
        <v/>
      </c>
      <c r="BO281" t="str">
        <f t="shared" ca="1" si="235"/>
        <v/>
      </c>
      <c r="BP281" t="str">
        <f t="shared" ca="1" si="236"/>
        <v/>
      </c>
      <c r="BQ281" t="str">
        <f t="shared" ca="1" si="237"/>
        <v/>
      </c>
      <c r="BR281" t="str">
        <f t="shared" ca="1" si="238"/>
        <v/>
      </c>
      <c r="BS281" t="str">
        <f t="shared" ca="1" si="239"/>
        <v/>
      </c>
      <c r="BT281" t="str">
        <f ca="1">IF($BH281="","",IF(OR(BO281='Datos fijos'!$AB$3,BO281='Datos fijos'!$AB$4),0,SUM(BP281:BS281)))</f>
        <v/>
      </c>
      <c r="BU281" t="str">
        <f t="shared" ca="1" si="260"/>
        <v/>
      </c>
      <c r="BX281">
        <f ca="1">IF(OR(COUNTIF('Datos fijos'!$AJ:$AJ,$B281)=0,$B281=0,D281=0,F281=0,G281=0,$H$4&lt;&gt;'Datos fijos'!$H$3),0,VLOOKUP($B281,'Datos fijos'!$AJ:$AO,COLUMN('Datos fijos'!$AL$1)-COLUMN('Datos fijos'!$AJ$2)+1,0))</f>
        <v>0</v>
      </c>
      <c r="BY281">
        <f t="shared" ca="1" si="261"/>
        <v>0</v>
      </c>
      <c r="BZ281" t="str">
        <f t="shared" ca="1" si="240"/>
        <v/>
      </c>
      <c r="CA281" t="str">
        <f t="shared" ca="1" si="241"/>
        <v/>
      </c>
      <c r="CC281" t="str">
        <f t="shared" ca="1" si="242"/>
        <v/>
      </c>
      <c r="CD281" t="str">
        <f t="shared" ca="1" si="243"/>
        <v/>
      </c>
      <c r="CE281" t="str">
        <f t="shared" ca="1" si="244"/>
        <v/>
      </c>
      <c r="CF281" t="str">
        <f t="shared" ca="1" si="245"/>
        <v/>
      </c>
      <c r="CG281" t="str">
        <f t="shared" ca="1" si="246"/>
        <v/>
      </c>
      <c r="CH281" t="str">
        <f t="shared" ca="1" si="247"/>
        <v/>
      </c>
      <c r="CI281" t="str">
        <f t="shared" ca="1" si="248"/>
        <v/>
      </c>
      <c r="CJ281" t="str">
        <f t="shared" ca="1" si="249"/>
        <v/>
      </c>
      <c r="CK281" t="str">
        <f t="shared" ca="1" si="250"/>
        <v/>
      </c>
      <c r="CL281" t="str">
        <f t="shared" ca="1" si="251"/>
        <v/>
      </c>
      <c r="CM281" t="str">
        <f ca="1">IF($CA281="","",IF(OR(CH281='Datos fijos'!$AB$3,CH281='Datos fijos'!$AB$4),0,SUM(CI281:CL281)))</f>
        <v/>
      </c>
      <c r="CN281" t="str">
        <f t="shared" ca="1" si="262"/>
        <v/>
      </c>
      <c r="DZ281">
        <f ca="1">IF(OR(COUNTIF('Datos fijos'!$AJ:$AJ,$B281)=0,C281=0,D281=0,E281=0,G281=0),0,VLOOKUP($B281,'Datos fijos'!$AJ:$AO,COLUMN('Datos fijos'!$AO$1)-COLUMN('Datos fijos'!$AJ$2)+1,0))</f>
        <v>0</v>
      </c>
      <c r="EA281">
        <f t="shared" ca="1" si="263"/>
        <v>0</v>
      </c>
      <c r="EB281" t="str">
        <f t="shared" ca="1" si="276"/>
        <v/>
      </c>
      <c r="EC281" t="str">
        <f t="shared" ca="1" si="264"/>
        <v/>
      </c>
      <c r="EE281" t="str">
        <f t="shared" ca="1" si="265"/>
        <v/>
      </c>
      <c r="EF281" t="str">
        <f t="shared" ca="1" si="266"/>
        <v/>
      </c>
      <c r="EG281" t="str">
        <f t="shared" ca="1" si="267"/>
        <v/>
      </c>
      <c r="EH281" t="str">
        <f t="shared" ca="1" si="268"/>
        <v/>
      </c>
      <c r="EI281" t="str">
        <f t="shared" ca="1" si="269"/>
        <v/>
      </c>
      <c r="EJ281" t="str">
        <f t="shared" ca="1" si="270"/>
        <v/>
      </c>
      <c r="EM281" t="str">
        <f t="shared" ca="1" si="271"/>
        <v/>
      </c>
      <c r="EN281" t="str">
        <f t="shared" ca="1" si="272"/>
        <v/>
      </c>
      <c r="EO281" t="str">
        <f t="shared" ca="1" si="273"/>
        <v/>
      </c>
      <c r="EP281" t="str">
        <f t="shared" ca="1" si="274"/>
        <v/>
      </c>
      <c r="EQ281" t="str">
        <f ca="1">IF(EC281="","",IF(OR(EJ281='Datos fijos'!$AB$4),0,SUM(EM281:EP281)))</f>
        <v/>
      </c>
      <c r="ER281" t="str">
        <f t="shared" ca="1" si="275"/>
        <v/>
      </c>
      <c r="EV281" s="53" t="str">
        <f ca="1">IF(OR(COUNTIF('Datos fijos'!$AJ:$AJ,Cálculos!$B281)=0,F281=0,D281=0,B281=0),"",VLOOKUP($B281,'Datos fijos'!$AJ:$AP,COLUMN('Datos fijos'!$AP$1)-COLUMN('Datos fijos'!$AJ$2)+1,0))</f>
        <v/>
      </c>
      <c r="EW281" t="str">
        <f t="shared" ca="1" si="252"/>
        <v/>
      </c>
    </row>
    <row r="282" spans="2:153" x14ac:dyDescent="0.25">
      <c r="B282">
        <f ca="1">OFFSET('Equipos, Mater, Serv'!C$5,ROW($A282)-ROW($A$3),0)</f>
        <v>0</v>
      </c>
      <c r="C282">
        <f ca="1">OFFSET('Equipos, Mater, Serv'!D$5,ROW($A282)-ROW($A$3),0)</f>
        <v>0</v>
      </c>
      <c r="D282">
        <f ca="1">OFFSET('Equipos, Mater, Serv'!F$5,ROW($A282)-ROW($A$3),0)</f>
        <v>0</v>
      </c>
      <c r="E282">
        <f ca="1">OFFSET('Equipos, Mater, Serv'!G$5,ROW($A282)-ROW($A$3),0)</f>
        <v>0</v>
      </c>
      <c r="F282">
        <f ca="1">OFFSET('Equipos, Mater, Serv'!H$5,ROW($A282)-ROW($A$3),0)</f>
        <v>0</v>
      </c>
      <c r="G282">
        <f ca="1">OFFSET('Equipos, Mater, Serv'!L$5,ROW($A282)-ROW($A$3),0)</f>
        <v>0</v>
      </c>
      <c r="I282">
        <f ca="1">OFFSET('Equipos, Mater, Serv'!O$5,ROW($A282)-ROW($A$3),0)</f>
        <v>0</v>
      </c>
      <c r="J282">
        <f ca="1">OFFSET('Equipos, Mater, Serv'!P$5,ROW($A282)-ROW($A$3),0)</f>
        <v>0</v>
      </c>
      <c r="K282">
        <f ca="1">OFFSET('Equipos, Mater, Serv'!T$5,ROW($A282)-ROW($A$3),0)</f>
        <v>0</v>
      </c>
      <c r="L282">
        <f ca="1">OFFSET('Equipos, Mater, Serv'!U$5,ROW($A282)-ROW($A$3),0)</f>
        <v>0</v>
      </c>
      <c r="N282">
        <f ca="1">OFFSET('Equipos, Mater, Serv'!Z$5,ROW($A282)-ROW($A$3),0)</f>
        <v>0</v>
      </c>
      <c r="O282">
        <f ca="1">OFFSET('Equipos, Mater, Serv'!AA$5,ROW($A282)-ROW($A$3),0)</f>
        <v>0</v>
      </c>
      <c r="P282">
        <f ca="1">OFFSET('Equipos, Mater, Serv'!AB$5,ROW($A282)-ROW($A$3),0)</f>
        <v>0</v>
      </c>
      <c r="Q282">
        <f ca="1">OFFSET('Equipos, Mater, Serv'!AC$5,ROW($A282)-ROW($A$3),0)</f>
        <v>0</v>
      </c>
      <c r="R282">
        <f ca="1">OFFSET('Equipos, Mater, Serv'!AD$5,ROW($A282)-ROW($A$3),0)</f>
        <v>0</v>
      </c>
      <c r="S282">
        <f ca="1">OFFSET('Equipos, Mater, Serv'!AE$5,ROW($A282)-ROW($A$3),0)</f>
        <v>0</v>
      </c>
      <c r="T282">
        <f ca="1">OFFSET('Equipos, Mater, Serv'!AF$5,ROW($A282)-ROW($A$3),0)</f>
        <v>0</v>
      </c>
      <c r="V282" s="241">
        <f ca="1">IF(OR($B282=0,D282=0,F282=0,J282&lt;&gt;'Datos fijos'!$H$3),0,1)</f>
        <v>0</v>
      </c>
      <c r="W282">
        <f t="shared" ca="1" si="253"/>
        <v>0</v>
      </c>
      <c r="X282" t="str">
        <f t="shared" ca="1" si="254"/>
        <v/>
      </c>
      <c r="Y282" t="str">
        <f t="shared" ca="1" si="255"/>
        <v/>
      </c>
      <c r="AA282" t="str">
        <f t="shared" ca="1" si="222"/>
        <v/>
      </c>
      <c r="AB282" t="str">
        <f t="shared" ca="1" si="223"/>
        <v/>
      </c>
      <c r="AC282" t="str">
        <f t="shared" ca="1" si="224"/>
        <v/>
      </c>
      <c r="AD282" t="str">
        <f t="shared" ca="1" si="225"/>
        <v/>
      </c>
      <c r="AE282" t="str">
        <f t="shared" ca="1" si="226"/>
        <v/>
      </c>
      <c r="AF282" t="str">
        <f t="shared" ca="1" si="227"/>
        <v/>
      </c>
      <c r="AG282" t="str">
        <f t="shared" ca="1" si="256"/>
        <v/>
      </c>
      <c r="AH282" t="str">
        <f t="shared" ca="1" si="257"/>
        <v/>
      </c>
      <c r="AI282" t="str">
        <f t="shared" ca="1" si="258"/>
        <v/>
      </c>
      <c r="AL282" t="str">
        <f ca="1">IF(Y282="","",IF(OR(AG282='Datos fijos'!$AB$3,AG282='Datos fijos'!$AB$4),0,SUM(AH282:AK282)))</f>
        <v/>
      </c>
      <c r="BE282" s="4">
        <f ca="1">IF(OR(COUNTIF('Datos fijos'!$AJ:$AJ,$B282)=0,$B282=0,D282=0,F282=0,$H$4&lt;&gt;'Datos fijos'!$H$3),0,VLOOKUP($B282,'Datos fijos'!$AJ:$AO,COLUMN('Datos fijos'!$AK$2)-COLUMN('Datos fijos'!$AJ$2)+1,0))</f>
        <v>0</v>
      </c>
      <c r="BF282">
        <f t="shared" ca="1" si="259"/>
        <v>0</v>
      </c>
      <c r="BG282" t="str">
        <f t="shared" ca="1" si="228"/>
        <v/>
      </c>
      <c r="BH282" t="str">
        <f t="shared" ca="1" si="229"/>
        <v/>
      </c>
      <c r="BJ282" t="str">
        <f t="shared" ca="1" si="230"/>
        <v/>
      </c>
      <c r="BK282" t="str">
        <f t="shared" ca="1" si="231"/>
        <v/>
      </c>
      <c r="BL282" t="str">
        <f t="shared" ca="1" si="232"/>
        <v/>
      </c>
      <c r="BM282" t="str">
        <f t="shared" ca="1" si="233"/>
        <v/>
      </c>
      <c r="BN282" s="4" t="str">
        <f t="shared" ca="1" si="234"/>
        <v/>
      </c>
      <c r="BO282" t="str">
        <f t="shared" ca="1" si="235"/>
        <v/>
      </c>
      <c r="BP282" t="str">
        <f t="shared" ca="1" si="236"/>
        <v/>
      </c>
      <c r="BQ282" t="str">
        <f t="shared" ca="1" si="237"/>
        <v/>
      </c>
      <c r="BR282" t="str">
        <f t="shared" ca="1" si="238"/>
        <v/>
      </c>
      <c r="BS282" t="str">
        <f t="shared" ca="1" si="239"/>
        <v/>
      </c>
      <c r="BT282" t="str">
        <f ca="1">IF($BH282="","",IF(OR(BO282='Datos fijos'!$AB$3,BO282='Datos fijos'!$AB$4),0,SUM(BP282:BS282)))</f>
        <v/>
      </c>
      <c r="BU282" t="str">
        <f t="shared" ca="1" si="260"/>
        <v/>
      </c>
      <c r="BX282">
        <f ca="1">IF(OR(COUNTIF('Datos fijos'!$AJ:$AJ,$B282)=0,$B282=0,D282=0,F282=0,G282=0,$H$4&lt;&gt;'Datos fijos'!$H$3),0,VLOOKUP($B282,'Datos fijos'!$AJ:$AO,COLUMN('Datos fijos'!$AL$1)-COLUMN('Datos fijos'!$AJ$2)+1,0))</f>
        <v>0</v>
      </c>
      <c r="BY282">
        <f t="shared" ca="1" si="261"/>
        <v>0</v>
      </c>
      <c r="BZ282" t="str">
        <f t="shared" ca="1" si="240"/>
        <v/>
      </c>
      <c r="CA282" t="str">
        <f t="shared" ca="1" si="241"/>
        <v/>
      </c>
      <c r="CC282" t="str">
        <f t="shared" ca="1" si="242"/>
        <v/>
      </c>
      <c r="CD282" t="str">
        <f t="shared" ca="1" si="243"/>
        <v/>
      </c>
      <c r="CE282" t="str">
        <f t="shared" ca="1" si="244"/>
        <v/>
      </c>
      <c r="CF282" t="str">
        <f t="shared" ca="1" si="245"/>
        <v/>
      </c>
      <c r="CG282" t="str">
        <f t="shared" ca="1" si="246"/>
        <v/>
      </c>
      <c r="CH282" t="str">
        <f t="shared" ca="1" si="247"/>
        <v/>
      </c>
      <c r="CI282" t="str">
        <f t="shared" ca="1" si="248"/>
        <v/>
      </c>
      <c r="CJ282" t="str">
        <f t="shared" ca="1" si="249"/>
        <v/>
      </c>
      <c r="CK282" t="str">
        <f t="shared" ca="1" si="250"/>
        <v/>
      </c>
      <c r="CL282" t="str">
        <f t="shared" ca="1" si="251"/>
        <v/>
      </c>
      <c r="CM282" t="str">
        <f ca="1">IF($CA282="","",IF(OR(CH282='Datos fijos'!$AB$3,CH282='Datos fijos'!$AB$4),0,SUM(CI282:CL282)))</f>
        <v/>
      </c>
      <c r="CN282" t="str">
        <f t="shared" ca="1" si="262"/>
        <v/>
      </c>
      <c r="DZ282">
        <f ca="1">IF(OR(COUNTIF('Datos fijos'!$AJ:$AJ,$B282)=0,C282=0,D282=0,E282=0,G282=0),0,VLOOKUP($B282,'Datos fijos'!$AJ:$AO,COLUMN('Datos fijos'!$AO$1)-COLUMN('Datos fijos'!$AJ$2)+1,0))</f>
        <v>0</v>
      </c>
      <c r="EA282">
        <f t="shared" ca="1" si="263"/>
        <v>0</v>
      </c>
      <c r="EB282" t="str">
        <f t="shared" ca="1" si="276"/>
        <v/>
      </c>
      <c r="EC282" t="str">
        <f t="shared" ca="1" si="264"/>
        <v/>
      </c>
      <c r="EE282" t="str">
        <f t="shared" ca="1" si="265"/>
        <v/>
      </c>
      <c r="EF282" t="str">
        <f t="shared" ca="1" si="266"/>
        <v/>
      </c>
      <c r="EG282" t="str">
        <f t="shared" ca="1" si="267"/>
        <v/>
      </c>
      <c r="EH282" t="str">
        <f t="shared" ca="1" si="268"/>
        <v/>
      </c>
      <c r="EI282" t="str">
        <f t="shared" ca="1" si="269"/>
        <v/>
      </c>
      <c r="EJ282" t="str">
        <f t="shared" ca="1" si="270"/>
        <v/>
      </c>
      <c r="EM282" t="str">
        <f t="shared" ca="1" si="271"/>
        <v/>
      </c>
      <c r="EN282" t="str">
        <f t="shared" ca="1" si="272"/>
        <v/>
      </c>
      <c r="EO282" t="str">
        <f t="shared" ca="1" si="273"/>
        <v/>
      </c>
      <c r="EP282" t="str">
        <f t="shared" ca="1" si="274"/>
        <v/>
      </c>
      <c r="EQ282" t="str">
        <f ca="1">IF(EC282="","",IF(OR(EJ282='Datos fijos'!$AB$4),0,SUM(EM282:EP282)))</f>
        <v/>
      </c>
      <c r="ER282" t="str">
        <f t="shared" ca="1" si="275"/>
        <v/>
      </c>
      <c r="EV282" s="53" t="str">
        <f ca="1">IF(OR(COUNTIF('Datos fijos'!$AJ:$AJ,Cálculos!$B282)=0,F282=0,D282=0,B282=0),"",VLOOKUP($B282,'Datos fijos'!$AJ:$AP,COLUMN('Datos fijos'!$AP$1)-COLUMN('Datos fijos'!$AJ$2)+1,0))</f>
        <v/>
      </c>
      <c r="EW282" t="str">
        <f t="shared" ca="1" si="252"/>
        <v/>
      </c>
    </row>
    <row r="283" spans="2:153" x14ac:dyDescent="0.25">
      <c r="B283">
        <f ca="1">OFFSET('Equipos, Mater, Serv'!C$5,ROW($A283)-ROW($A$3),0)</f>
        <v>0</v>
      </c>
      <c r="C283">
        <f ca="1">OFFSET('Equipos, Mater, Serv'!D$5,ROW($A283)-ROW($A$3),0)</f>
        <v>0</v>
      </c>
      <c r="D283">
        <f ca="1">OFFSET('Equipos, Mater, Serv'!F$5,ROW($A283)-ROW($A$3),0)</f>
        <v>0</v>
      </c>
      <c r="E283">
        <f ca="1">OFFSET('Equipos, Mater, Serv'!G$5,ROW($A283)-ROW($A$3),0)</f>
        <v>0</v>
      </c>
      <c r="F283">
        <f ca="1">OFFSET('Equipos, Mater, Serv'!H$5,ROW($A283)-ROW($A$3),0)</f>
        <v>0</v>
      </c>
      <c r="G283">
        <f ca="1">OFFSET('Equipos, Mater, Serv'!L$5,ROW($A283)-ROW($A$3),0)</f>
        <v>0</v>
      </c>
      <c r="I283">
        <f ca="1">OFFSET('Equipos, Mater, Serv'!O$5,ROW($A283)-ROW($A$3),0)</f>
        <v>0</v>
      </c>
      <c r="J283">
        <f ca="1">OFFSET('Equipos, Mater, Serv'!P$5,ROW($A283)-ROW($A$3),0)</f>
        <v>0</v>
      </c>
      <c r="K283">
        <f ca="1">OFFSET('Equipos, Mater, Serv'!T$5,ROW($A283)-ROW($A$3),0)</f>
        <v>0</v>
      </c>
      <c r="L283">
        <f ca="1">OFFSET('Equipos, Mater, Serv'!U$5,ROW($A283)-ROW($A$3),0)</f>
        <v>0</v>
      </c>
      <c r="N283">
        <f ca="1">OFFSET('Equipos, Mater, Serv'!Z$5,ROW($A283)-ROW($A$3),0)</f>
        <v>0</v>
      </c>
      <c r="O283">
        <f ca="1">OFFSET('Equipos, Mater, Serv'!AA$5,ROW($A283)-ROW($A$3),0)</f>
        <v>0</v>
      </c>
      <c r="P283">
        <f ca="1">OFFSET('Equipos, Mater, Serv'!AB$5,ROW($A283)-ROW($A$3),0)</f>
        <v>0</v>
      </c>
      <c r="Q283">
        <f ca="1">OFFSET('Equipos, Mater, Serv'!AC$5,ROW($A283)-ROW($A$3),0)</f>
        <v>0</v>
      </c>
      <c r="R283">
        <f ca="1">OFFSET('Equipos, Mater, Serv'!AD$5,ROW($A283)-ROW($A$3),0)</f>
        <v>0</v>
      </c>
      <c r="S283">
        <f ca="1">OFFSET('Equipos, Mater, Serv'!AE$5,ROW($A283)-ROW($A$3),0)</f>
        <v>0</v>
      </c>
      <c r="T283">
        <f ca="1">OFFSET('Equipos, Mater, Serv'!AF$5,ROW($A283)-ROW($A$3),0)</f>
        <v>0</v>
      </c>
      <c r="V283" s="241">
        <f ca="1">IF(OR($B283=0,D283=0,F283=0,J283&lt;&gt;'Datos fijos'!$H$3),0,1)</f>
        <v>0</v>
      </c>
      <c r="W283">
        <f t="shared" ca="1" si="253"/>
        <v>0</v>
      </c>
      <c r="X283" t="str">
        <f t="shared" ca="1" si="254"/>
        <v/>
      </c>
      <c r="Y283" t="str">
        <f t="shared" ca="1" si="255"/>
        <v/>
      </c>
      <c r="AA283" t="str">
        <f t="shared" ca="1" si="222"/>
        <v/>
      </c>
      <c r="AB283" t="str">
        <f t="shared" ca="1" si="223"/>
        <v/>
      </c>
      <c r="AC283" t="str">
        <f t="shared" ca="1" si="224"/>
        <v/>
      </c>
      <c r="AD283" t="str">
        <f t="shared" ca="1" si="225"/>
        <v/>
      </c>
      <c r="AE283" t="str">
        <f t="shared" ca="1" si="226"/>
        <v/>
      </c>
      <c r="AF283" t="str">
        <f t="shared" ca="1" si="227"/>
        <v/>
      </c>
      <c r="AG283" t="str">
        <f t="shared" ca="1" si="256"/>
        <v/>
      </c>
      <c r="AH283" t="str">
        <f t="shared" ca="1" si="257"/>
        <v/>
      </c>
      <c r="AI283" t="str">
        <f t="shared" ca="1" si="258"/>
        <v/>
      </c>
      <c r="AL283" t="str">
        <f ca="1">IF(Y283="","",IF(OR(AG283='Datos fijos'!$AB$3,AG283='Datos fijos'!$AB$4),0,SUM(AH283:AK283)))</f>
        <v/>
      </c>
      <c r="BE283" s="4">
        <f ca="1">IF(OR(COUNTIF('Datos fijos'!$AJ:$AJ,$B283)=0,$B283=0,D283=0,F283=0,$H$4&lt;&gt;'Datos fijos'!$H$3),0,VLOOKUP($B283,'Datos fijos'!$AJ:$AO,COLUMN('Datos fijos'!$AK$2)-COLUMN('Datos fijos'!$AJ$2)+1,0))</f>
        <v>0</v>
      </c>
      <c r="BF283">
        <f t="shared" ca="1" si="259"/>
        <v>0</v>
      </c>
      <c r="BG283" t="str">
        <f t="shared" ca="1" si="228"/>
        <v/>
      </c>
      <c r="BH283" t="str">
        <f t="shared" ca="1" si="229"/>
        <v/>
      </c>
      <c r="BJ283" t="str">
        <f t="shared" ca="1" si="230"/>
        <v/>
      </c>
      <c r="BK283" t="str">
        <f t="shared" ca="1" si="231"/>
        <v/>
      </c>
      <c r="BL283" t="str">
        <f t="shared" ca="1" si="232"/>
        <v/>
      </c>
      <c r="BM283" t="str">
        <f t="shared" ca="1" si="233"/>
        <v/>
      </c>
      <c r="BN283" s="4" t="str">
        <f t="shared" ca="1" si="234"/>
        <v/>
      </c>
      <c r="BO283" t="str">
        <f t="shared" ca="1" si="235"/>
        <v/>
      </c>
      <c r="BP283" t="str">
        <f t="shared" ca="1" si="236"/>
        <v/>
      </c>
      <c r="BQ283" t="str">
        <f t="shared" ca="1" si="237"/>
        <v/>
      </c>
      <c r="BR283" t="str">
        <f t="shared" ca="1" si="238"/>
        <v/>
      </c>
      <c r="BS283" t="str">
        <f t="shared" ca="1" si="239"/>
        <v/>
      </c>
      <c r="BT283" t="str">
        <f ca="1">IF($BH283="","",IF(OR(BO283='Datos fijos'!$AB$3,BO283='Datos fijos'!$AB$4),0,SUM(BP283:BS283)))</f>
        <v/>
      </c>
      <c r="BU283" t="str">
        <f t="shared" ca="1" si="260"/>
        <v/>
      </c>
      <c r="BX283">
        <f ca="1">IF(OR(COUNTIF('Datos fijos'!$AJ:$AJ,$B283)=0,$B283=0,D283=0,F283=0,G283=0,$H$4&lt;&gt;'Datos fijos'!$H$3),0,VLOOKUP($B283,'Datos fijos'!$AJ:$AO,COLUMN('Datos fijos'!$AL$1)-COLUMN('Datos fijos'!$AJ$2)+1,0))</f>
        <v>0</v>
      </c>
      <c r="BY283">
        <f t="shared" ca="1" si="261"/>
        <v>0</v>
      </c>
      <c r="BZ283" t="str">
        <f t="shared" ca="1" si="240"/>
        <v/>
      </c>
      <c r="CA283" t="str">
        <f t="shared" ca="1" si="241"/>
        <v/>
      </c>
      <c r="CC283" t="str">
        <f t="shared" ca="1" si="242"/>
        <v/>
      </c>
      <c r="CD283" t="str">
        <f t="shared" ca="1" si="243"/>
        <v/>
      </c>
      <c r="CE283" t="str">
        <f t="shared" ca="1" si="244"/>
        <v/>
      </c>
      <c r="CF283" t="str">
        <f t="shared" ca="1" si="245"/>
        <v/>
      </c>
      <c r="CG283" t="str">
        <f t="shared" ca="1" si="246"/>
        <v/>
      </c>
      <c r="CH283" t="str">
        <f t="shared" ca="1" si="247"/>
        <v/>
      </c>
      <c r="CI283" t="str">
        <f t="shared" ca="1" si="248"/>
        <v/>
      </c>
      <c r="CJ283" t="str">
        <f t="shared" ca="1" si="249"/>
        <v/>
      </c>
      <c r="CK283" t="str">
        <f t="shared" ca="1" si="250"/>
        <v/>
      </c>
      <c r="CL283" t="str">
        <f t="shared" ca="1" si="251"/>
        <v/>
      </c>
      <c r="CM283" t="str">
        <f ca="1">IF($CA283="","",IF(OR(CH283='Datos fijos'!$AB$3,CH283='Datos fijos'!$AB$4),0,SUM(CI283:CL283)))</f>
        <v/>
      </c>
      <c r="CN283" t="str">
        <f t="shared" ca="1" si="262"/>
        <v/>
      </c>
      <c r="DZ283">
        <f ca="1">IF(OR(COUNTIF('Datos fijos'!$AJ:$AJ,$B283)=0,C283=0,D283=0,E283=0,G283=0),0,VLOOKUP($B283,'Datos fijos'!$AJ:$AO,COLUMN('Datos fijos'!$AO$1)-COLUMN('Datos fijos'!$AJ$2)+1,0))</f>
        <v>0</v>
      </c>
      <c r="EA283">
        <f t="shared" ca="1" si="263"/>
        <v>0</v>
      </c>
      <c r="EB283" t="str">
        <f t="shared" ca="1" si="276"/>
        <v/>
      </c>
      <c r="EC283" t="str">
        <f t="shared" ca="1" si="264"/>
        <v/>
      </c>
      <c r="EE283" t="str">
        <f t="shared" ca="1" si="265"/>
        <v/>
      </c>
      <c r="EF283" t="str">
        <f t="shared" ca="1" si="266"/>
        <v/>
      </c>
      <c r="EG283" t="str">
        <f t="shared" ca="1" si="267"/>
        <v/>
      </c>
      <c r="EH283" t="str">
        <f t="shared" ca="1" si="268"/>
        <v/>
      </c>
      <c r="EI283" t="str">
        <f t="shared" ca="1" si="269"/>
        <v/>
      </c>
      <c r="EJ283" t="str">
        <f t="shared" ca="1" si="270"/>
        <v/>
      </c>
      <c r="EM283" t="str">
        <f t="shared" ca="1" si="271"/>
        <v/>
      </c>
      <c r="EN283" t="str">
        <f t="shared" ca="1" si="272"/>
        <v/>
      </c>
      <c r="EO283" t="str">
        <f t="shared" ca="1" si="273"/>
        <v/>
      </c>
      <c r="EP283" t="str">
        <f t="shared" ca="1" si="274"/>
        <v/>
      </c>
      <c r="EQ283" t="str">
        <f ca="1">IF(EC283="","",IF(OR(EJ283='Datos fijos'!$AB$4),0,SUM(EM283:EP283)))</f>
        <v/>
      </c>
      <c r="ER283" t="str">
        <f t="shared" ca="1" si="275"/>
        <v/>
      </c>
      <c r="EV283" s="53" t="str">
        <f ca="1">IF(OR(COUNTIF('Datos fijos'!$AJ:$AJ,Cálculos!$B283)=0,F283=0,D283=0,B283=0),"",VLOOKUP($B283,'Datos fijos'!$AJ:$AP,COLUMN('Datos fijos'!$AP$1)-COLUMN('Datos fijos'!$AJ$2)+1,0))</f>
        <v/>
      </c>
      <c r="EW283" t="str">
        <f t="shared" ca="1" si="252"/>
        <v/>
      </c>
    </row>
    <row r="284" spans="2:153" x14ac:dyDescent="0.25">
      <c r="B284">
        <f ca="1">OFFSET('Equipos, Mater, Serv'!C$5,ROW($A284)-ROW($A$3),0)</f>
        <v>0</v>
      </c>
      <c r="C284">
        <f ca="1">OFFSET('Equipos, Mater, Serv'!D$5,ROW($A284)-ROW($A$3),0)</f>
        <v>0</v>
      </c>
      <c r="D284">
        <f ca="1">OFFSET('Equipos, Mater, Serv'!F$5,ROW($A284)-ROW($A$3),0)</f>
        <v>0</v>
      </c>
      <c r="E284">
        <f ca="1">OFFSET('Equipos, Mater, Serv'!G$5,ROW($A284)-ROW($A$3),0)</f>
        <v>0</v>
      </c>
      <c r="F284">
        <f ca="1">OFFSET('Equipos, Mater, Serv'!H$5,ROW($A284)-ROW($A$3),0)</f>
        <v>0</v>
      </c>
      <c r="G284">
        <f ca="1">OFFSET('Equipos, Mater, Serv'!L$5,ROW($A284)-ROW($A$3),0)</f>
        <v>0</v>
      </c>
      <c r="I284">
        <f ca="1">OFFSET('Equipos, Mater, Serv'!O$5,ROW($A284)-ROW($A$3),0)</f>
        <v>0</v>
      </c>
      <c r="J284">
        <f ca="1">OFFSET('Equipos, Mater, Serv'!P$5,ROW($A284)-ROW($A$3),0)</f>
        <v>0</v>
      </c>
      <c r="K284">
        <f ca="1">OFFSET('Equipos, Mater, Serv'!T$5,ROW($A284)-ROW($A$3),0)</f>
        <v>0</v>
      </c>
      <c r="L284">
        <f ca="1">OFFSET('Equipos, Mater, Serv'!U$5,ROW($A284)-ROW($A$3),0)</f>
        <v>0</v>
      </c>
      <c r="N284">
        <f ca="1">OFFSET('Equipos, Mater, Serv'!Z$5,ROW($A284)-ROW($A$3),0)</f>
        <v>0</v>
      </c>
      <c r="O284">
        <f ca="1">OFFSET('Equipos, Mater, Serv'!AA$5,ROW($A284)-ROW($A$3),0)</f>
        <v>0</v>
      </c>
      <c r="P284">
        <f ca="1">OFFSET('Equipos, Mater, Serv'!AB$5,ROW($A284)-ROW($A$3),0)</f>
        <v>0</v>
      </c>
      <c r="Q284">
        <f ca="1">OFFSET('Equipos, Mater, Serv'!AC$5,ROW($A284)-ROW($A$3),0)</f>
        <v>0</v>
      </c>
      <c r="R284">
        <f ca="1">OFFSET('Equipos, Mater, Serv'!AD$5,ROW($A284)-ROW($A$3),0)</f>
        <v>0</v>
      </c>
      <c r="S284">
        <f ca="1">OFFSET('Equipos, Mater, Serv'!AE$5,ROW($A284)-ROW($A$3),0)</f>
        <v>0</v>
      </c>
      <c r="T284">
        <f ca="1">OFFSET('Equipos, Mater, Serv'!AF$5,ROW($A284)-ROW($A$3),0)</f>
        <v>0</v>
      </c>
      <c r="V284" s="241">
        <f ca="1">IF(OR($B284=0,D284=0,F284=0,J284&lt;&gt;'Datos fijos'!$H$3),0,1)</f>
        <v>0</v>
      </c>
      <c r="W284">
        <f t="shared" ca="1" si="253"/>
        <v>0</v>
      </c>
      <c r="X284" t="str">
        <f t="shared" ca="1" si="254"/>
        <v/>
      </c>
      <c r="Y284" t="str">
        <f t="shared" ca="1" si="255"/>
        <v/>
      </c>
      <c r="AA284" t="str">
        <f t="shared" ca="1" si="222"/>
        <v/>
      </c>
      <c r="AB284" t="str">
        <f t="shared" ca="1" si="223"/>
        <v/>
      </c>
      <c r="AC284" t="str">
        <f t="shared" ca="1" si="224"/>
        <v/>
      </c>
      <c r="AD284" t="str">
        <f t="shared" ca="1" si="225"/>
        <v/>
      </c>
      <c r="AE284" t="str">
        <f t="shared" ca="1" si="226"/>
        <v/>
      </c>
      <c r="AF284" t="str">
        <f t="shared" ca="1" si="227"/>
        <v/>
      </c>
      <c r="AG284" t="str">
        <f t="shared" ca="1" si="256"/>
        <v/>
      </c>
      <c r="AH284" t="str">
        <f t="shared" ca="1" si="257"/>
        <v/>
      </c>
      <c r="AI284" t="str">
        <f t="shared" ca="1" si="258"/>
        <v/>
      </c>
      <c r="AL284" t="str">
        <f ca="1">IF(Y284="","",IF(OR(AG284='Datos fijos'!$AB$3,AG284='Datos fijos'!$AB$4),0,SUM(AH284:AK284)))</f>
        <v/>
      </c>
      <c r="BE284" s="4">
        <f ca="1">IF(OR(COUNTIF('Datos fijos'!$AJ:$AJ,$B284)=0,$B284=0,D284=0,F284=0,$H$4&lt;&gt;'Datos fijos'!$H$3),0,VLOOKUP($B284,'Datos fijos'!$AJ:$AO,COLUMN('Datos fijos'!$AK$2)-COLUMN('Datos fijos'!$AJ$2)+1,0))</f>
        <v>0</v>
      </c>
      <c r="BF284">
        <f t="shared" ca="1" si="259"/>
        <v>0</v>
      </c>
      <c r="BG284" t="str">
        <f t="shared" ca="1" si="228"/>
        <v/>
      </c>
      <c r="BH284" t="str">
        <f t="shared" ca="1" si="229"/>
        <v/>
      </c>
      <c r="BJ284" t="str">
        <f t="shared" ca="1" si="230"/>
        <v/>
      </c>
      <c r="BK284" t="str">
        <f t="shared" ca="1" si="231"/>
        <v/>
      </c>
      <c r="BL284" t="str">
        <f t="shared" ca="1" si="232"/>
        <v/>
      </c>
      <c r="BM284" t="str">
        <f t="shared" ca="1" si="233"/>
        <v/>
      </c>
      <c r="BN284" s="4" t="str">
        <f t="shared" ca="1" si="234"/>
        <v/>
      </c>
      <c r="BO284" t="str">
        <f t="shared" ca="1" si="235"/>
        <v/>
      </c>
      <c r="BP284" t="str">
        <f t="shared" ca="1" si="236"/>
        <v/>
      </c>
      <c r="BQ284" t="str">
        <f t="shared" ca="1" si="237"/>
        <v/>
      </c>
      <c r="BR284" t="str">
        <f t="shared" ca="1" si="238"/>
        <v/>
      </c>
      <c r="BS284" t="str">
        <f t="shared" ca="1" si="239"/>
        <v/>
      </c>
      <c r="BT284" t="str">
        <f ca="1">IF($BH284="","",IF(OR(BO284='Datos fijos'!$AB$3,BO284='Datos fijos'!$AB$4),0,SUM(BP284:BS284)))</f>
        <v/>
      </c>
      <c r="BU284" t="str">
        <f t="shared" ca="1" si="260"/>
        <v/>
      </c>
      <c r="BX284">
        <f ca="1">IF(OR(COUNTIF('Datos fijos'!$AJ:$AJ,$B284)=0,$B284=0,D284=0,F284=0,G284=0,$H$4&lt;&gt;'Datos fijos'!$H$3),0,VLOOKUP($B284,'Datos fijos'!$AJ:$AO,COLUMN('Datos fijos'!$AL$1)-COLUMN('Datos fijos'!$AJ$2)+1,0))</f>
        <v>0</v>
      </c>
      <c r="BY284">
        <f t="shared" ca="1" si="261"/>
        <v>0</v>
      </c>
      <c r="BZ284" t="str">
        <f t="shared" ca="1" si="240"/>
        <v/>
      </c>
      <c r="CA284" t="str">
        <f t="shared" ca="1" si="241"/>
        <v/>
      </c>
      <c r="CC284" t="str">
        <f t="shared" ca="1" si="242"/>
        <v/>
      </c>
      <c r="CD284" t="str">
        <f t="shared" ca="1" si="243"/>
        <v/>
      </c>
      <c r="CE284" t="str">
        <f t="shared" ca="1" si="244"/>
        <v/>
      </c>
      <c r="CF284" t="str">
        <f t="shared" ca="1" si="245"/>
        <v/>
      </c>
      <c r="CG284" t="str">
        <f t="shared" ca="1" si="246"/>
        <v/>
      </c>
      <c r="CH284" t="str">
        <f t="shared" ca="1" si="247"/>
        <v/>
      </c>
      <c r="CI284" t="str">
        <f t="shared" ca="1" si="248"/>
        <v/>
      </c>
      <c r="CJ284" t="str">
        <f t="shared" ca="1" si="249"/>
        <v/>
      </c>
      <c r="CK284" t="str">
        <f t="shared" ca="1" si="250"/>
        <v/>
      </c>
      <c r="CL284" t="str">
        <f t="shared" ca="1" si="251"/>
        <v/>
      </c>
      <c r="CM284" t="str">
        <f ca="1">IF($CA284="","",IF(OR(CH284='Datos fijos'!$AB$3,CH284='Datos fijos'!$AB$4),0,SUM(CI284:CL284)))</f>
        <v/>
      </c>
      <c r="CN284" t="str">
        <f t="shared" ca="1" si="262"/>
        <v/>
      </c>
      <c r="DZ284">
        <f ca="1">IF(OR(COUNTIF('Datos fijos'!$AJ:$AJ,$B284)=0,C284=0,D284=0,E284=0,G284=0),0,VLOOKUP($B284,'Datos fijos'!$AJ:$AO,COLUMN('Datos fijos'!$AO$1)-COLUMN('Datos fijos'!$AJ$2)+1,0))</f>
        <v>0</v>
      </c>
      <c r="EA284">
        <f t="shared" ca="1" si="263"/>
        <v>0</v>
      </c>
      <c r="EB284" t="str">
        <f t="shared" ca="1" si="276"/>
        <v/>
      </c>
      <c r="EC284" t="str">
        <f t="shared" ca="1" si="264"/>
        <v/>
      </c>
      <c r="EE284" t="str">
        <f t="shared" ca="1" si="265"/>
        <v/>
      </c>
      <c r="EF284" t="str">
        <f t="shared" ca="1" si="266"/>
        <v/>
      </c>
      <c r="EG284" t="str">
        <f t="shared" ca="1" si="267"/>
        <v/>
      </c>
      <c r="EH284" t="str">
        <f t="shared" ca="1" si="268"/>
        <v/>
      </c>
      <c r="EI284" t="str">
        <f t="shared" ca="1" si="269"/>
        <v/>
      </c>
      <c r="EJ284" t="str">
        <f t="shared" ca="1" si="270"/>
        <v/>
      </c>
      <c r="EM284" t="str">
        <f t="shared" ca="1" si="271"/>
        <v/>
      </c>
      <c r="EN284" t="str">
        <f t="shared" ca="1" si="272"/>
        <v/>
      </c>
      <c r="EO284" t="str">
        <f t="shared" ca="1" si="273"/>
        <v/>
      </c>
      <c r="EP284" t="str">
        <f t="shared" ca="1" si="274"/>
        <v/>
      </c>
      <c r="EQ284" t="str">
        <f ca="1">IF(EC284="","",IF(OR(EJ284='Datos fijos'!$AB$4),0,SUM(EM284:EP284)))</f>
        <v/>
      </c>
      <c r="ER284" t="str">
        <f t="shared" ca="1" si="275"/>
        <v/>
      </c>
      <c r="EV284" s="53" t="str">
        <f ca="1">IF(OR(COUNTIF('Datos fijos'!$AJ:$AJ,Cálculos!$B284)=0,F284=0,D284=0,B284=0),"",VLOOKUP($B284,'Datos fijos'!$AJ:$AP,COLUMN('Datos fijos'!$AP$1)-COLUMN('Datos fijos'!$AJ$2)+1,0))</f>
        <v/>
      </c>
      <c r="EW284" t="str">
        <f t="shared" ca="1" si="252"/>
        <v/>
      </c>
    </row>
    <row r="285" spans="2:153" x14ac:dyDescent="0.25">
      <c r="B285">
        <f ca="1">OFFSET('Equipos, Mater, Serv'!C$5,ROW($A285)-ROW($A$3),0)</f>
        <v>0</v>
      </c>
      <c r="C285">
        <f ca="1">OFFSET('Equipos, Mater, Serv'!D$5,ROW($A285)-ROW($A$3),0)</f>
        <v>0</v>
      </c>
      <c r="D285">
        <f ca="1">OFFSET('Equipos, Mater, Serv'!F$5,ROW($A285)-ROW($A$3),0)</f>
        <v>0</v>
      </c>
      <c r="E285">
        <f ca="1">OFFSET('Equipos, Mater, Serv'!G$5,ROW($A285)-ROW($A$3),0)</f>
        <v>0</v>
      </c>
      <c r="F285">
        <f ca="1">OFFSET('Equipos, Mater, Serv'!H$5,ROW($A285)-ROW($A$3),0)</f>
        <v>0</v>
      </c>
      <c r="G285">
        <f ca="1">OFFSET('Equipos, Mater, Serv'!L$5,ROW($A285)-ROW($A$3),0)</f>
        <v>0</v>
      </c>
      <c r="I285">
        <f ca="1">OFFSET('Equipos, Mater, Serv'!O$5,ROW($A285)-ROW($A$3),0)</f>
        <v>0</v>
      </c>
      <c r="J285">
        <f ca="1">OFFSET('Equipos, Mater, Serv'!P$5,ROW($A285)-ROW($A$3),0)</f>
        <v>0</v>
      </c>
      <c r="K285">
        <f ca="1">OFFSET('Equipos, Mater, Serv'!T$5,ROW($A285)-ROW($A$3),0)</f>
        <v>0</v>
      </c>
      <c r="L285">
        <f ca="1">OFFSET('Equipos, Mater, Serv'!U$5,ROW($A285)-ROW($A$3),0)</f>
        <v>0</v>
      </c>
      <c r="N285">
        <f ca="1">OFFSET('Equipos, Mater, Serv'!Z$5,ROW($A285)-ROW($A$3),0)</f>
        <v>0</v>
      </c>
      <c r="O285">
        <f ca="1">OFFSET('Equipos, Mater, Serv'!AA$5,ROW($A285)-ROW($A$3),0)</f>
        <v>0</v>
      </c>
      <c r="P285">
        <f ca="1">OFFSET('Equipos, Mater, Serv'!AB$5,ROW($A285)-ROW($A$3),0)</f>
        <v>0</v>
      </c>
      <c r="Q285">
        <f ca="1">OFFSET('Equipos, Mater, Serv'!AC$5,ROW($A285)-ROW($A$3),0)</f>
        <v>0</v>
      </c>
      <c r="R285">
        <f ca="1">OFFSET('Equipos, Mater, Serv'!AD$5,ROW($A285)-ROW($A$3),0)</f>
        <v>0</v>
      </c>
      <c r="S285">
        <f ca="1">OFFSET('Equipos, Mater, Serv'!AE$5,ROW($A285)-ROW($A$3),0)</f>
        <v>0</v>
      </c>
      <c r="T285">
        <f ca="1">OFFSET('Equipos, Mater, Serv'!AF$5,ROW($A285)-ROW($A$3),0)</f>
        <v>0</v>
      </c>
      <c r="V285" s="241">
        <f ca="1">IF(OR($B285=0,D285=0,F285=0,J285&lt;&gt;'Datos fijos'!$H$3),0,1)</f>
        <v>0</v>
      </c>
      <c r="W285">
        <f t="shared" ca="1" si="253"/>
        <v>0</v>
      </c>
      <c r="X285" t="str">
        <f t="shared" ca="1" si="254"/>
        <v/>
      </c>
      <c r="Y285" t="str">
        <f t="shared" ca="1" si="255"/>
        <v/>
      </c>
      <c r="AA285" t="str">
        <f t="shared" ca="1" si="222"/>
        <v/>
      </c>
      <c r="AB285" t="str">
        <f t="shared" ca="1" si="223"/>
        <v/>
      </c>
      <c r="AC285" t="str">
        <f t="shared" ca="1" si="224"/>
        <v/>
      </c>
      <c r="AD285" t="str">
        <f t="shared" ca="1" si="225"/>
        <v/>
      </c>
      <c r="AE285" t="str">
        <f t="shared" ca="1" si="226"/>
        <v/>
      </c>
      <c r="AF285" t="str">
        <f t="shared" ca="1" si="227"/>
        <v/>
      </c>
      <c r="AG285" t="str">
        <f t="shared" ca="1" si="256"/>
        <v/>
      </c>
      <c r="AH285" t="str">
        <f t="shared" ca="1" si="257"/>
        <v/>
      </c>
      <c r="AI285" t="str">
        <f t="shared" ca="1" si="258"/>
        <v/>
      </c>
      <c r="AL285" t="str">
        <f ca="1">IF(Y285="","",IF(OR(AG285='Datos fijos'!$AB$3,AG285='Datos fijos'!$AB$4),0,SUM(AH285:AK285)))</f>
        <v/>
      </c>
      <c r="BE285" s="4">
        <f ca="1">IF(OR(COUNTIF('Datos fijos'!$AJ:$AJ,$B285)=0,$B285=0,D285=0,F285=0,$H$4&lt;&gt;'Datos fijos'!$H$3),0,VLOOKUP($B285,'Datos fijos'!$AJ:$AO,COLUMN('Datos fijos'!$AK$2)-COLUMN('Datos fijos'!$AJ$2)+1,0))</f>
        <v>0</v>
      </c>
      <c r="BF285">
        <f t="shared" ca="1" si="259"/>
        <v>0</v>
      </c>
      <c r="BG285" t="str">
        <f t="shared" ca="1" si="228"/>
        <v/>
      </c>
      <c r="BH285" t="str">
        <f t="shared" ca="1" si="229"/>
        <v/>
      </c>
      <c r="BJ285" t="str">
        <f t="shared" ca="1" si="230"/>
        <v/>
      </c>
      <c r="BK285" t="str">
        <f t="shared" ca="1" si="231"/>
        <v/>
      </c>
      <c r="BL285" t="str">
        <f t="shared" ca="1" si="232"/>
        <v/>
      </c>
      <c r="BM285" t="str">
        <f t="shared" ca="1" si="233"/>
        <v/>
      </c>
      <c r="BN285" s="4" t="str">
        <f t="shared" ca="1" si="234"/>
        <v/>
      </c>
      <c r="BO285" t="str">
        <f t="shared" ca="1" si="235"/>
        <v/>
      </c>
      <c r="BP285" t="str">
        <f t="shared" ca="1" si="236"/>
        <v/>
      </c>
      <c r="BQ285" t="str">
        <f t="shared" ca="1" si="237"/>
        <v/>
      </c>
      <c r="BR285" t="str">
        <f t="shared" ca="1" si="238"/>
        <v/>
      </c>
      <c r="BS285" t="str">
        <f t="shared" ca="1" si="239"/>
        <v/>
      </c>
      <c r="BT285" t="str">
        <f ca="1">IF($BH285="","",IF(OR(BO285='Datos fijos'!$AB$3,BO285='Datos fijos'!$AB$4),0,SUM(BP285:BS285)))</f>
        <v/>
      </c>
      <c r="BU285" t="str">
        <f t="shared" ca="1" si="260"/>
        <v/>
      </c>
      <c r="BX285">
        <f ca="1">IF(OR(COUNTIF('Datos fijos'!$AJ:$AJ,$B285)=0,$B285=0,D285=0,F285=0,G285=0,$H$4&lt;&gt;'Datos fijos'!$H$3),0,VLOOKUP($B285,'Datos fijos'!$AJ:$AO,COLUMN('Datos fijos'!$AL$1)-COLUMN('Datos fijos'!$AJ$2)+1,0))</f>
        <v>0</v>
      </c>
      <c r="BY285">
        <f t="shared" ca="1" si="261"/>
        <v>0</v>
      </c>
      <c r="BZ285" t="str">
        <f t="shared" ca="1" si="240"/>
        <v/>
      </c>
      <c r="CA285" t="str">
        <f t="shared" ca="1" si="241"/>
        <v/>
      </c>
      <c r="CC285" t="str">
        <f t="shared" ca="1" si="242"/>
        <v/>
      </c>
      <c r="CD285" t="str">
        <f t="shared" ca="1" si="243"/>
        <v/>
      </c>
      <c r="CE285" t="str">
        <f t="shared" ca="1" si="244"/>
        <v/>
      </c>
      <c r="CF285" t="str">
        <f t="shared" ca="1" si="245"/>
        <v/>
      </c>
      <c r="CG285" t="str">
        <f t="shared" ca="1" si="246"/>
        <v/>
      </c>
      <c r="CH285" t="str">
        <f t="shared" ca="1" si="247"/>
        <v/>
      </c>
      <c r="CI285" t="str">
        <f t="shared" ca="1" si="248"/>
        <v/>
      </c>
      <c r="CJ285" t="str">
        <f t="shared" ca="1" si="249"/>
        <v/>
      </c>
      <c r="CK285" t="str">
        <f t="shared" ca="1" si="250"/>
        <v/>
      </c>
      <c r="CL285" t="str">
        <f t="shared" ca="1" si="251"/>
        <v/>
      </c>
      <c r="CM285" t="str">
        <f ca="1">IF($CA285="","",IF(OR(CH285='Datos fijos'!$AB$3,CH285='Datos fijos'!$AB$4),0,SUM(CI285:CL285)))</f>
        <v/>
      </c>
      <c r="CN285" t="str">
        <f t="shared" ca="1" si="262"/>
        <v/>
      </c>
      <c r="DZ285">
        <f ca="1">IF(OR(COUNTIF('Datos fijos'!$AJ:$AJ,$B285)=0,C285=0,D285=0,E285=0,G285=0),0,VLOOKUP($B285,'Datos fijos'!$AJ:$AO,COLUMN('Datos fijos'!$AO$1)-COLUMN('Datos fijos'!$AJ$2)+1,0))</f>
        <v>0</v>
      </c>
      <c r="EA285">
        <f t="shared" ca="1" si="263"/>
        <v>0</v>
      </c>
      <c r="EB285" t="str">
        <f t="shared" ca="1" si="276"/>
        <v/>
      </c>
      <c r="EC285" t="str">
        <f t="shared" ca="1" si="264"/>
        <v/>
      </c>
      <c r="EE285" t="str">
        <f t="shared" ca="1" si="265"/>
        <v/>
      </c>
      <c r="EF285" t="str">
        <f t="shared" ca="1" si="266"/>
        <v/>
      </c>
      <c r="EG285" t="str">
        <f t="shared" ca="1" si="267"/>
        <v/>
      </c>
      <c r="EH285" t="str">
        <f t="shared" ca="1" si="268"/>
        <v/>
      </c>
      <c r="EI285" t="str">
        <f t="shared" ca="1" si="269"/>
        <v/>
      </c>
      <c r="EJ285" t="str">
        <f t="shared" ca="1" si="270"/>
        <v/>
      </c>
      <c r="EM285" t="str">
        <f t="shared" ca="1" si="271"/>
        <v/>
      </c>
      <c r="EN285" t="str">
        <f t="shared" ca="1" si="272"/>
        <v/>
      </c>
      <c r="EO285" t="str">
        <f t="shared" ca="1" si="273"/>
        <v/>
      </c>
      <c r="EP285" t="str">
        <f t="shared" ca="1" si="274"/>
        <v/>
      </c>
      <c r="EQ285" t="str">
        <f ca="1">IF(EC285="","",IF(OR(EJ285='Datos fijos'!$AB$4),0,SUM(EM285:EP285)))</f>
        <v/>
      </c>
      <c r="ER285" t="str">
        <f t="shared" ca="1" si="275"/>
        <v/>
      </c>
      <c r="EV285" s="53" t="str">
        <f ca="1">IF(OR(COUNTIF('Datos fijos'!$AJ:$AJ,Cálculos!$B285)=0,F285=0,D285=0,B285=0),"",VLOOKUP($B285,'Datos fijos'!$AJ:$AP,COLUMN('Datos fijos'!$AP$1)-COLUMN('Datos fijos'!$AJ$2)+1,0))</f>
        <v/>
      </c>
      <c r="EW285" t="str">
        <f t="shared" ca="1" si="252"/>
        <v/>
      </c>
    </row>
    <row r="286" spans="2:153" x14ac:dyDescent="0.25">
      <c r="B286">
        <f ca="1">OFFSET('Equipos, Mater, Serv'!C$5,ROW($A286)-ROW($A$3),0)</f>
        <v>0</v>
      </c>
      <c r="C286">
        <f ca="1">OFFSET('Equipos, Mater, Serv'!D$5,ROW($A286)-ROW($A$3),0)</f>
        <v>0</v>
      </c>
      <c r="D286">
        <f ca="1">OFFSET('Equipos, Mater, Serv'!F$5,ROW($A286)-ROW($A$3),0)</f>
        <v>0</v>
      </c>
      <c r="E286">
        <f ca="1">OFFSET('Equipos, Mater, Serv'!G$5,ROW($A286)-ROW($A$3),0)</f>
        <v>0</v>
      </c>
      <c r="F286">
        <f ca="1">OFFSET('Equipos, Mater, Serv'!H$5,ROW($A286)-ROW($A$3),0)</f>
        <v>0</v>
      </c>
      <c r="G286">
        <f ca="1">OFFSET('Equipos, Mater, Serv'!L$5,ROW($A286)-ROW($A$3),0)</f>
        <v>0</v>
      </c>
      <c r="I286">
        <f ca="1">OFFSET('Equipos, Mater, Serv'!O$5,ROW($A286)-ROW($A$3),0)</f>
        <v>0</v>
      </c>
      <c r="J286">
        <f ca="1">OFFSET('Equipos, Mater, Serv'!P$5,ROW($A286)-ROW($A$3),0)</f>
        <v>0</v>
      </c>
      <c r="K286">
        <f ca="1">OFFSET('Equipos, Mater, Serv'!T$5,ROW($A286)-ROW($A$3),0)</f>
        <v>0</v>
      </c>
      <c r="L286">
        <f ca="1">OFFSET('Equipos, Mater, Serv'!U$5,ROW($A286)-ROW($A$3),0)</f>
        <v>0</v>
      </c>
      <c r="N286">
        <f ca="1">OFFSET('Equipos, Mater, Serv'!Z$5,ROW($A286)-ROW($A$3),0)</f>
        <v>0</v>
      </c>
      <c r="O286">
        <f ca="1">OFFSET('Equipos, Mater, Serv'!AA$5,ROW($A286)-ROW($A$3),0)</f>
        <v>0</v>
      </c>
      <c r="P286">
        <f ca="1">OFFSET('Equipos, Mater, Serv'!AB$5,ROW($A286)-ROW($A$3),0)</f>
        <v>0</v>
      </c>
      <c r="Q286">
        <f ca="1">OFFSET('Equipos, Mater, Serv'!AC$5,ROW($A286)-ROW($A$3),0)</f>
        <v>0</v>
      </c>
      <c r="R286">
        <f ca="1">OFFSET('Equipos, Mater, Serv'!AD$5,ROW($A286)-ROW($A$3),0)</f>
        <v>0</v>
      </c>
      <c r="S286">
        <f ca="1">OFFSET('Equipos, Mater, Serv'!AE$5,ROW($A286)-ROW($A$3),0)</f>
        <v>0</v>
      </c>
      <c r="T286">
        <f ca="1">OFFSET('Equipos, Mater, Serv'!AF$5,ROW($A286)-ROW($A$3),0)</f>
        <v>0</v>
      </c>
      <c r="V286" s="241">
        <f ca="1">IF(OR($B286=0,D286=0,F286=0,J286&lt;&gt;'Datos fijos'!$H$3),0,1)</f>
        <v>0</v>
      </c>
      <c r="W286">
        <f t="shared" ca="1" si="253"/>
        <v>0</v>
      </c>
      <c r="X286" t="str">
        <f t="shared" ca="1" si="254"/>
        <v/>
      </c>
      <c r="Y286" t="str">
        <f t="shared" ca="1" si="255"/>
        <v/>
      </c>
      <c r="AA286" t="str">
        <f t="shared" ca="1" si="222"/>
        <v/>
      </c>
      <c r="AB286" t="str">
        <f t="shared" ca="1" si="223"/>
        <v/>
      </c>
      <c r="AC286" t="str">
        <f t="shared" ca="1" si="224"/>
        <v/>
      </c>
      <c r="AD286" t="str">
        <f t="shared" ca="1" si="225"/>
        <v/>
      </c>
      <c r="AE286" t="str">
        <f t="shared" ca="1" si="226"/>
        <v/>
      </c>
      <c r="AF286" t="str">
        <f t="shared" ca="1" si="227"/>
        <v/>
      </c>
      <c r="AG286" t="str">
        <f t="shared" ca="1" si="256"/>
        <v/>
      </c>
      <c r="AH286" t="str">
        <f t="shared" ca="1" si="257"/>
        <v/>
      </c>
      <c r="AI286" t="str">
        <f t="shared" ca="1" si="258"/>
        <v/>
      </c>
      <c r="AL286" t="str">
        <f ca="1">IF(Y286="","",IF(OR(AG286='Datos fijos'!$AB$3,AG286='Datos fijos'!$AB$4),0,SUM(AH286:AK286)))</f>
        <v/>
      </c>
      <c r="BE286" s="4">
        <f ca="1">IF(OR(COUNTIF('Datos fijos'!$AJ:$AJ,$B286)=0,$B286=0,D286=0,F286=0,$H$4&lt;&gt;'Datos fijos'!$H$3),0,VLOOKUP($B286,'Datos fijos'!$AJ:$AO,COLUMN('Datos fijos'!$AK$2)-COLUMN('Datos fijos'!$AJ$2)+1,0))</f>
        <v>0</v>
      </c>
      <c r="BF286">
        <f t="shared" ca="1" si="259"/>
        <v>0</v>
      </c>
      <c r="BG286" t="str">
        <f t="shared" ca="1" si="228"/>
        <v/>
      </c>
      <c r="BH286" t="str">
        <f t="shared" ca="1" si="229"/>
        <v/>
      </c>
      <c r="BJ286" t="str">
        <f t="shared" ca="1" si="230"/>
        <v/>
      </c>
      <c r="BK286" t="str">
        <f t="shared" ca="1" si="231"/>
        <v/>
      </c>
      <c r="BL286" t="str">
        <f t="shared" ca="1" si="232"/>
        <v/>
      </c>
      <c r="BM286" t="str">
        <f t="shared" ca="1" si="233"/>
        <v/>
      </c>
      <c r="BN286" s="4" t="str">
        <f t="shared" ca="1" si="234"/>
        <v/>
      </c>
      <c r="BO286" t="str">
        <f t="shared" ca="1" si="235"/>
        <v/>
      </c>
      <c r="BP286" t="str">
        <f t="shared" ca="1" si="236"/>
        <v/>
      </c>
      <c r="BQ286" t="str">
        <f t="shared" ca="1" si="237"/>
        <v/>
      </c>
      <c r="BR286" t="str">
        <f t="shared" ca="1" si="238"/>
        <v/>
      </c>
      <c r="BS286" t="str">
        <f t="shared" ca="1" si="239"/>
        <v/>
      </c>
      <c r="BT286" t="str">
        <f ca="1">IF($BH286="","",IF(OR(BO286='Datos fijos'!$AB$3,BO286='Datos fijos'!$AB$4),0,SUM(BP286:BS286)))</f>
        <v/>
      </c>
      <c r="BU286" t="str">
        <f t="shared" ca="1" si="260"/>
        <v/>
      </c>
      <c r="BX286">
        <f ca="1">IF(OR(COUNTIF('Datos fijos'!$AJ:$AJ,$B286)=0,$B286=0,D286=0,F286=0,G286=0,$H$4&lt;&gt;'Datos fijos'!$H$3),0,VLOOKUP($B286,'Datos fijos'!$AJ:$AO,COLUMN('Datos fijos'!$AL$1)-COLUMN('Datos fijos'!$AJ$2)+1,0))</f>
        <v>0</v>
      </c>
      <c r="BY286">
        <f t="shared" ca="1" si="261"/>
        <v>0</v>
      </c>
      <c r="BZ286" t="str">
        <f t="shared" ca="1" si="240"/>
        <v/>
      </c>
      <c r="CA286" t="str">
        <f t="shared" ca="1" si="241"/>
        <v/>
      </c>
      <c r="CC286" t="str">
        <f t="shared" ca="1" si="242"/>
        <v/>
      </c>
      <c r="CD286" t="str">
        <f t="shared" ca="1" si="243"/>
        <v/>
      </c>
      <c r="CE286" t="str">
        <f t="shared" ca="1" si="244"/>
        <v/>
      </c>
      <c r="CF286" t="str">
        <f t="shared" ca="1" si="245"/>
        <v/>
      </c>
      <c r="CG286" t="str">
        <f t="shared" ca="1" si="246"/>
        <v/>
      </c>
      <c r="CH286" t="str">
        <f t="shared" ca="1" si="247"/>
        <v/>
      </c>
      <c r="CI286" t="str">
        <f t="shared" ca="1" si="248"/>
        <v/>
      </c>
      <c r="CJ286" t="str">
        <f t="shared" ca="1" si="249"/>
        <v/>
      </c>
      <c r="CK286" t="str">
        <f t="shared" ca="1" si="250"/>
        <v/>
      </c>
      <c r="CL286" t="str">
        <f t="shared" ca="1" si="251"/>
        <v/>
      </c>
      <c r="CM286" t="str">
        <f ca="1">IF($CA286="","",IF(OR(CH286='Datos fijos'!$AB$3,CH286='Datos fijos'!$AB$4),0,SUM(CI286:CL286)))</f>
        <v/>
      </c>
      <c r="CN286" t="str">
        <f t="shared" ca="1" si="262"/>
        <v/>
      </c>
      <c r="DZ286">
        <f ca="1">IF(OR(COUNTIF('Datos fijos'!$AJ:$AJ,$B286)=0,C286=0,D286=0,E286=0,G286=0),0,VLOOKUP($B286,'Datos fijos'!$AJ:$AO,COLUMN('Datos fijos'!$AO$1)-COLUMN('Datos fijos'!$AJ$2)+1,0))</f>
        <v>0</v>
      </c>
      <c r="EA286">
        <f t="shared" ca="1" si="263"/>
        <v>0</v>
      </c>
      <c r="EB286" t="str">
        <f t="shared" ca="1" si="276"/>
        <v/>
      </c>
      <c r="EC286" t="str">
        <f t="shared" ca="1" si="264"/>
        <v/>
      </c>
      <c r="EE286" t="str">
        <f t="shared" ca="1" si="265"/>
        <v/>
      </c>
      <c r="EF286" t="str">
        <f t="shared" ca="1" si="266"/>
        <v/>
      </c>
      <c r="EG286" t="str">
        <f t="shared" ca="1" si="267"/>
        <v/>
      </c>
      <c r="EH286" t="str">
        <f t="shared" ca="1" si="268"/>
        <v/>
      </c>
      <c r="EI286" t="str">
        <f t="shared" ca="1" si="269"/>
        <v/>
      </c>
      <c r="EJ286" t="str">
        <f t="shared" ca="1" si="270"/>
        <v/>
      </c>
      <c r="EM286" t="str">
        <f t="shared" ca="1" si="271"/>
        <v/>
      </c>
      <c r="EN286" t="str">
        <f t="shared" ca="1" si="272"/>
        <v/>
      </c>
      <c r="EO286" t="str">
        <f t="shared" ca="1" si="273"/>
        <v/>
      </c>
      <c r="EP286" t="str">
        <f t="shared" ca="1" si="274"/>
        <v/>
      </c>
      <c r="EQ286" t="str">
        <f ca="1">IF(EC286="","",IF(OR(EJ286='Datos fijos'!$AB$4),0,SUM(EM286:EP286)))</f>
        <v/>
      </c>
      <c r="ER286" t="str">
        <f t="shared" ca="1" si="275"/>
        <v/>
      </c>
      <c r="EV286" s="53" t="str">
        <f ca="1">IF(OR(COUNTIF('Datos fijos'!$AJ:$AJ,Cálculos!$B286)=0,F286=0,D286=0,B286=0),"",VLOOKUP($B286,'Datos fijos'!$AJ:$AP,COLUMN('Datos fijos'!$AP$1)-COLUMN('Datos fijos'!$AJ$2)+1,0))</f>
        <v/>
      </c>
      <c r="EW286" t="str">
        <f t="shared" ca="1" si="252"/>
        <v/>
      </c>
    </row>
    <row r="287" spans="2:153" x14ac:dyDescent="0.25">
      <c r="B287">
        <f ca="1">OFFSET('Equipos, Mater, Serv'!C$5,ROW($A287)-ROW($A$3),0)</f>
        <v>0</v>
      </c>
      <c r="C287">
        <f ca="1">OFFSET('Equipos, Mater, Serv'!D$5,ROW($A287)-ROW($A$3),0)</f>
        <v>0</v>
      </c>
      <c r="D287">
        <f ca="1">OFFSET('Equipos, Mater, Serv'!F$5,ROW($A287)-ROW($A$3),0)</f>
        <v>0</v>
      </c>
      <c r="E287">
        <f ca="1">OFFSET('Equipos, Mater, Serv'!G$5,ROW($A287)-ROW($A$3),0)</f>
        <v>0</v>
      </c>
      <c r="F287">
        <f ca="1">OFFSET('Equipos, Mater, Serv'!H$5,ROW($A287)-ROW($A$3),0)</f>
        <v>0</v>
      </c>
      <c r="G287">
        <f ca="1">OFFSET('Equipos, Mater, Serv'!L$5,ROW($A287)-ROW($A$3),0)</f>
        <v>0</v>
      </c>
      <c r="I287">
        <f ca="1">OFFSET('Equipos, Mater, Serv'!O$5,ROW($A287)-ROW($A$3),0)</f>
        <v>0</v>
      </c>
      <c r="J287">
        <f ca="1">OFFSET('Equipos, Mater, Serv'!P$5,ROW($A287)-ROW($A$3),0)</f>
        <v>0</v>
      </c>
      <c r="K287">
        <f ca="1">OFFSET('Equipos, Mater, Serv'!T$5,ROW($A287)-ROW($A$3),0)</f>
        <v>0</v>
      </c>
      <c r="L287">
        <f ca="1">OFFSET('Equipos, Mater, Serv'!U$5,ROW($A287)-ROW($A$3),0)</f>
        <v>0</v>
      </c>
      <c r="N287">
        <f ca="1">OFFSET('Equipos, Mater, Serv'!Z$5,ROW($A287)-ROW($A$3),0)</f>
        <v>0</v>
      </c>
      <c r="O287">
        <f ca="1">OFFSET('Equipos, Mater, Serv'!AA$5,ROW($A287)-ROW($A$3),0)</f>
        <v>0</v>
      </c>
      <c r="P287">
        <f ca="1">OFFSET('Equipos, Mater, Serv'!AB$5,ROW($A287)-ROW($A$3),0)</f>
        <v>0</v>
      </c>
      <c r="Q287">
        <f ca="1">OFFSET('Equipos, Mater, Serv'!AC$5,ROW($A287)-ROW($A$3),0)</f>
        <v>0</v>
      </c>
      <c r="R287">
        <f ca="1">OFFSET('Equipos, Mater, Serv'!AD$5,ROW($A287)-ROW($A$3),0)</f>
        <v>0</v>
      </c>
      <c r="S287">
        <f ca="1">OFFSET('Equipos, Mater, Serv'!AE$5,ROW($A287)-ROW($A$3),0)</f>
        <v>0</v>
      </c>
      <c r="T287">
        <f ca="1">OFFSET('Equipos, Mater, Serv'!AF$5,ROW($A287)-ROW($A$3),0)</f>
        <v>0</v>
      </c>
      <c r="V287" s="241">
        <f ca="1">IF(OR($B287=0,D287=0,F287=0,J287&lt;&gt;'Datos fijos'!$H$3),0,1)</f>
        <v>0</v>
      </c>
      <c r="W287">
        <f t="shared" ca="1" si="253"/>
        <v>0</v>
      </c>
      <c r="X287" t="str">
        <f t="shared" ca="1" si="254"/>
        <v/>
      </c>
      <c r="Y287" t="str">
        <f t="shared" ca="1" si="255"/>
        <v/>
      </c>
      <c r="AA287" t="str">
        <f t="shared" ca="1" si="222"/>
        <v/>
      </c>
      <c r="AB287" t="str">
        <f t="shared" ca="1" si="223"/>
        <v/>
      </c>
      <c r="AC287" t="str">
        <f t="shared" ca="1" si="224"/>
        <v/>
      </c>
      <c r="AD287" t="str">
        <f t="shared" ca="1" si="225"/>
        <v/>
      </c>
      <c r="AE287" t="str">
        <f t="shared" ca="1" si="226"/>
        <v/>
      </c>
      <c r="AF287" t="str">
        <f t="shared" ca="1" si="227"/>
        <v/>
      </c>
      <c r="AG287" t="str">
        <f t="shared" ca="1" si="256"/>
        <v/>
      </c>
      <c r="AH287" t="str">
        <f t="shared" ca="1" si="257"/>
        <v/>
      </c>
      <c r="AI287" t="str">
        <f t="shared" ca="1" si="258"/>
        <v/>
      </c>
      <c r="AL287" t="str">
        <f ca="1">IF(Y287="","",IF(OR(AG287='Datos fijos'!$AB$3,AG287='Datos fijos'!$AB$4),0,SUM(AH287:AK287)))</f>
        <v/>
      </c>
      <c r="BE287" s="4">
        <f ca="1">IF(OR(COUNTIF('Datos fijos'!$AJ:$AJ,$B287)=0,$B287=0,D287=0,F287=0,$H$4&lt;&gt;'Datos fijos'!$H$3),0,VLOOKUP($B287,'Datos fijos'!$AJ:$AO,COLUMN('Datos fijos'!$AK$2)-COLUMN('Datos fijos'!$AJ$2)+1,0))</f>
        <v>0</v>
      </c>
      <c r="BF287">
        <f t="shared" ca="1" si="259"/>
        <v>0</v>
      </c>
      <c r="BG287" t="str">
        <f t="shared" ca="1" si="228"/>
        <v/>
      </c>
      <c r="BH287" t="str">
        <f t="shared" ca="1" si="229"/>
        <v/>
      </c>
      <c r="BJ287" t="str">
        <f t="shared" ca="1" si="230"/>
        <v/>
      </c>
      <c r="BK287" t="str">
        <f t="shared" ca="1" si="231"/>
        <v/>
      </c>
      <c r="BL287" t="str">
        <f t="shared" ca="1" si="232"/>
        <v/>
      </c>
      <c r="BM287" t="str">
        <f t="shared" ca="1" si="233"/>
        <v/>
      </c>
      <c r="BN287" s="4" t="str">
        <f t="shared" ca="1" si="234"/>
        <v/>
      </c>
      <c r="BO287" t="str">
        <f t="shared" ca="1" si="235"/>
        <v/>
      </c>
      <c r="BP287" t="str">
        <f t="shared" ca="1" si="236"/>
        <v/>
      </c>
      <c r="BQ287" t="str">
        <f t="shared" ca="1" si="237"/>
        <v/>
      </c>
      <c r="BR287" t="str">
        <f t="shared" ca="1" si="238"/>
        <v/>
      </c>
      <c r="BS287" t="str">
        <f t="shared" ca="1" si="239"/>
        <v/>
      </c>
      <c r="BT287" t="str">
        <f ca="1">IF($BH287="","",IF(OR(BO287='Datos fijos'!$AB$3,BO287='Datos fijos'!$AB$4),0,SUM(BP287:BS287)))</f>
        <v/>
      </c>
      <c r="BU287" t="str">
        <f t="shared" ca="1" si="260"/>
        <v/>
      </c>
      <c r="BX287">
        <f ca="1">IF(OR(COUNTIF('Datos fijos'!$AJ:$AJ,$B287)=0,$B287=0,D287=0,F287=0,G287=0,$H$4&lt;&gt;'Datos fijos'!$H$3),0,VLOOKUP($B287,'Datos fijos'!$AJ:$AO,COLUMN('Datos fijos'!$AL$1)-COLUMN('Datos fijos'!$AJ$2)+1,0))</f>
        <v>0</v>
      </c>
      <c r="BY287">
        <f t="shared" ca="1" si="261"/>
        <v>0</v>
      </c>
      <c r="BZ287" t="str">
        <f t="shared" ca="1" si="240"/>
        <v/>
      </c>
      <c r="CA287" t="str">
        <f t="shared" ca="1" si="241"/>
        <v/>
      </c>
      <c r="CC287" t="str">
        <f t="shared" ca="1" si="242"/>
        <v/>
      </c>
      <c r="CD287" t="str">
        <f t="shared" ca="1" si="243"/>
        <v/>
      </c>
      <c r="CE287" t="str">
        <f t="shared" ca="1" si="244"/>
        <v/>
      </c>
      <c r="CF287" t="str">
        <f t="shared" ca="1" si="245"/>
        <v/>
      </c>
      <c r="CG287" t="str">
        <f t="shared" ca="1" si="246"/>
        <v/>
      </c>
      <c r="CH287" t="str">
        <f t="shared" ca="1" si="247"/>
        <v/>
      </c>
      <c r="CI287" t="str">
        <f t="shared" ca="1" si="248"/>
        <v/>
      </c>
      <c r="CJ287" t="str">
        <f t="shared" ca="1" si="249"/>
        <v/>
      </c>
      <c r="CK287" t="str">
        <f t="shared" ca="1" si="250"/>
        <v/>
      </c>
      <c r="CL287" t="str">
        <f t="shared" ca="1" si="251"/>
        <v/>
      </c>
      <c r="CM287" t="str">
        <f ca="1">IF($CA287="","",IF(OR(CH287='Datos fijos'!$AB$3,CH287='Datos fijos'!$AB$4),0,SUM(CI287:CL287)))</f>
        <v/>
      </c>
      <c r="CN287" t="str">
        <f t="shared" ca="1" si="262"/>
        <v/>
      </c>
      <c r="DZ287">
        <f ca="1">IF(OR(COUNTIF('Datos fijos'!$AJ:$AJ,$B287)=0,C287=0,D287=0,E287=0,G287=0),0,VLOOKUP($B287,'Datos fijos'!$AJ:$AO,COLUMN('Datos fijos'!$AO$1)-COLUMN('Datos fijos'!$AJ$2)+1,0))</f>
        <v>0</v>
      </c>
      <c r="EA287">
        <f t="shared" ca="1" si="263"/>
        <v>0</v>
      </c>
      <c r="EB287" t="str">
        <f t="shared" ca="1" si="276"/>
        <v/>
      </c>
      <c r="EC287" t="str">
        <f t="shared" ca="1" si="264"/>
        <v/>
      </c>
      <c r="EE287" t="str">
        <f t="shared" ca="1" si="265"/>
        <v/>
      </c>
      <c r="EF287" t="str">
        <f t="shared" ca="1" si="266"/>
        <v/>
      </c>
      <c r="EG287" t="str">
        <f t="shared" ca="1" si="267"/>
        <v/>
      </c>
      <c r="EH287" t="str">
        <f t="shared" ca="1" si="268"/>
        <v/>
      </c>
      <c r="EI287" t="str">
        <f t="shared" ca="1" si="269"/>
        <v/>
      </c>
      <c r="EJ287" t="str">
        <f t="shared" ca="1" si="270"/>
        <v/>
      </c>
      <c r="EM287" t="str">
        <f t="shared" ca="1" si="271"/>
        <v/>
      </c>
      <c r="EN287" t="str">
        <f t="shared" ca="1" si="272"/>
        <v/>
      </c>
      <c r="EO287" t="str">
        <f t="shared" ca="1" si="273"/>
        <v/>
      </c>
      <c r="EP287" t="str">
        <f t="shared" ca="1" si="274"/>
        <v/>
      </c>
      <c r="EQ287" t="str">
        <f ca="1">IF(EC287="","",IF(OR(EJ287='Datos fijos'!$AB$4),0,SUM(EM287:EP287)))</f>
        <v/>
      </c>
      <c r="ER287" t="str">
        <f t="shared" ca="1" si="275"/>
        <v/>
      </c>
      <c r="EV287" s="53" t="str">
        <f ca="1">IF(OR(COUNTIF('Datos fijos'!$AJ:$AJ,Cálculos!$B287)=0,F287=0,D287=0,B287=0),"",VLOOKUP($B287,'Datos fijos'!$AJ:$AP,COLUMN('Datos fijos'!$AP$1)-COLUMN('Datos fijos'!$AJ$2)+1,0))</f>
        <v/>
      </c>
      <c r="EW287" t="str">
        <f t="shared" ca="1" si="252"/>
        <v/>
      </c>
    </row>
    <row r="288" spans="2:153" x14ac:dyDescent="0.25">
      <c r="B288">
        <f ca="1">OFFSET('Equipos, Mater, Serv'!C$5,ROW($A288)-ROW($A$3),0)</f>
        <v>0</v>
      </c>
      <c r="C288">
        <f ca="1">OFFSET('Equipos, Mater, Serv'!D$5,ROW($A288)-ROW($A$3),0)</f>
        <v>0</v>
      </c>
      <c r="D288">
        <f ca="1">OFFSET('Equipos, Mater, Serv'!F$5,ROW($A288)-ROW($A$3),0)</f>
        <v>0</v>
      </c>
      <c r="E288">
        <f ca="1">OFFSET('Equipos, Mater, Serv'!G$5,ROW($A288)-ROW($A$3),0)</f>
        <v>0</v>
      </c>
      <c r="F288">
        <f ca="1">OFFSET('Equipos, Mater, Serv'!H$5,ROW($A288)-ROW($A$3),0)</f>
        <v>0</v>
      </c>
      <c r="G288">
        <f ca="1">OFFSET('Equipos, Mater, Serv'!L$5,ROW($A288)-ROW($A$3),0)</f>
        <v>0</v>
      </c>
      <c r="I288">
        <f ca="1">OFFSET('Equipos, Mater, Serv'!O$5,ROW($A288)-ROW($A$3),0)</f>
        <v>0</v>
      </c>
      <c r="J288">
        <f ca="1">OFFSET('Equipos, Mater, Serv'!P$5,ROW($A288)-ROW($A$3),0)</f>
        <v>0</v>
      </c>
      <c r="K288">
        <f ca="1">OFFSET('Equipos, Mater, Serv'!T$5,ROW($A288)-ROW($A$3),0)</f>
        <v>0</v>
      </c>
      <c r="L288">
        <f ca="1">OFFSET('Equipos, Mater, Serv'!U$5,ROW($A288)-ROW($A$3),0)</f>
        <v>0</v>
      </c>
      <c r="N288">
        <f ca="1">OFFSET('Equipos, Mater, Serv'!Z$5,ROW($A288)-ROW($A$3),0)</f>
        <v>0</v>
      </c>
      <c r="O288">
        <f ca="1">OFFSET('Equipos, Mater, Serv'!AA$5,ROW($A288)-ROW($A$3),0)</f>
        <v>0</v>
      </c>
      <c r="P288">
        <f ca="1">OFFSET('Equipos, Mater, Serv'!AB$5,ROW($A288)-ROW($A$3),0)</f>
        <v>0</v>
      </c>
      <c r="Q288">
        <f ca="1">OFFSET('Equipos, Mater, Serv'!AC$5,ROW($A288)-ROW($A$3),0)</f>
        <v>0</v>
      </c>
      <c r="R288">
        <f ca="1">OFFSET('Equipos, Mater, Serv'!AD$5,ROW($A288)-ROW($A$3),0)</f>
        <v>0</v>
      </c>
      <c r="S288">
        <f ca="1">OFFSET('Equipos, Mater, Serv'!AE$5,ROW($A288)-ROW($A$3),0)</f>
        <v>0</v>
      </c>
      <c r="T288">
        <f ca="1">OFFSET('Equipos, Mater, Serv'!AF$5,ROW($A288)-ROW($A$3),0)</f>
        <v>0</v>
      </c>
      <c r="V288" s="241">
        <f ca="1">IF(OR($B288=0,D288=0,F288=0,J288&lt;&gt;'Datos fijos'!$H$3),0,1)</f>
        <v>0</v>
      </c>
      <c r="W288">
        <f t="shared" ca="1" si="253"/>
        <v>0</v>
      </c>
      <c r="X288" t="str">
        <f t="shared" ca="1" si="254"/>
        <v/>
      </c>
      <c r="Y288" t="str">
        <f t="shared" ca="1" si="255"/>
        <v/>
      </c>
      <c r="AA288" t="str">
        <f t="shared" ca="1" si="222"/>
        <v/>
      </c>
      <c r="AB288" t="str">
        <f t="shared" ca="1" si="223"/>
        <v/>
      </c>
      <c r="AC288" t="str">
        <f t="shared" ca="1" si="224"/>
        <v/>
      </c>
      <c r="AD288" t="str">
        <f t="shared" ca="1" si="225"/>
        <v/>
      </c>
      <c r="AE288" t="str">
        <f t="shared" ca="1" si="226"/>
        <v/>
      </c>
      <c r="AF288" t="str">
        <f t="shared" ca="1" si="227"/>
        <v/>
      </c>
      <c r="AG288" t="str">
        <f t="shared" ca="1" si="256"/>
        <v/>
      </c>
      <c r="AH288" t="str">
        <f t="shared" ca="1" si="257"/>
        <v/>
      </c>
      <c r="AI288" t="str">
        <f t="shared" ca="1" si="258"/>
        <v/>
      </c>
      <c r="AL288" t="str">
        <f ca="1">IF(Y288="","",IF(OR(AG288='Datos fijos'!$AB$3,AG288='Datos fijos'!$AB$4),0,SUM(AH288:AK288)))</f>
        <v/>
      </c>
      <c r="BE288" s="4">
        <f ca="1">IF(OR(COUNTIF('Datos fijos'!$AJ:$AJ,$B288)=0,$B288=0,D288=0,F288=0,$H$4&lt;&gt;'Datos fijos'!$H$3),0,VLOOKUP($B288,'Datos fijos'!$AJ:$AO,COLUMN('Datos fijos'!$AK$2)-COLUMN('Datos fijos'!$AJ$2)+1,0))</f>
        <v>0</v>
      </c>
      <c r="BF288">
        <f t="shared" ca="1" si="259"/>
        <v>0</v>
      </c>
      <c r="BG288" t="str">
        <f t="shared" ca="1" si="228"/>
        <v/>
      </c>
      <c r="BH288" t="str">
        <f t="shared" ca="1" si="229"/>
        <v/>
      </c>
      <c r="BJ288" t="str">
        <f t="shared" ca="1" si="230"/>
        <v/>
      </c>
      <c r="BK288" t="str">
        <f t="shared" ca="1" si="231"/>
        <v/>
      </c>
      <c r="BL288" t="str">
        <f t="shared" ca="1" si="232"/>
        <v/>
      </c>
      <c r="BM288" t="str">
        <f t="shared" ca="1" si="233"/>
        <v/>
      </c>
      <c r="BN288" s="4" t="str">
        <f t="shared" ca="1" si="234"/>
        <v/>
      </c>
      <c r="BO288" t="str">
        <f t="shared" ca="1" si="235"/>
        <v/>
      </c>
      <c r="BP288" t="str">
        <f t="shared" ca="1" si="236"/>
        <v/>
      </c>
      <c r="BQ288" t="str">
        <f t="shared" ca="1" si="237"/>
        <v/>
      </c>
      <c r="BR288" t="str">
        <f t="shared" ca="1" si="238"/>
        <v/>
      </c>
      <c r="BS288" t="str">
        <f t="shared" ca="1" si="239"/>
        <v/>
      </c>
      <c r="BT288" t="str">
        <f ca="1">IF($BH288="","",IF(OR(BO288='Datos fijos'!$AB$3,BO288='Datos fijos'!$AB$4),0,SUM(BP288:BS288)))</f>
        <v/>
      </c>
      <c r="BU288" t="str">
        <f t="shared" ca="1" si="260"/>
        <v/>
      </c>
      <c r="BX288">
        <f ca="1">IF(OR(COUNTIF('Datos fijos'!$AJ:$AJ,$B288)=0,$B288=0,D288=0,F288=0,G288=0,$H$4&lt;&gt;'Datos fijos'!$H$3),0,VLOOKUP($B288,'Datos fijos'!$AJ:$AO,COLUMN('Datos fijos'!$AL$1)-COLUMN('Datos fijos'!$AJ$2)+1,0))</f>
        <v>0</v>
      </c>
      <c r="BY288">
        <f t="shared" ca="1" si="261"/>
        <v>0</v>
      </c>
      <c r="BZ288" t="str">
        <f t="shared" ca="1" si="240"/>
        <v/>
      </c>
      <c r="CA288" t="str">
        <f t="shared" ca="1" si="241"/>
        <v/>
      </c>
      <c r="CC288" t="str">
        <f t="shared" ca="1" si="242"/>
        <v/>
      </c>
      <c r="CD288" t="str">
        <f t="shared" ca="1" si="243"/>
        <v/>
      </c>
      <c r="CE288" t="str">
        <f t="shared" ca="1" si="244"/>
        <v/>
      </c>
      <c r="CF288" t="str">
        <f t="shared" ca="1" si="245"/>
        <v/>
      </c>
      <c r="CG288" t="str">
        <f t="shared" ca="1" si="246"/>
        <v/>
      </c>
      <c r="CH288" t="str">
        <f t="shared" ca="1" si="247"/>
        <v/>
      </c>
      <c r="CI288" t="str">
        <f t="shared" ca="1" si="248"/>
        <v/>
      </c>
      <c r="CJ288" t="str">
        <f t="shared" ca="1" si="249"/>
        <v/>
      </c>
      <c r="CK288" t="str">
        <f t="shared" ca="1" si="250"/>
        <v/>
      </c>
      <c r="CL288" t="str">
        <f t="shared" ca="1" si="251"/>
        <v/>
      </c>
      <c r="CM288" t="str">
        <f ca="1">IF($CA288="","",IF(OR(CH288='Datos fijos'!$AB$3,CH288='Datos fijos'!$AB$4),0,SUM(CI288:CL288)))</f>
        <v/>
      </c>
      <c r="CN288" t="str">
        <f t="shared" ca="1" si="262"/>
        <v/>
      </c>
      <c r="DZ288">
        <f ca="1">IF(OR(COUNTIF('Datos fijos'!$AJ:$AJ,$B288)=0,C288=0,D288=0,E288=0,G288=0),0,VLOOKUP($B288,'Datos fijos'!$AJ:$AO,COLUMN('Datos fijos'!$AO$1)-COLUMN('Datos fijos'!$AJ$2)+1,0))</f>
        <v>0</v>
      </c>
      <c r="EA288">
        <f t="shared" ca="1" si="263"/>
        <v>0</v>
      </c>
      <c r="EB288" t="str">
        <f t="shared" ca="1" si="276"/>
        <v/>
      </c>
      <c r="EC288" t="str">
        <f t="shared" ca="1" si="264"/>
        <v/>
      </c>
      <c r="EE288" t="str">
        <f t="shared" ca="1" si="265"/>
        <v/>
      </c>
      <c r="EF288" t="str">
        <f t="shared" ca="1" si="266"/>
        <v/>
      </c>
      <c r="EG288" t="str">
        <f t="shared" ca="1" si="267"/>
        <v/>
      </c>
      <c r="EH288" t="str">
        <f t="shared" ca="1" si="268"/>
        <v/>
      </c>
      <c r="EI288" t="str">
        <f t="shared" ca="1" si="269"/>
        <v/>
      </c>
      <c r="EJ288" t="str">
        <f t="shared" ca="1" si="270"/>
        <v/>
      </c>
      <c r="EM288" t="str">
        <f t="shared" ca="1" si="271"/>
        <v/>
      </c>
      <c r="EN288" t="str">
        <f t="shared" ca="1" si="272"/>
        <v/>
      </c>
      <c r="EO288" t="str">
        <f t="shared" ca="1" si="273"/>
        <v/>
      </c>
      <c r="EP288" t="str">
        <f t="shared" ca="1" si="274"/>
        <v/>
      </c>
      <c r="EQ288" t="str">
        <f ca="1">IF(EC288="","",IF(OR(EJ288='Datos fijos'!$AB$4),0,SUM(EM288:EP288)))</f>
        <v/>
      </c>
      <c r="ER288" t="str">
        <f t="shared" ca="1" si="275"/>
        <v/>
      </c>
      <c r="EV288" s="53" t="str">
        <f ca="1">IF(OR(COUNTIF('Datos fijos'!$AJ:$AJ,Cálculos!$B288)=0,F288=0,D288=0,B288=0),"",VLOOKUP($B288,'Datos fijos'!$AJ:$AP,COLUMN('Datos fijos'!$AP$1)-COLUMN('Datos fijos'!$AJ$2)+1,0))</f>
        <v/>
      </c>
      <c r="EW288" t="str">
        <f t="shared" ca="1" si="252"/>
        <v/>
      </c>
    </row>
    <row r="289" spans="2:153" x14ac:dyDescent="0.25">
      <c r="B289">
        <f ca="1">OFFSET('Equipos, Mater, Serv'!C$5,ROW($A289)-ROW($A$3),0)</f>
        <v>0</v>
      </c>
      <c r="C289">
        <f ca="1">OFFSET('Equipos, Mater, Serv'!D$5,ROW($A289)-ROW($A$3),0)</f>
        <v>0</v>
      </c>
      <c r="D289">
        <f ca="1">OFFSET('Equipos, Mater, Serv'!F$5,ROW($A289)-ROW($A$3),0)</f>
        <v>0</v>
      </c>
      <c r="E289">
        <f ca="1">OFFSET('Equipos, Mater, Serv'!G$5,ROW($A289)-ROW($A$3),0)</f>
        <v>0</v>
      </c>
      <c r="F289">
        <f ca="1">OFFSET('Equipos, Mater, Serv'!H$5,ROW($A289)-ROW($A$3),0)</f>
        <v>0</v>
      </c>
      <c r="G289">
        <f ca="1">OFFSET('Equipos, Mater, Serv'!L$5,ROW($A289)-ROW($A$3),0)</f>
        <v>0</v>
      </c>
      <c r="I289">
        <f ca="1">OFFSET('Equipos, Mater, Serv'!O$5,ROW($A289)-ROW($A$3),0)</f>
        <v>0</v>
      </c>
      <c r="J289">
        <f ca="1">OFFSET('Equipos, Mater, Serv'!P$5,ROW($A289)-ROW($A$3),0)</f>
        <v>0</v>
      </c>
      <c r="K289">
        <f ca="1">OFFSET('Equipos, Mater, Serv'!T$5,ROW($A289)-ROW($A$3),0)</f>
        <v>0</v>
      </c>
      <c r="L289">
        <f ca="1">OFFSET('Equipos, Mater, Serv'!U$5,ROW($A289)-ROW($A$3),0)</f>
        <v>0</v>
      </c>
      <c r="N289">
        <f ca="1">OFFSET('Equipos, Mater, Serv'!Z$5,ROW($A289)-ROW($A$3),0)</f>
        <v>0</v>
      </c>
      <c r="O289">
        <f ca="1">OFFSET('Equipos, Mater, Serv'!AA$5,ROW($A289)-ROW($A$3),0)</f>
        <v>0</v>
      </c>
      <c r="P289">
        <f ca="1">OFFSET('Equipos, Mater, Serv'!AB$5,ROW($A289)-ROW($A$3),0)</f>
        <v>0</v>
      </c>
      <c r="Q289">
        <f ca="1">OFFSET('Equipos, Mater, Serv'!AC$5,ROW($A289)-ROW($A$3),0)</f>
        <v>0</v>
      </c>
      <c r="R289">
        <f ca="1">OFFSET('Equipos, Mater, Serv'!AD$5,ROW($A289)-ROW($A$3),0)</f>
        <v>0</v>
      </c>
      <c r="S289">
        <f ca="1">OFFSET('Equipos, Mater, Serv'!AE$5,ROW($A289)-ROW($A$3),0)</f>
        <v>0</v>
      </c>
      <c r="T289">
        <f ca="1">OFFSET('Equipos, Mater, Serv'!AF$5,ROW($A289)-ROW($A$3),0)</f>
        <v>0</v>
      </c>
      <c r="V289" s="241">
        <f ca="1">IF(OR($B289=0,D289=0,F289=0,J289&lt;&gt;'Datos fijos'!$H$3),0,1)</f>
        <v>0</v>
      </c>
      <c r="W289">
        <f t="shared" ca="1" si="253"/>
        <v>0</v>
      </c>
      <c r="X289" t="str">
        <f t="shared" ca="1" si="254"/>
        <v/>
      </c>
      <c r="Y289" t="str">
        <f t="shared" ca="1" si="255"/>
        <v/>
      </c>
      <c r="AA289" t="str">
        <f t="shared" ca="1" si="222"/>
        <v/>
      </c>
      <c r="AB289" t="str">
        <f t="shared" ca="1" si="223"/>
        <v/>
      </c>
      <c r="AC289" t="str">
        <f t="shared" ca="1" si="224"/>
        <v/>
      </c>
      <c r="AD289" t="str">
        <f t="shared" ca="1" si="225"/>
        <v/>
      </c>
      <c r="AE289" t="str">
        <f t="shared" ca="1" si="226"/>
        <v/>
      </c>
      <c r="AF289" t="str">
        <f t="shared" ca="1" si="227"/>
        <v/>
      </c>
      <c r="AG289" t="str">
        <f t="shared" ca="1" si="256"/>
        <v/>
      </c>
      <c r="AH289" t="str">
        <f t="shared" ca="1" si="257"/>
        <v/>
      </c>
      <c r="AI289" t="str">
        <f t="shared" ca="1" si="258"/>
        <v/>
      </c>
      <c r="AL289" t="str">
        <f ca="1">IF(Y289="","",IF(OR(AG289='Datos fijos'!$AB$3,AG289='Datos fijos'!$AB$4),0,SUM(AH289:AK289)))</f>
        <v/>
      </c>
      <c r="BE289" s="4">
        <f ca="1">IF(OR(COUNTIF('Datos fijos'!$AJ:$AJ,$B289)=0,$B289=0,D289=0,F289=0,$H$4&lt;&gt;'Datos fijos'!$H$3),0,VLOOKUP($B289,'Datos fijos'!$AJ:$AO,COLUMN('Datos fijos'!$AK$2)-COLUMN('Datos fijos'!$AJ$2)+1,0))</f>
        <v>0</v>
      </c>
      <c r="BF289">
        <f t="shared" ca="1" si="259"/>
        <v>0</v>
      </c>
      <c r="BG289" t="str">
        <f t="shared" ca="1" si="228"/>
        <v/>
      </c>
      <c r="BH289" t="str">
        <f t="shared" ca="1" si="229"/>
        <v/>
      </c>
      <c r="BJ289" t="str">
        <f t="shared" ca="1" si="230"/>
        <v/>
      </c>
      <c r="BK289" t="str">
        <f t="shared" ca="1" si="231"/>
        <v/>
      </c>
      <c r="BL289" t="str">
        <f t="shared" ca="1" si="232"/>
        <v/>
      </c>
      <c r="BM289" t="str">
        <f t="shared" ca="1" si="233"/>
        <v/>
      </c>
      <c r="BN289" s="4" t="str">
        <f t="shared" ca="1" si="234"/>
        <v/>
      </c>
      <c r="BO289" t="str">
        <f t="shared" ca="1" si="235"/>
        <v/>
      </c>
      <c r="BP289" t="str">
        <f t="shared" ca="1" si="236"/>
        <v/>
      </c>
      <c r="BQ289" t="str">
        <f t="shared" ca="1" si="237"/>
        <v/>
      </c>
      <c r="BR289" t="str">
        <f t="shared" ca="1" si="238"/>
        <v/>
      </c>
      <c r="BS289" t="str">
        <f t="shared" ca="1" si="239"/>
        <v/>
      </c>
      <c r="BT289" t="str">
        <f ca="1">IF($BH289="","",IF(OR(BO289='Datos fijos'!$AB$3,BO289='Datos fijos'!$AB$4),0,SUM(BP289:BS289)))</f>
        <v/>
      </c>
      <c r="BU289" t="str">
        <f t="shared" ca="1" si="260"/>
        <v/>
      </c>
      <c r="BX289">
        <f ca="1">IF(OR(COUNTIF('Datos fijos'!$AJ:$AJ,$B289)=0,$B289=0,D289=0,F289=0,G289=0,$H$4&lt;&gt;'Datos fijos'!$H$3),0,VLOOKUP($B289,'Datos fijos'!$AJ:$AO,COLUMN('Datos fijos'!$AL$1)-COLUMN('Datos fijos'!$AJ$2)+1,0))</f>
        <v>0</v>
      </c>
      <c r="BY289">
        <f t="shared" ca="1" si="261"/>
        <v>0</v>
      </c>
      <c r="BZ289" t="str">
        <f t="shared" ca="1" si="240"/>
        <v/>
      </c>
      <c r="CA289" t="str">
        <f t="shared" ca="1" si="241"/>
        <v/>
      </c>
      <c r="CC289" t="str">
        <f t="shared" ca="1" si="242"/>
        <v/>
      </c>
      <c r="CD289" t="str">
        <f t="shared" ca="1" si="243"/>
        <v/>
      </c>
      <c r="CE289" t="str">
        <f t="shared" ca="1" si="244"/>
        <v/>
      </c>
      <c r="CF289" t="str">
        <f t="shared" ca="1" si="245"/>
        <v/>
      </c>
      <c r="CG289" t="str">
        <f t="shared" ca="1" si="246"/>
        <v/>
      </c>
      <c r="CH289" t="str">
        <f t="shared" ca="1" si="247"/>
        <v/>
      </c>
      <c r="CI289" t="str">
        <f t="shared" ca="1" si="248"/>
        <v/>
      </c>
      <c r="CJ289" t="str">
        <f t="shared" ca="1" si="249"/>
        <v/>
      </c>
      <c r="CK289" t="str">
        <f t="shared" ca="1" si="250"/>
        <v/>
      </c>
      <c r="CL289" t="str">
        <f t="shared" ca="1" si="251"/>
        <v/>
      </c>
      <c r="CM289" t="str">
        <f ca="1">IF($CA289="","",IF(OR(CH289='Datos fijos'!$AB$3,CH289='Datos fijos'!$AB$4),0,SUM(CI289:CL289)))</f>
        <v/>
      </c>
      <c r="CN289" t="str">
        <f t="shared" ca="1" si="262"/>
        <v/>
      </c>
      <c r="DZ289">
        <f ca="1">IF(OR(COUNTIF('Datos fijos'!$AJ:$AJ,$B289)=0,C289=0,D289=0,E289=0,G289=0),0,VLOOKUP($B289,'Datos fijos'!$AJ:$AO,COLUMN('Datos fijos'!$AO$1)-COLUMN('Datos fijos'!$AJ$2)+1,0))</f>
        <v>0</v>
      </c>
      <c r="EA289">
        <f t="shared" ca="1" si="263"/>
        <v>0</v>
      </c>
      <c r="EB289" t="str">
        <f t="shared" ca="1" si="276"/>
        <v/>
      </c>
      <c r="EC289" t="str">
        <f t="shared" ca="1" si="264"/>
        <v/>
      </c>
      <c r="EE289" t="str">
        <f t="shared" ca="1" si="265"/>
        <v/>
      </c>
      <c r="EF289" t="str">
        <f t="shared" ca="1" si="266"/>
        <v/>
      </c>
      <c r="EG289" t="str">
        <f t="shared" ca="1" si="267"/>
        <v/>
      </c>
      <c r="EH289" t="str">
        <f t="shared" ca="1" si="268"/>
        <v/>
      </c>
      <c r="EI289" t="str">
        <f t="shared" ca="1" si="269"/>
        <v/>
      </c>
      <c r="EJ289" t="str">
        <f t="shared" ca="1" si="270"/>
        <v/>
      </c>
      <c r="EM289" t="str">
        <f t="shared" ca="1" si="271"/>
        <v/>
      </c>
      <c r="EN289" t="str">
        <f t="shared" ca="1" si="272"/>
        <v/>
      </c>
      <c r="EO289" t="str">
        <f t="shared" ca="1" si="273"/>
        <v/>
      </c>
      <c r="EP289" t="str">
        <f t="shared" ca="1" si="274"/>
        <v/>
      </c>
      <c r="EQ289" t="str">
        <f ca="1">IF(EC289="","",IF(OR(EJ289='Datos fijos'!$AB$4),0,SUM(EM289:EP289)))</f>
        <v/>
      </c>
      <c r="ER289" t="str">
        <f t="shared" ca="1" si="275"/>
        <v/>
      </c>
      <c r="EV289" s="53" t="str">
        <f ca="1">IF(OR(COUNTIF('Datos fijos'!$AJ:$AJ,Cálculos!$B289)=0,F289=0,D289=0,B289=0),"",VLOOKUP($B289,'Datos fijos'!$AJ:$AP,COLUMN('Datos fijos'!$AP$1)-COLUMN('Datos fijos'!$AJ$2)+1,0))</f>
        <v/>
      </c>
      <c r="EW289" t="str">
        <f t="shared" ca="1" si="252"/>
        <v/>
      </c>
    </row>
    <row r="290" spans="2:153" x14ac:dyDescent="0.25">
      <c r="B290">
        <f ca="1">OFFSET('Equipos, Mater, Serv'!C$5,ROW($A290)-ROW($A$3),0)</f>
        <v>0</v>
      </c>
      <c r="C290">
        <f ca="1">OFFSET('Equipos, Mater, Serv'!D$5,ROW($A290)-ROW($A$3),0)</f>
        <v>0</v>
      </c>
      <c r="D290">
        <f ca="1">OFFSET('Equipos, Mater, Serv'!F$5,ROW($A290)-ROW($A$3),0)</f>
        <v>0</v>
      </c>
      <c r="E290">
        <f ca="1">OFFSET('Equipos, Mater, Serv'!G$5,ROW($A290)-ROW($A$3),0)</f>
        <v>0</v>
      </c>
      <c r="F290">
        <f ca="1">OFFSET('Equipos, Mater, Serv'!H$5,ROW($A290)-ROW($A$3),0)</f>
        <v>0</v>
      </c>
      <c r="G290">
        <f ca="1">OFFSET('Equipos, Mater, Serv'!L$5,ROW($A290)-ROW($A$3),0)</f>
        <v>0</v>
      </c>
      <c r="I290">
        <f ca="1">OFFSET('Equipos, Mater, Serv'!O$5,ROW($A290)-ROW($A$3),0)</f>
        <v>0</v>
      </c>
      <c r="J290">
        <f ca="1">OFFSET('Equipos, Mater, Serv'!P$5,ROW($A290)-ROW($A$3),0)</f>
        <v>0</v>
      </c>
      <c r="K290">
        <f ca="1">OFFSET('Equipos, Mater, Serv'!T$5,ROW($A290)-ROW($A$3),0)</f>
        <v>0</v>
      </c>
      <c r="L290">
        <f ca="1">OFFSET('Equipos, Mater, Serv'!U$5,ROW($A290)-ROW($A$3),0)</f>
        <v>0</v>
      </c>
      <c r="N290">
        <f ca="1">OFFSET('Equipos, Mater, Serv'!Z$5,ROW($A290)-ROW($A$3),0)</f>
        <v>0</v>
      </c>
      <c r="O290">
        <f ca="1">OFFSET('Equipos, Mater, Serv'!AA$5,ROW($A290)-ROW($A$3),0)</f>
        <v>0</v>
      </c>
      <c r="P290">
        <f ca="1">OFFSET('Equipos, Mater, Serv'!AB$5,ROW($A290)-ROW($A$3),0)</f>
        <v>0</v>
      </c>
      <c r="Q290">
        <f ca="1">OFFSET('Equipos, Mater, Serv'!AC$5,ROW($A290)-ROW($A$3),0)</f>
        <v>0</v>
      </c>
      <c r="R290">
        <f ca="1">OFFSET('Equipos, Mater, Serv'!AD$5,ROW($A290)-ROW($A$3),0)</f>
        <v>0</v>
      </c>
      <c r="S290">
        <f ca="1">OFFSET('Equipos, Mater, Serv'!AE$5,ROW($A290)-ROW($A$3),0)</f>
        <v>0</v>
      </c>
      <c r="T290">
        <f ca="1">OFFSET('Equipos, Mater, Serv'!AF$5,ROW($A290)-ROW($A$3),0)</f>
        <v>0</v>
      </c>
      <c r="V290" s="241">
        <f ca="1">IF(OR($B290=0,D290=0,F290=0,J290&lt;&gt;'Datos fijos'!$H$3),0,1)</f>
        <v>0</v>
      </c>
      <c r="W290">
        <f t="shared" ca="1" si="253"/>
        <v>0</v>
      </c>
      <c r="X290" t="str">
        <f t="shared" ca="1" si="254"/>
        <v/>
      </c>
      <c r="Y290" t="str">
        <f t="shared" ca="1" si="255"/>
        <v/>
      </c>
      <c r="AA290" t="str">
        <f t="shared" ca="1" si="222"/>
        <v/>
      </c>
      <c r="AB290" t="str">
        <f t="shared" ca="1" si="223"/>
        <v/>
      </c>
      <c r="AC290" t="str">
        <f t="shared" ca="1" si="224"/>
        <v/>
      </c>
      <c r="AD290" t="str">
        <f t="shared" ca="1" si="225"/>
        <v/>
      </c>
      <c r="AE290" t="str">
        <f t="shared" ca="1" si="226"/>
        <v/>
      </c>
      <c r="AF290" t="str">
        <f t="shared" ca="1" si="227"/>
        <v/>
      </c>
      <c r="AG290" t="str">
        <f t="shared" ca="1" si="256"/>
        <v/>
      </c>
      <c r="AH290" t="str">
        <f t="shared" ca="1" si="257"/>
        <v/>
      </c>
      <c r="AI290" t="str">
        <f t="shared" ca="1" si="258"/>
        <v/>
      </c>
      <c r="AL290" t="str">
        <f ca="1">IF(Y290="","",IF(OR(AG290='Datos fijos'!$AB$3,AG290='Datos fijos'!$AB$4),0,SUM(AH290:AK290)))</f>
        <v/>
      </c>
      <c r="BE290" s="4">
        <f ca="1">IF(OR(COUNTIF('Datos fijos'!$AJ:$AJ,$B290)=0,$B290=0,D290=0,F290=0,$H$4&lt;&gt;'Datos fijos'!$H$3),0,VLOOKUP($B290,'Datos fijos'!$AJ:$AO,COLUMN('Datos fijos'!$AK$2)-COLUMN('Datos fijos'!$AJ$2)+1,0))</f>
        <v>0</v>
      </c>
      <c r="BF290">
        <f t="shared" ca="1" si="259"/>
        <v>0</v>
      </c>
      <c r="BG290" t="str">
        <f t="shared" ca="1" si="228"/>
        <v/>
      </c>
      <c r="BH290" t="str">
        <f t="shared" ca="1" si="229"/>
        <v/>
      </c>
      <c r="BJ290" t="str">
        <f t="shared" ca="1" si="230"/>
        <v/>
      </c>
      <c r="BK290" t="str">
        <f t="shared" ca="1" si="231"/>
        <v/>
      </c>
      <c r="BL290" t="str">
        <f t="shared" ca="1" si="232"/>
        <v/>
      </c>
      <c r="BM290" t="str">
        <f t="shared" ca="1" si="233"/>
        <v/>
      </c>
      <c r="BN290" s="4" t="str">
        <f t="shared" ca="1" si="234"/>
        <v/>
      </c>
      <c r="BO290" t="str">
        <f t="shared" ca="1" si="235"/>
        <v/>
      </c>
      <c r="BP290" t="str">
        <f t="shared" ca="1" si="236"/>
        <v/>
      </c>
      <c r="BQ290" t="str">
        <f t="shared" ca="1" si="237"/>
        <v/>
      </c>
      <c r="BR290" t="str">
        <f t="shared" ca="1" si="238"/>
        <v/>
      </c>
      <c r="BS290" t="str">
        <f t="shared" ca="1" si="239"/>
        <v/>
      </c>
      <c r="BT290" t="str">
        <f ca="1">IF($BH290="","",IF(OR(BO290='Datos fijos'!$AB$3,BO290='Datos fijos'!$AB$4),0,SUM(BP290:BS290)))</f>
        <v/>
      </c>
      <c r="BU290" t="str">
        <f t="shared" ca="1" si="260"/>
        <v/>
      </c>
      <c r="BX290">
        <f ca="1">IF(OR(COUNTIF('Datos fijos'!$AJ:$AJ,$B290)=0,$B290=0,D290=0,F290=0,G290=0,$H$4&lt;&gt;'Datos fijos'!$H$3),0,VLOOKUP($B290,'Datos fijos'!$AJ:$AO,COLUMN('Datos fijos'!$AL$1)-COLUMN('Datos fijos'!$AJ$2)+1,0))</f>
        <v>0</v>
      </c>
      <c r="BY290">
        <f t="shared" ca="1" si="261"/>
        <v>0</v>
      </c>
      <c r="BZ290" t="str">
        <f t="shared" ca="1" si="240"/>
        <v/>
      </c>
      <c r="CA290" t="str">
        <f t="shared" ca="1" si="241"/>
        <v/>
      </c>
      <c r="CC290" t="str">
        <f t="shared" ca="1" si="242"/>
        <v/>
      </c>
      <c r="CD290" t="str">
        <f t="shared" ca="1" si="243"/>
        <v/>
      </c>
      <c r="CE290" t="str">
        <f t="shared" ca="1" si="244"/>
        <v/>
      </c>
      <c r="CF290" t="str">
        <f t="shared" ca="1" si="245"/>
        <v/>
      </c>
      <c r="CG290" t="str">
        <f t="shared" ca="1" si="246"/>
        <v/>
      </c>
      <c r="CH290" t="str">
        <f t="shared" ca="1" si="247"/>
        <v/>
      </c>
      <c r="CI290" t="str">
        <f t="shared" ca="1" si="248"/>
        <v/>
      </c>
      <c r="CJ290" t="str">
        <f t="shared" ca="1" si="249"/>
        <v/>
      </c>
      <c r="CK290" t="str">
        <f t="shared" ca="1" si="250"/>
        <v/>
      </c>
      <c r="CL290" t="str">
        <f t="shared" ca="1" si="251"/>
        <v/>
      </c>
      <c r="CM290" t="str">
        <f ca="1">IF($CA290="","",IF(OR(CH290='Datos fijos'!$AB$3,CH290='Datos fijos'!$AB$4),0,SUM(CI290:CL290)))</f>
        <v/>
      </c>
      <c r="CN290" t="str">
        <f t="shared" ca="1" si="262"/>
        <v/>
      </c>
      <c r="DZ290">
        <f ca="1">IF(OR(COUNTIF('Datos fijos'!$AJ:$AJ,$B290)=0,C290=0,D290=0,E290=0,G290=0),0,VLOOKUP($B290,'Datos fijos'!$AJ:$AO,COLUMN('Datos fijos'!$AO$1)-COLUMN('Datos fijos'!$AJ$2)+1,0))</f>
        <v>0</v>
      </c>
      <c r="EA290">
        <f t="shared" ca="1" si="263"/>
        <v>0</v>
      </c>
      <c r="EB290" t="str">
        <f t="shared" ca="1" si="276"/>
        <v/>
      </c>
      <c r="EC290" t="str">
        <f t="shared" ca="1" si="264"/>
        <v/>
      </c>
      <c r="EE290" t="str">
        <f t="shared" ca="1" si="265"/>
        <v/>
      </c>
      <c r="EF290" t="str">
        <f t="shared" ca="1" si="266"/>
        <v/>
      </c>
      <c r="EG290" t="str">
        <f t="shared" ca="1" si="267"/>
        <v/>
      </c>
      <c r="EH290" t="str">
        <f t="shared" ca="1" si="268"/>
        <v/>
      </c>
      <c r="EI290" t="str">
        <f t="shared" ca="1" si="269"/>
        <v/>
      </c>
      <c r="EJ290" t="str">
        <f t="shared" ca="1" si="270"/>
        <v/>
      </c>
      <c r="EM290" t="str">
        <f t="shared" ca="1" si="271"/>
        <v/>
      </c>
      <c r="EN290" t="str">
        <f t="shared" ca="1" si="272"/>
        <v/>
      </c>
      <c r="EO290" t="str">
        <f t="shared" ca="1" si="273"/>
        <v/>
      </c>
      <c r="EP290" t="str">
        <f t="shared" ca="1" si="274"/>
        <v/>
      </c>
      <c r="EQ290" t="str">
        <f ca="1">IF(EC290="","",IF(OR(EJ290='Datos fijos'!$AB$4),0,SUM(EM290:EP290)))</f>
        <v/>
      </c>
      <c r="ER290" t="str">
        <f t="shared" ca="1" si="275"/>
        <v/>
      </c>
      <c r="EV290" s="53" t="str">
        <f ca="1">IF(OR(COUNTIF('Datos fijos'!$AJ:$AJ,Cálculos!$B290)=0,F290=0,D290=0,B290=0),"",VLOOKUP($B290,'Datos fijos'!$AJ:$AP,COLUMN('Datos fijos'!$AP$1)-COLUMN('Datos fijos'!$AJ$2)+1,0))</f>
        <v/>
      </c>
      <c r="EW290" t="str">
        <f t="shared" ca="1" si="252"/>
        <v/>
      </c>
    </row>
    <row r="291" spans="2:153" x14ac:dyDescent="0.25">
      <c r="B291">
        <f ca="1">OFFSET('Equipos, Mater, Serv'!C$5,ROW($A291)-ROW($A$3),0)</f>
        <v>0</v>
      </c>
      <c r="C291">
        <f ca="1">OFFSET('Equipos, Mater, Serv'!D$5,ROW($A291)-ROW($A$3),0)</f>
        <v>0</v>
      </c>
      <c r="D291">
        <f ca="1">OFFSET('Equipos, Mater, Serv'!F$5,ROW($A291)-ROW($A$3),0)</f>
        <v>0</v>
      </c>
      <c r="E291">
        <f ca="1">OFFSET('Equipos, Mater, Serv'!G$5,ROW($A291)-ROW($A$3),0)</f>
        <v>0</v>
      </c>
      <c r="F291">
        <f ca="1">OFFSET('Equipos, Mater, Serv'!H$5,ROW($A291)-ROW($A$3),0)</f>
        <v>0</v>
      </c>
      <c r="G291">
        <f ca="1">OFFSET('Equipos, Mater, Serv'!L$5,ROW($A291)-ROW($A$3),0)</f>
        <v>0</v>
      </c>
      <c r="I291">
        <f ca="1">OFFSET('Equipos, Mater, Serv'!O$5,ROW($A291)-ROW($A$3),0)</f>
        <v>0</v>
      </c>
      <c r="J291">
        <f ca="1">OFFSET('Equipos, Mater, Serv'!P$5,ROW($A291)-ROW($A$3),0)</f>
        <v>0</v>
      </c>
      <c r="K291">
        <f ca="1">OFFSET('Equipos, Mater, Serv'!T$5,ROW($A291)-ROW($A$3),0)</f>
        <v>0</v>
      </c>
      <c r="L291">
        <f ca="1">OFFSET('Equipos, Mater, Serv'!U$5,ROW($A291)-ROW($A$3),0)</f>
        <v>0</v>
      </c>
      <c r="N291">
        <f ca="1">OFFSET('Equipos, Mater, Serv'!Z$5,ROW($A291)-ROW($A$3),0)</f>
        <v>0</v>
      </c>
      <c r="O291">
        <f ca="1">OFFSET('Equipos, Mater, Serv'!AA$5,ROW($A291)-ROW($A$3),0)</f>
        <v>0</v>
      </c>
      <c r="P291">
        <f ca="1">OFFSET('Equipos, Mater, Serv'!AB$5,ROW($A291)-ROW($A$3),0)</f>
        <v>0</v>
      </c>
      <c r="Q291">
        <f ca="1">OFFSET('Equipos, Mater, Serv'!AC$5,ROW($A291)-ROW($A$3),0)</f>
        <v>0</v>
      </c>
      <c r="R291">
        <f ca="1">OFFSET('Equipos, Mater, Serv'!AD$5,ROW($A291)-ROW($A$3),0)</f>
        <v>0</v>
      </c>
      <c r="S291">
        <f ca="1">OFFSET('Equipos, Mater, Serv'!AE$5,ROW($A291)-ROW($A$3),0)</f>
        <v>0</v>
      </c>
      <c r="T291">
        <f ca="1">OFFSET('Equipos, Mater, Serv'!AF$5,ROW($A291)-ROW($A$3),0)</f>
        <v>0</v>
      </c>
      <c r="V291" s="241">
        <f ca="1">IF(OR($B291=0,D291=0,F291=0,J291&lt;&gt;'Datos fijos'!$H$3),0,1)</f>
        <v>0</v>
      </c>
      <c r="W291">
        <f t="shared" ca="1" si="253"/>
        <v>0</v>
      </c>
      <c r="X291" t="str">
        <f t="shared" ca="1" si="254"/>
        <v/>
      </c>
      <c r="Y291" t="str">
        <f t="shared" ca="1" si="255"/>
        <v/>
      </c>
      <c r="AA291" t="str">
        <f t="shared" ca="1" si="222"/>
        <v/>
      </c>
      <c r="AB291" t="str">
        <f t="shared" ca="1" si="223"/>
        <v/>
      </c>
      <c r="AC291" t="str">
        <f t="shared" ca="1" si="224"/>
        <v/>
      </c>
      <c r="AD291" t="str">
        <f t="shared" ca="1" si="225"/>
        <v/>
      </c>
      <c r="AE291" t="str">
        <f t="shared" ca="1" si="226"/>
        <v/>
      </c>
      <c r="AF291" t="str">
        <f t="shared" ca="1" si="227"/>
        <v/>
      </c>
      <c r="AG291" t="str">
        <f t="shared" ca="1" si="256"/>
        <v/>
      </c>
      <c r="AH291" t="str">
        <f t="shared" ca="1" si="257"/>
        <v/>
      </c>
      <c r="AI291" t="str">
        <f t="shared" ca="1" si="258"/>
        <v/>
      </c>
      <c r="AL291" t="str">
        <f ca="1">IF(Y291="","",IF(OR(AG291='Datos fijos'!$AB$3,AG291='Datos fijos'!$AB$4),0,SUM(AH291:AK291)))</f>
        <v/>
      </c>
      <c r="BE291" s="4">
        <f ca="1">IF(OR(COUNTIF('Datos fijos'!$AJ:$AJ,$B291)=0,$B291=0,D291=0,F291=0,$H$4&lt;&gt;'Datos fijos'!$H$3),0,VLOOKUP($B291,'Datos fijos'!$AJ:$AO,COLUMN('Datos fijos'!$AK$2)-COLUMN('Datos fijos'!$AJ$2)+1,0))</f>
        <v>0</v>
      </c>
      <c r="BF291">
        <f t="shared" ca="1" si="259"/>
        <v>0</v>
      </c>
      <c r="BG291" t="str">
        <f t="shared" ca="1" si="228"/>
        <v/>
      </c>
      <c r="BH291" t="str">
        <f t="shared" ca="1" si="229"/>
        <v/>
      </c>
      <c r="BJ291" t="str">
        <f t="shared" ca="1" si="230"/>
        <v/>
      </c>
      <c r="BK291" t="str">
        <f t="shared" ca="1" si="231"/>
        <v/>
      </c>
      <c r="BL291" t="str">
        <f t="shared" ca="1" si="232"/>
        <v/>
      </c>
      <c r="BM291" t="str">
        <f t="shared" ca="1" si="233"/>
        <v/>
      </c>
      <c r="BN291" s="4" t="str">
        <f t="shared" ca="1" si="234"/>
        <v/>
      </c>
      <c r="BO291" t="str">
        <f t="shared" ca="1" si="235"/>
        <v/>
      </c>
      <c r="BP291" t="str">
        <f t="shared" ca="1" si="236"/>
        <v/>
      </c>
      <c r="BQ291" t="str">
        <f t="shared" ca="1" si="237"/>
        <v/>
      </c>
      <c r="BR291" t="str">
        <f t="shared" ca="1" si="238"/>
        <v/>
      </c>
      <c r="BS291" t="str">
        <f t="shared" ca="1" si="239"/>
        <v/>
      </c>
      <c r="BT291" t="str">
        <f ca="1">IF($BH291="","",IF(OR(BO291='Datos fijos'!$AB$3,BO291='Datos fijos'!$AB$4),0,SUM(BP291:BS291)))</f>
        <v/>
      </c>
      <c r="BU291" t="str">
        <f t="shared" ca="1" si="260"/>
        <v/>
      </c>
      <c r="BX291">
        <f ca="1">IF(OR(COUNTIF('Datos fijos'!$AJ:$AJ,$B291)=0,$B291=0,D291=0,F291=0,G291=0,$H$4&lt;&gt;'Datos fijos'!$H$3),0,VLOOKUP($B291,'Datos fijos'!$AJ:$AO,COLUMN('Datos fijos'!$AL$1)-COLUMN('Datos fijos'!$AJ$2)+1,0))</f>
        <v>0</v>
      </c>
      <c r="BY291">
        <f t="shared" ca="1" si="261"/>
        <v>0</v>
      </c>
      <c r="BZ291" t="str">
        <f t="shared" ca="1" si="240"/>
        <v/>
      </c>
      <c r="CA291" t="str">
        <f t="shared" ca="1" si="241"/>
        <v/>
      </c>
      <c r="CC291" t="str">
        <f t="shared" ca="1" si="242"/>
        <v/>
      </c>
      <c r="CD291" t="str">
        <f t="shared" ca="1" si="243"/>
        <v/>
      </c>
      <c r="CE291" t="str">
        <f t="shared" ca="1" si="244"/>
        <v/>
      </c>
      <c r="CF291" t="str">
        <f t="shared" ca="1" si="245"/>
        <v/>
      </c>
      <c r="CG291" t="str">
        <f t="shared" ca="1" si="246"/>
        <v/>
      </c>
      <c r="CH291" t="str">
        <f t="shared" ca="1" si="247"/>
        <v/>
      </c>
      <c r="CI291" t="str">
        <f t="shared" ca="1" si="248"/>
        <v/>
      </c>
      <c r="CJ291" t="str">
        <f t="shared" ca="1" si="249"/>
        <v/>
      </c>
      <c r="CK291" t="str">
        <f t="shared" ca="1" si="250"/>
        <v/>
      </c>
      <c r="CL291" t="str">
        <f t="shared" ca="1" si="251"/>
        <v/>
      </c>
      <c r="CM291" t="str">
        <f ca="1">IF($CA291="","",IF(OR(CH291='Datos fijos'!$AB$3,CH291='Datos fijos'!$AB$4),0,SUM(CI291:CL291)))</f>
        <v/>
      </c>
      <c r="CN291" t="str">
        <f t="shared" ca="1" si="262"/>
        <v/>
      </c>
      <c r="DZ291">
        <f ca="1">IF(OR(COUNTIF('Datos fijos'!$AJ:$AJ,$B291)=0,C291=0,D291=0,E291=0,G291=0),0,VLOOKUP($B291,'Datos fijos'!$AJ:$AO,COLUMN('Datos fijos'!$AO$1)-COLUMN('Datos fijos'!$AJ$2)+1,0))</f>
        <v>0</v>
      </c>
      <c r="EA291">
        <f t="shared" ca="1" si="263"/>
        <v>0</v>
      </c>
      <c r="EB291" t="str">
        <f t="shared" ca="1" si="276"/>
        <v/>
      </c>
      <c r="EC291" t="str">
        <f t="shared" ca="1" si="264"/>
        <v/>
      </c>
      <c r="EE291" t="str">
        <f t="shared" ca="1" si="265"/>
        <v/>
      </c>
      <c r="EF291" t="str">
        <f t="shared" ca="1" si="266"/>
        <v/>
      </c>
      <c r="EG291" t="str">
        <f t="shared" ca="1" si="267"/>
        <v/>
      </c>
      <c r="EH291" t="str">
        <f t="shared" ca="1" si="268"/>
        <v/>
      </c>
      <c r="EI291" t="str">
        <f t="shared" ca="1" si="269"/>
        <v/>
      </c>
      <c r="EJ291" t="str">
        <f t="shared" ca="1" si="270"/>
        <v/>
      </c>
      <c r="EM291" t="str">
        <f t="shared" ca="1" si="271"/>
        <v/>
      </c>
      <c r="EN291" t="str">
        <f t="shared" ca="1" si="272"/>
        <v/>
      </c>
      <c r="EO291" t="str">
        <f t="shared" ca="1" si="273"/>
        <v/>
      </c>
      <c r="EP291" t="str">
        <f t="shared" ca="1" si="274"/>
        <v/>
      </c>
      <c r="EQ291" t="str">
        <f ca="1">IF(EC291="","",IF(OR(EJ291='Datos fijos'!$AB$4),0,SUM(EM291:EP291)))</f>
        <v/>
      </c>
      <c r="ER291" t="str">
        <f t="shared" ca="1" si="275"/>
        <v/>
      </c>
      <c r="EV291" s="53" t="str">
        <f ca="1">IF(OR(COUNTIF('Datos fijos'!$AJ:$AJ,Cálculos!$B291)=0,F291=0,D291=0,B291=0),"",VLOOKUP($B291,'Datos fijos'!$AJ:$AP,COLUMN('Datos fijos'!$AP$1)-COLUMN('Datos fijos'!$AJ$2)+1,0))</f>
        <v/>
      </c>
      <c r="EW291" t="str">
        <f t="shared" ca="1" si="252"/>
        <v/>
      </c>
    </row>
    <row r="292" spans="2:153" x14ac:dyDescent="0.25">
      <c r="B292">
        <f ca="1">OFFSET('Equipos, Mater, Serv'!C$5,ROW($A292)-ROW($A$3),0)</f>
        <v>0</v>
      </c>
      <c r="C292">
        <f ca="1">OFFSET('Equipos, Mater, Serv'!D$5,ROW($A292)-ROW($A$3),0)</f>
        <v>0</v>
      </c>
      <c r="D292">
        <f ca="1">OFFSET('Equipos, Mater, Serv'!F$5,ROW($A292)-ROW($A$3),0)</f>
        <v>0</v>
      </c>
      <c r="E292">
        <f ca="1">OFFSET('Equipos, Mater, Serv'!G$5,ROW($A292)-ROW($A$3),0)</f>
        <v>0</v>
      </c>
      <c r="F292">
        <f ca="1">OFFSET('Equipos, Mater, Serv'!H$5,ROW($A292)-ROW($A$3),0)</f>
        <v>0</v>
      </c>
      <c r="G292">
        <f ca="1">OFFSET('Equipos, Mater, Serv'!L$5,ROW($A292)-ROW($A$3),0)</f>
        <v>0</v>
      </c>
      <c r="I292">
        <f ca="1">OFFSET('Equipos, Mater, Serv'!O$5,ROW($A292)-ROW($A$3),0)</f>
        <v>0</v>
      </c>
      <c r="J292">
        <f ca="1">OFFSET('Equipos, Mater, Serv'!P$5,ROW($A292)-ROW($A$3),0)</f>
        <v>0</v>
      </c>
      <c r="K292">
        <f ca="1">OFFSET('Equipos, Mater, Serv'!T$5,ROW($A292)-ROW($A$3),0)</f>
        <v>0</v>
      </c>
      <c r="L292">
        <f ca="1">OFFSET('Equipos, Mater, Serv'!U$5,ROW($A292)-ROW($A$3),0)</f>
        <v>0</v>
      </c>
      <c r="N292">
        <f ca="1">OFFSET('Equipos, Mater, Serv'!Z$5,ROW($A292)-ROW($A$3),0)</f>
        <v>0</v>
      </c>
      <c r="O292">
        <f ca="1">OFFSET('Equipos, Mater, Serv'!AA$5,ROW($A292)-ROW($A$3),0)</f>
        <v>0</v>
      </c>
      <c r="P292">
        <f ca="1">OFFSET('Equipos, Mater, Serv'!AB$5,ROW($A292)-ROW($A$3),0)</f>
        <v>0</v>
      </c>
      <c r="Q292">
        <f ca="1">OFFSET('Equipos, Mater, Serv'!AC$5,ROW($A292)-ROW($A$3),0)</f>
        <v>0</v>
      </c>
      <c r="R292">
        <f ca="1">OFFSET('Equipos, Mater, Serv'!AD$5,ROW($A292)-ROW($A$3),0)</f>
        <v>0</v>
      </c>
      <c r="S292">
        <f ca="1">OFFSET('Equipos, Mater, Serv'!AE$5,ROW($A292)-ROW($A$3),0)</f>
        <v>0</v>
      </c>
      <c r="T292">
        <f ca="1">OFFSET('Equipos, Mater, Serv'!AF$5,ROW($A292)-ROW($A$3),0)</f>
        <v>0</v>
      </c>
      <c r="V292" s="241">
        <f ca="1">IF(OR($B292=0,D292=0,F292=0,J292&lt;&gt;'Datos fijos'!$H$3),0,1)</f>
        <v>0</v>
      </c>
      <c r="W292">
        <f t="shared" ca="1" si="253"/>
        <v>0</v>
      </c>
      <c r="X292" t="str">
        <f t="shared" ca="1" si="254"/>
        <v/>
      </c>
      <c r="Y292" t="str">
        <f t="shared" ca="1" si="255"/>
        <v/>
      </c>
      <c r="AA292" t="str">
        <f t="shared" ca="1" si="222"/>
        <v/>
      </c>
      <c r="AB292" t="str">
        <f t="shared" ca="1" si="223"/>
        <v/>
      </c>
      <c r="AC292" t="str">
        <f t="shared" ca="1" si="224"/>
        <v/>
      </c>
      <c r="AD292" t="str">
        <f t="shared" ca="1" si="225"/>
        <v/>
      </c>
      <c r="AE292" t="str">
        <f t="shared" ca="1" si="226"/>
        <v/>
      </c>
      <c r="AF292" t="str">
        <f t="shared" ca="1" si="227"/>
        <v/>
      </c>
      <c r="AG292" t="str">
        <f t="shared" ca="1" si="256"/>
        <v/>
      </c>
      <c r="AH292" t="str">
        <f t="shared" ca="1" si="257"/>
        <v/>
      </c>
      <c r="AI292" t="str">
        <f t="shared" ca="1" si="258"/>
        <v/>
      </c>
      <c r="AL292" t="str">
        <f ca="1">IF(Y292="","",IF(OR(AG292='Datos fijos'!$AB$3,AG292='Datos fijos'!$AB$4),0,SUM(AH292:AK292)))</f>
        <v/>
      </c>
      <c r="BE292" s="4">
        <f ca="1">IF(OR(COUNTIF('Datos fijos'!$AJ:$AJ,$B292)=0,$B292=0,D292=0,F292=0,$H$4&lt;&gt;'Datos fijos'!$H$3),0,VLOOKUP($B292,'Datos fijos'!$AJ:$AO,COLUMN('Datos fijos'!$AK$2)-COLUMN('Datos fijos'!$AJ$2)+1,0))</f>
        <v>0</v>
      </c>
      <c r="BF292">
        <f t="shared" ca="1" si="259"/>
        <v>0</v>
      </c>
      <c r="BG292" t="str">
        <f t="shared" ca="1" si="228"/>
        <v/>
      </c>
      <c r="BH292" t="str">
        <f t="shared" ca="1" si="229"/>
        <v/>
      </c>
      <c r="BJ292" t="str">
        <f t="shared" ca="1" si="230"/>
        <v/>
      </c>
      <c r="BK292" t="str">
        <f t="shared" ca="1" si="231"/>
        <v/>
      </c>
      <c r="BL292" t="str">
        <f t="shared" ca="1" si="232"/>
        <v/>
      </c>
      <c r="BM292" t="str">
        <f t="shared" ca="1" si="233"/>
        <v/>
      </c>
      <c r="BN292" s="4" t="str">
        <f t="shared" ca="1" si="234"/>
        <v/>
      </c>
      <c r="BO292" t="str">
        <f t="shared" ca="1" si="235"/>
        <v/>
      </c>
      <c r="BP292" t="str">
        <f t="shared" ca="1" si="236"/>
        <v/>
      </c>
      <c r="BQ292" t="str">
        <f t="shared" ca="1" si="237"/>
        <v/>
      </c>
      <c r="BR292" t="str">
        <f t="shared" ca="1" si="238"/>
        <v/>
      </c>
      <c r="BS292" t="str">
        <f t="shared" ca="1" si="239"/>
        <v/>
      </c>
      <c r="BT292" t="str">
        <f ca="1">IF($BH292="","",IF(OR(BO292='Datos fijos'!$AB$3,BO292='Datos fijos'!$AB$4),0,SUM(BP292:BS292)))</f>
        <v/>
      </c>
      <c r="BU292" t="str">
        <f t="shared" ca="1" si="260"/>
        <v/>
      </c>
      <c r="BX292">
        <f ca="1">IF(OR(COUNTIF('Datos fijos'!$AJ:$AJ,$B292)=0,$B292=0,D292=0,F292=0,G292=0,$H$4&lt;&gt;'Datos fijos'!$H$3),0,VLOOKUP($B292,'Datos fijos'!$AJ:$AO,COLUMN('Datos fijos'!$AL$1)-COLUMN('Datos fijos'!$AJ$2)+1,0))</f>
        <v>0</v>
      </c>
      <c r="BY292">
        <f t="shared" ca="1" si="261"/>
        <v>0</v>
      </c>
      <c r="BZ292" t="str">
        <f t="shared" ca="1" si="240"/>
        <v/>
      </c>
      <c r="CA292" t="str">
        <f t="shared" ca="1" si="241"/>
        <v/>
      </c>
      <c r="CC292" t="str">
        <f t="shared" ca="1" si="242"/>
        <v/>
      </c>
      <c r="CD292" t="str">
        <f t="shared" ca="1" si="243"/>
        <v/>
      </c>
      <c r="CE292" t="str">
        <f t="shared" ca="1" si="244"/>
        <v/>
      </c>
      <c r="CF292" t="str">
        <f t="shared" ca="1" si="245"/>
        <v/>
      </c>
      <c r="CG292" t="str">
        <f t="shared" ca="1" si="246"/>
        <v/>
      </c>
      <c r="CH292" t="str">
        <f t="shared" ca="1" si="247"/>
        <v/>
      </c>
      <c r="CI292" t="str">
        <f t="shared" ca="1" si="248"/>
        <v/>
      </c>
      <c r="CJ292" t="str">
        <f t="shared" ca="1" si="249"/>
        <v/>
      </c>
      <c r="CK292" t="str">
        <f t="shared" ca="1" si="250"/>
        <v/>
      </c>
      <c r="CL292" t="str">
        <f t="shared" ca="1" si="251"/>
        <v/>
      </c>
      <c r="CM292" t="str">
        <f ca="1">IF($CA292="","",IF(OR(CH292='Datos fijos'!$AB$3,CH292='Datos fijos'!$AB$4),0,SUM(CI292:CL292)))</f>
        <v/>
      </c>
      <c r="CN292" t="str">
        <f t="shared" ca="1" si="262"/>
        <v/>
      </c>
      <c r="DZ292">
        <f ca="1">IF(OR(COUNTIF('Datos fijos'!$AJ:$AJ,$B292)=0,C292=0,D292=0,E292=0,G292=0),0,VLOOKUP($B292,'Datos fijos'!$AJ:$AO,COLUMN('Datos fijos'!$AO$1)-COLUMN('Datos fijos'!$AJ$2)+1,0))</f>
        <v>0</v>
      </c>
      <c r="EA292">
        <f t="shared" ca="1" si="263"/>
        <v>0</v>
      </c>
      <c r="EB292" t="str">
        <f t="shared" ca="1" si="276"/>
        <v/>
      </c>
      <c r="EC292" t="str">
        <f t="shared" ca="1" si="264"/>
        <v/>
      </c>
      <c r="EE292" t="str">
        <f t="shared" ca="1" si="265"/>
        <v/>
      </c>
      <c r="EF292" t="str">
        <f t="shared" ca="1" si="266"/>
        <v/>
      </c>
      <c r="EG292" t="str">
        <f t="shared" ca="1" si="267"/>
        <v/>
      </c>
      <c r="EH292" t="str">
        <f t="shared" ca="1" si="268"/>
        <v/>
      </c>
      <c r="EI292" t="str">
        <f t="shared" ca="1" si="269"/>
        <v/>
      </c>
      <c r="EJ292" t="str">
        <f t="shared" ca="1" si="270"/>
        <v/>
      </c>
      <c r="EM292" t="str">
        <f t="shared" ca="1" si="271"/>
        <v/>
      </c>
      <c r="EN292" t="str">
        <f t="shared" ca="1" si="272"/>
        <v/>
      </c>
      <c r="EO292" t="str">
        <f t="shared" ca="1" si="273"/>
        <v/>
      </c>
      <c r="EP292" t="str">
        <f t="shared" ca="1" si="274"/>
        <v/>
      </c>
      <c r="EQ292" t="str">
        <f ca="1">IF(EC292="","",IF(OR(EJ292='Datos fijos'!$AB$4),0,SUM(EM292:EP292)))</f>
        <v/>
      </c>
      <c r="ER292" t="str">
        <f t="shared" ca="1" si="275"/>
        <v/>
      </c>
      <c r="EV292" s="53" t="str">
        <f ca="1">IF(OR(COUNTIF('Datos fijos'!$AJ:$AJ,Cálculos!$B292)=0,F292=0,D292=0,B292=0),"",VLOOKUP($B292,'Datos fijos'!$AJ:$AP,COLUMN('Datos fijos'!$AP$1)-COLUMN('Datos fijos'!$AJ$2)+1,0))</f>
        <v/>
      </c>
      <c r="EW292" t="str">
        <f t="shared" ca="1" si="252"/>
        <v/>
      </c>
    </row>
    <row r="293" spans="2:153" x14ac:dyDescent="0.25">
      <c r="B293">
        <f ca="1">OFFSET('Equipos, Mater, Serv'!C$5,ROW($A293)-ROW($A$3),0)</f>
        <v>0</v>
      </c>
      <c r="C293">
        <f ca="1">OFFSET('Equipos, Mater, Serv'!D$5,ROW($A293)-ROW($A$3),0)</f>
        <v>0</v>
      </c>
      <c r="D293">
        <f ca="1">OFFSET('Equipos, Mater, Serv'!F$5,ROW($A293)-ROW($A$3),0)</f>
        <v>0</v>
      </c>
      <c r="E293">
        <f ca="1">OFFSET('Equipos, Mater, Serv'!G$5,ROW($A293)-ROW($A$3),0)</f>
        <v>0</v>
      </c>
      <c r="F293">
        <f ca="1">OFFSET('Equipos, Mater, Serv'!H$5,ROW($A293)-ROW($A$3),0)</f>
        <v>0</v>
      </c>
      <c r="G293">
        <f ca="1">OFFSET('Equipos, Mater, Serv'!L$5,ROW($A293)-ROW($A$3),0)</f>
        <v>0</v>
      </c>
      <c r="I293">
        <f ca="1">OFFSET('Equipos, Mater, Serv'!O$5,ROW($A293)-ROW($A$3),0)</f>
        <v>0</v>
      </c>
      <c r="J293">
        <f ca="1">OFFSET('Equipos, Mater, Serv'!P$5,ROW($A293)-ROW($A$3),0)</f>
        <v>0</v>
      </c>
      <c r="K293">
        <f ca="1">OFFSET('Equipos, Mater, Serv'!T$5,ROW($A293)-ROW($A$3),0)</f>
        <v>0</v>
      </c>
      <c r="L293">
        <f ca="1">OFFSET('Equipos, Mater, Serv'!U$5,ROW($A293)-ROW($A$3),0)</f>
        <v>0</v>
      </c>
      <c r="N293">
        <f ca="1">OFFSET('Equipos, Mater, Serv'!Z$5,ROW($A293)-ROW($A$3),0)</f>
        <v>0</v>
      </c>
      <c r="O293">
        <f ca="1">OFFSET('Equipos, Mater, Serv'!AA$5,ROW($A293)-ROW($A$3),0)</f>
        <v>0</v>
      </c>
      <c r="P293">
        <f ca="1">OFFSET('Equipos, Mater, Serv'!AB$5,ROW($A293)-ROW($A$3),0)</f>
        <v>0</v>
      </c>
      <c r="Q293">
        <f ca="1">OFFSET('Equipos, Mater, Serv'!AC$5,ROW($A293)-ROW($A$3),0)</f>
        <v>0</v>
      </c>
      <c r="R293">
        <f ca="1">OFFSET('Equipos, Mater, Serv'!AD$5,ROW($A293)-ROW($A$3),0)</f>
        <v>0</v>
      </c>
      <c r="S293">
        <f ca="1">OFFSET('Equipos, Mater, Serv'!AE$5,ROW($A293)-ROW($A$3),0)</f>
        <v>0</v>
      </c>
      <c r="T293">
        <f ca="1">OFFSET('Equipos, Mater, Serv'!AF$5,ROW($A293)-ROW($A$3),0)</f>
        <v>0</v>
      </c>
      <c r="V293" s="241">
        <f ca="1">IF(OR($B293=0,D293=0,F293=0,J293&lt;&gt;'Datos fijos'!$H$3),0,1)</f>
        <v>0</v>
      </c>
      <c r="W293">
        <f t="shared" ca="1" si="253"/>
        <v>0</v>
      </c>
      <c r="X293" t="str">
        <f t="shared" ca="1" si="254"/>
        <v/>
      </c>
      <c r="Y293" t="str">
        <f t="shared" ca="1" si="255"/>
        <v/>
      </c>
      <c r="AA293" t="str">
        <f t="shared" ca="1" si="222"/>
        <v/>
      </c>
      <c r="AB293" t="str">
        <f t="shared" ca="1" si="223"/>
        <v/>
      </c>
      <c r="AC293" t="str">
        <f t="shared" ca="1" si="224"/>
        <v/>
      </c>
      <c r="AD293" t="str">
        <f t="shared" ca="1" si="225"/>
        <v/>
      </c>
      <c r="AE293" t="str">
        <f t="shared" ca="1" si="226"/>
        <v/>
      </c>
      <c r="AF293" t="str">
        <f t="shared" ca="1" si="227"/>
        <v/>
      </c>
      <c r="AG293" t="str">
        <f t="shared" ca="1" si="256"/>
        <v/>
      </c>
      <c r="AH293" t="str">
        <f t="shared" ca="1" si="257"/>
        <v/>
      </c>
      <c r="AI293" t="str">
        <f t="shared" ca="1" si="258"/>
        <v/>
      </c>
      <c r="AL293" t="str">
        <f ca="1">IF(Y293="","",IF(OR(AG293='Datos fijos'!$AB$3,AG293='Datos fijos'!$AB$4),0,SUM(AH293:AK293)))</f>
        <v/>
      </c>
      <c r="BE293" s="4">
        <f ca="1">IF(OR(COUNTIF('Datos fijos'!$AJ:$AJ,$B293)=0,$B293=0,D293=0,F293=0,$H$4&lt;&gt;'Datos fijos'!$H$3),0,VLOOKUP($B293,'Datos fijos'!$AJ:$AO,COLUMN('Datos fijos'!$AK$2)-COLUMN('Datos fijos'!$AJ$2)+1,0))</f>
        <v>0</v>
      </c>
      <c r="BF293">
        <f t="shared" ca="1" si="259"/>
        <v>0</v>
      </c>
      <c r="BG293" t="str">
        <f t="shared" ca="1" si="228"/>
        <v/>
      </c>
      <c r="BH293" t="str">
        <f t="shared" ca="1" si="229"/>
        <v/>
      </c>
      <c r="BJ293" t="str">
        <f t="shared" ca="1" si="230"/>
        <v/>
      </c>
      <c r="BK293" t="str">
        <f t="shared" ca="1" si="231"/>
        <v/>
      </c>
      <c r="BL293" t="str">
        <f t="shared" ca="1" si="232"/>
        <v/>
      </c>
      <c r="BM293" t="str">
        <f t="shared" ca="1" si="233"/>
        <v/>
      </c>
      <c r="BN293" s="4" t="str">
        <f t="shared" ca="1" si="234"/>
        <v/>
      </c>
      <c r="BO293" t="str">
        <f t="shared" ca="1" si="235"/>
        <v/>
      </c>
      <c r="BP293" t="str">
        <f t="shared" ca="1" si="236"/>
        <v/>
      </c>
      <c r="BQ293" t="str">
        <f t="shared" ca="1" si="237"/>
        <v/>
      </c>
      <c r="BR293" t="str">
        <f t="shared" ca="1" si="238"/>
        <v/>
      </c>
      <c r="BS293" t="str">
        <f t="shared" ca="1" si="239"/>
        <v/>
      </c>
      <c r="BT293" t="str">
        <f ca="1">IF($BH293="","",IF(OR(BO293='Datos fijos'!$AB$3,BO293='Datos fijos'!$AB$4),0,SUM(BP293:BS293)))</f>
        <v/>
      </c>
      <c r="BU293" t="str">
        <f t="shared" ca="1" si="260"/>
        <v/>
      </c>
      <c r="BX293">
        <f ca="1">IF(OR(COUNTIF('Datos fijos'!$AJ:$AJ,$B293)=0,$B293=0,D293=0,F293=0,G293=0,$H$4&lt;&gt;'Datos fijos'!$H$3),0,VLOOKUP($B293,'Datos fijos'!$AJ:$AO,COLUMN('Datos fijos'!$AL$1)-COLUMN('Datos fijos'!$AJ$2)+1,0))</f>
        <v>0</v>
      </c>
      <c r="BY293">
        <f t="shared" ca="1" si="261"/>
        <v>0</v>
      </c>
      <c r="BZ293" t="str">
        <f t="shared" ca="1" si="240"/>
        <v/>
      </c>
      <c r="CA293" t="str">
        <f t="shared" ca="1" si="241"/>
        <v/>
      </c>
      <c r="CC293" t="str">
        <f t="shared" ca="1" si="242"/>
        <v/>
      </c>
      <c r="CD293" t="str">
        <f t="shared" ca="1" si="243"/>
        <v/>
      </c>
      <c r="CE293" t="str">
        <f t="shared" ca="1" si="244"/>
        <v/>
      </c>
      <c r="CF293" t="str">
        <f t="shared" ca="1" si="245"/>
        <v/>
      </c>
      <c r="CG293" t="str">
        <f t="shared" ca="1" si="246"/>
        <v/>
      </c>
      <c r="CH293" t="str">
        <f t="shared" ca="1" si="247"/>
        <v/>
      </c>
      <c r="CI293" t="str">
        <f t="shared" ca="1" si="248"/>
        <v/>
      </c>
      <c r="CJ293" t="str">
        <f t="shared" ca="1" si="249"/>
        <v/>
      </c>
      <c r="CK293" t="str">
        <f t="shared" ca="1" si="250"/>
        <v/>
      </c>
      <c r="CL293" t="str">
        <f t="shared" ca="1" si="251"/>
        <v/>
      </c>
      <c r="CM293" t="str">
        <f ca="1">IF($CA293="","",IF(OR(CH293='Datos fijos'!$AB$3,CH293='Datos fijos'!$AB$4),0,SUM(CI293:CL293)))</f>
        <v/>
      </c>
      <c r="CN293" t="str">
        <f t="shared" ca="1" si="262"/>
        <v/>
      </c>
      <c r="DZ293">
        <f ca="1">IF(OR(COUNTIF('Datos fijos'!$AJ:$AJ,$B293)=0,C293=0,D293=0,E293=0,G293=0),0,VLOOKUP($B293,'Datos fijos'!$AJ:$AO,COLUMN('Datos fijos'!$AO$1)-COLUMN('Datos fijos'!$AJ$2)+1,0))</f>
        <v>0</v>
      </c>
      <c r="EA293">
        <f t="shared" ca="1" si="263"/>
        <v>0</v>
      </c>
      <c r="EB293" t="str">
        <f t="shared" ca="1" si="276"/>
        <v/>
      </c>
      <c r="EC293" t="str">
        <f t="shared" ca="1" si="264"/>
        <v/>
      </c>
      <c r="EE293" t="str">
        <f t="shared" ca="1" si="265"/>
        <v/>
      </c>
      <c r="EF293" t="str">
        <f t="shared" ca="1" si="266"/>
        <v/>
      </c>
      <c r="EG293" t="str">
        <f t="shared" ca="1" si="267"/>
        <v/>
      </c>
      <c r="EH293" t="str">
        <f t="shared" ca="1" si="268"/>
        <v/>
      </c>
      <c r="EI293" t="str">
        <f t="shared" ca="1" si="269"/>
        <v/>
      </c>
      <c r="EJ293" t="str">
        <f t="shared" ca="1" si="270"/>
        <v/>
      </c>
      <c r="EM293" t="str">
        <f t="shared" ca="1" si="271"/>
        <v/>
      </c>
      <c r="EN293" t="str">
        <f t="shared" ca="1" si="272"/>
        <v/>
      </c>
      <c r="EO293" t="str">
        <f t="shared" ca="1" si="273"/>
        <v/>
      </c>
      <c r="EP293" t="str">
        <f t="shared" ca="1" si="274"/>
        <v/>
      </c>
      <c r="EQ293" t="str">
        <f ca="1">IF(EC293="","",IF(OR(EJ293='Datos fijos'!$AB$4),0,SUM(EM293:EP293)))</f>
        <v/>
      </c>
      <c r="ER293" t="str">
        <f t="shared" ca="1" si="275"/>
        <v/>
      </c>
      <c r="EV293" s="53" t="str">
        <f ca="1">IF(OR(COUNTIF('Datos fijos'!$AJ:$AJ,Cálculos!$B293)=0,F293=0,D293=0,B293=0),"",VLOOKUP($B293,'Datos fijos'!$AJ:$AP,COLUMN('Datos fijos'!$AP$1)-COLUMN('Datos fijos'!$AJ$2)+1,0))</f>
        <v/>
      </c>
      <c r="EW293" t="str">
        <f t="shared" ca="1" si="252"/>
        <v/>
      </c>
    </row>
    <row r="294" spans="2:153" x14ac:dyDescent="0.25">
      <c r="B294">
        <f ca="1">OFFSET('Equipos, Mater, Serv'!C$5,ROW($A294)-ROW($A$3),0)</f>
        <v>0</v>
      </c>
      <c r="C294">
        <f ca="1">OFFSET('Equipos, Mater, Serv'!D$5,ROW($A294)-ROW($A$3),0)</f>
        <v>0</v>
      </c>
      <c r="D294">
        <f ca="1">OFFSET('Equipos, Mater, Serv'!F$5,ROW($A294)-ROW($A$3),0)</f>
        <v>0</v>
      </c>
      <c r="E294">
        <f ca="1">OFFSET('Equipos, Mater, Serv'!G$5,ROW($A294)-ROW($A$3),0)</f>
        <v>0</v>
      </c>
      <c r="F294">
        <f ca="1">OFFSET('Equipos, Mater, Serv'!H$5,ROW($A294)-ROW($A$3),0)</f>
        <v>0</v>
      </c>
      <c r="G294">
        <f ca="1">OFFSET('Equipos, Mater, Serv'!L$5,ROW($A294)-ROW($A$3),0)</f>
        <v>0</v>
      </c>
      <c r="I294">
        <f ca="1">OFFSET('Equipos, Mater, Serv'!O$5,ROW($A294)-ROW($A$3),0)</f>
        <v>0</v>
      </c>
      <c r="J294">
        <f ca="1">OFFSET('Equipos, Mater, Serv'!P$5,ROW($A294)-ROW($A$3),0)</f>
        <v>0</v>
      </c>
      <c r="K294">
        <f ca="1">OFFSET('Equipos, Mater, Serv'!T$5,ROW($A294)-ROW($A$3),0)</f>
        <v>0</v>
      </c>
      <c r="L294">
        <f ca="1">OFFSET('Equipos, Mater, Serv'!U$5,ROW($A294)-ROW($A$3),0)</f>
        <v>0</v>
      </c>
      <c r="N294">
        <f ca="1">OFFSET('Equipos, Mater, Serv'!Z$5,ROW($A294)-ROW($A$3),0)</f>
        <v>0</v>
      </c>
      <c r="O294">
        <f ca="1">OFFSET('Equipos, Mater, Serv'!AA$5,ROW($A294)-ROW($A$3),0)</f>
        <v>0</v>
      </c>
      <c r="P294">
        <f ca="1">OFFSET('Equipos, Mater, Serv'!AB$5,ROW($A294)-ROW($A$3),0)</f>
        <v>0</v>
      </c>
      <c r="Q294">
        <f ca="1">OFFSET('Equipos, Mater, Serv'!AC$5,ROW($A294)-ROW($A$3),0)</f>
        <v>0</v>
      </c>
      <c r="R294">
        <f ca="1">OFFSET('Equipos, Mater, Serv'!AD$5,ROW($A294)-ROW($A$3),0)</f>
        <v>0</v>
      </c>
      <c r="S294">
        <f ca="1">OFFSET('Equipos, Mater, Serv'!AE$5,ROW($A294)-ROW($A$3),0)</f>
        <v>0</v>
      </c>
      <c r="T294">
        <f ca="1">OFFSET('Equipos, Mater, Serv'!AF$5,ROW($A294)-ROW($A$3),0)</f>
        <v>0</v>
      </c>
      <c r="V294" s="241">
        <f ca="1">IF(OR($B294=0,D294=0,F294=0,J294&lt;&gt;'Datos fijos'!$H$3),0,1)</f>
        <v>0</v>
      </c>
      <c r="W294">
        <f t="shared" ca="1" si="253"/>
        <v>0</v>
      </c>
      <c r="X294" t="str">
        <f t="shared" ca="1" si="254"/>
        <v/>
      </c>
      <c r="Y294" t="str">
        <f t="shared" ca="1" si="255"/>
        <v/>
      </c>
      <c r="AA294" t="str">
        <f t="shared" ca="1" si="222"/>
        <v/>
      </c>
      <c r="AB294" t="str">
        <f t="shared" ca="1" si="223"/>
        <v/>
      </c>
      <c r="AC294" t="str">
        <f t="shared" ca="1" si="224"/>
        <v/>
      </c>
      <c r="AD294" t="str">
        <f t="shared" ca="1" si="225"/>
        <v/>
      </c>
      <c r="AE294" t="str">
        <f t="shared" ca="1" si="226"/>
        <v/>
      </c>
      <c r="AF294" t="str">
        <f t="shared" ca="1" si="227"/>
        <v/>
      </c>
      <c r="AG294" t="str">
        <f t="shared" ca="1" si="256"/>
        <v/>
      </c>
      <c r="AH294" t="str">
        <f t="shared" ca="1" si="257"/>
        <v/>
      </c>
      <c r="AI294" t="str">
        <f t="shared" ca="1" si="258"/>
        <v/>
      </c>
      <c r="AL294" t="str">
        <f ca="1">IF(Y294="","",IF(OR(AG294='Datos fijos'!$AB$3,AG294='Datos fijos'!$AB$4),0,SUM(AH294:AK294)))</f>
        <v/>
      </c>
      <c r="BE294" s="4">
        <f ca="1">IF(OR(COUNTIF('Datos fijos'!$AJ:$AJ,$B294)=0,$B294=0,D294=0,F294=0,$H$4&lt;&gt;'Datos fijos'!$H$3),0,VLOOKUP($B294,'Datos fijos'!$AJ:$AO,COLUMN('Datos fijos'!$AK$2)-COLUMN('Datos fijos'!$AJ$2)+1,0))</f>
        <v>0</v>
      </c>
      <c r="BF294">
        <f t="shared" ca="1" si="259"/>
        <v>0</v>
      </c>
      <c r="BG294" t="str">
        <f t="shared" ca="1" si="228"/>
        <v/>
      </c>
      <c r="BH294" t="str">
        <f t="shared" ca="1" si="229"/>
        <v/>
      </c>
      <c r="BJ294" t="str">
        <f t="shared" ca="1" si="230"/>
        <v/>
      </c>
      <c r="BK294" t="str">
        <f t="shared" ca="1" si="231"/>
        <v/>
      </c>
      <c r="BL294" t="str">
        <f t="shared" ca="1" si="232"/>
        <v/>
      </c>
      <c r="BM294" t="str">
        <f t="shared" ca="1" si="233"/>
        <v/>
      </c>
      <c r="BN294" s="4" t="str">
        <f t="shared" ca="1" si="234"/>
        <v/>
      </c>
      <c r="BO294" t="str">
        <f t="shared" ca="1" si="235"/>
        <v/>
      </c>
      <c r="BP294" t="str">
        <f t="shared" ca="1" si="236"/>
        <v/>
      </c>
      <c r="BQ294" t="str">
        <f t="shared" ca="1" si="237"/>
        <v/>
      </c>
      <c r="BR294" t="str">
        <f t="shared" ca="1" si="238"/>
        <v/>
      </c>
      <c r="BS294" t="str">
        <f t="shared" ca="1" si="239"/>
        <v/>
      </c>
      <c r="BT294" t="str">
        <f ca="1">IF($BH294="","",IF(OR(BO294='Datos fijos'!$AB$3,BO294='Datos fijos'!$AB$4),0,SUM(BP294:BS294)))</f>
        <v/>
      </c>
      <c r="BU294" t="str">
        <f t="shared" ca="1" si="260"/>
        <v/>
      </c>
      <c r="BX294">
        <f ca="1">IF(OR(COUNTIF('Datos fijos'!$AJ:$AJ,$B294)=0,$B294=0,D294=0,F294=0,G294=0,$H$4&lt;&gt;'Datos fijos'!$H$3),0,VLOOKUP($B294,'Datos fijos'!$AJ:$AO,COLUMN('Datos fijos'!$AL$1)-COLUMN('Datos fijos'!$AJ$2)+1,0))</f>
        <v>0</v>
      </c>
      <c r="BY294">
        <f t="shared" ca="1" si="261"/>
        <v>0</v>
      </c>
      <c r="BZ294" t="str">
        <f t="shared" ca="1" si="240"/>
        <v/>
      </c>
      <c r="CA294" t="str">
        <f t="shared" ca="1" si="241"/>
        <v/>
      </c>
      <c r="CC294" t="str">
        <f t="shared" ca="1" si="242"/>
        <v/>
      </c>
      <c r="CD294" t="str">
        <f t="shared" ca="1" si="243"/>
        <v/>
      </c>
      <c r="CE294" t="str">
        <f t="shared" ca="1" si="244"/>
        <v/>
      </c>
      <c r="CF294" t="str">
        <f t="shared" ca="1" si="245"/>
        <v/>
      </c>
      <c r="CG294" t="str">
        <f t="shared" ca="1" si="246"/>
        <v/>
      </c>
      <c r="CH294" t="str">
        <f t="shared" ca="1" si="247"/>
        <v/>
      </c>
      <c r="CI294" t="str">
        <f t="shared" ca="1" si="248"/>
        <v/>
      </c>
      <c r="CJ294" t="str">
        <f t="shared" ca="1" si="249"/>
        <v/>
      </c>
      <c r="CK294" t="str">
        <f t="shared" ca="1" si="250"/>
        <v/>
      </c>
      <c r="CL294" t="str">
        <f t="shared" ca="1" si="251"/>
        <v/>
      </c>
      <c r="CM294" t="str">
        <f ca="1">IF($CA294="","",IF(OR(CH294='Datos fijos'!$AB$3,CH294='Datos fijos'!$AB$4),0,SUM(CI294:CL294)))</f>
        <v/>
      </c>
      <c r="CN294" t="str">
        <f t="shared" ca="1" si="262"/>
        <v/>
      </c>
      <c r="DZ294">
        <f ca="1">IF(OR(COUNTIF('Datos fijos'!$AJ:$AJ,$B294)=0,C294=0,D294=0,E294=0,G294=0),0,VLOOKUP($B294,'Datos fijos'!$AJ:$AO,COLUMN('Datos fijos'!$AO$1)-COLUMN('Datos fijos'!$AJ$2)+1,0))</f>
        <v>0</v>
      </c>
      <c r="EA294">
        <f t="shared" ca="1" si="263"/>
        <v>0</v>
      </c>
      <c r="EB294" t="str">
        <f t="shared" ca="1" si="276"/>
        <v/>
      </c>
      <c r="EC294" t="str">
        <f t="shared" ca="1" si="264"/>
        <v/>
      </c>
      <c r="EE294" t="str">
        <f t="shared" ca="1" si="265"/>
        <v/>
      </c>
      <c r="EF294" t="str">
        <f t="shared" ca="1" si="266"/>
        <v/>
      </c>
      <c r="EG294" t="str">
        <f t="shared" ca="1" si="267"/>
        <v/>
      </c>
      <c r="EH294" t="str">
        <f t="shared" ca="1" si="268"/>
        <v/>
      </c>
      <c r="EI294" t="str">
        <f t="shared" ca="1" si="269"/>
        <v/>
      </c>
      <c r="EJ294" t="str">
        <f t="shared" ca="1" si="270"/>
        <v/>
      </c>
      <c r="EM294" t="str">
        <f t="shared" ca="1" si="271"/>
        <v/>
      </c>
      <c r="EN294" t="str">
        <f t="shared" ca="1" si="272"/>
        <v/>
      </c>
      <c r="EO294" t="str">
        <f t="shared" ca="1" si="273"/>
        <v/>
      </c>
      <c r="EP294" t="str">
        <f t="shared" ca="1" si="274"/>
        <v/>
      </c>
      <c r="EQ294" t="str">
        <f ca="1">IF(EC294="","",IF(OR(EJ294='Datos fijos'!$AB$4),0,SUM(EM294:EP294)))</f>
        <v/>
      </c>
      <c r="ER294" t="str">
        <f t="shared" ca="1" si="275"/>
        <v/>
      </c>
      <c r="EV294" s="53" t="str">
        <f ca="1">IF(OR(COUNTIF('Datos fijos'!$AJ:$AJ,Cálculos!$B294)=0,F294=0,D294=0,B294=0),"",VLOOKUP($B294,'Datos fijos'!$AJ:$AP,COLUMN('Datos fijos'!$AP$1)-COLUMN('Datos fijos'!$AJ$2)+1,0))</f>
        <v/>
      </c>
      <c r="EW294" t="str">
        <f t="shared" ca="1" si="252"/>
        <v/>
      </c>
    </row>
    <row r="295" spans="2:153" x14ac:dyDescent="0.25">
      <c r="B295">
        <f ca="1">OFFSET('Equipos, Mater, Serv'!C$5,ROW($A295)-ROW($A$3),0)</f>
        <v>0</v>
      </c>
      <c r="C295">
        <f ca="1">OFFSET('Equipos, Mater, Serv'!D$5,ROW($A295)-ROW($A$3),0)</f>
        <v>0</v>
      </c>
      <c r="D295">
        <f ca="1">OFFSET('Equipos, Mater, Serv'!F$5,ROW($A295)-ROW($A$3),0)</f>
        <v>0</v>
      </c>
      <c r="E295">
        <f ca="1">OFFSET('Equipos, Mater, Serv'!G$5,ROW($A295)-ROW($A$3),0)</f>
        <v>0</v>
      </c>
      <c r="F295">
        <f ca="1">OFFSET('Equipos, Mater, Serv'!H$5,ROW($A295)-ROW($A$3),0)</f>
        <v>0</v>
      </c>
      <c r="G295">
        <f ca="1">OFFSET('Equipos, Mater, Serv'!L$5,ROW($A295)-ROW($A$3),0)</f>
        <v>0</v>
      </c>
      <c r="I295">
        <f ca="1">OFFSET('Equipos, Mater, Serv'!O$5,ROW($A295)-ROW($A$3),0)</f>
        <v>0</v>
      </c>
      <c r="J295">
        <f ca="1">OFFSET('Equipos, Mater, Serv'!P$5,ROW($A295)-ROW($A$3),0)</f>
        <v>0</v>
      </c>
      <c r="K295">
        <f ca="1">OFFSET('Equipos, Mater, Serv'!T$5,ROW($A295)-ROW($A$3),0)</f>
        <v>0</v>
      </c>
      <c r="L295">
        <f ca="1">OFFSET('Equipos, Mater, Serv'!U$5,ROW($A295)-ROW($A$3),0)</f>
        <v>0</v>
      </c>
      <c r="N295">
        <f ca="1">OFFSET('Equipos, Mater, Serv'!Z$5,ROW($A295)-ROW($A$3),0)</f>
        <v>0</v>
      </c>
      <c r="O295">
        <f ca="1">OFFSET('Equipos, Mater, Serv'!AA$5,ROW($A295)-ROW($A$3),0)</f>
        <v>0</v>
      </c>
      <c r="P295">
        <f ca="1">OFFSET('Equipos, Mater, Serv'!AB$5,ROW($A295)-ROW($A$3),0)</f>
        <v>0</v>
      </c>
      <c r="Q295">
        <f ca="1">OFFSET('Equipos, Mater, Serv'!AC$5,ROW($A295)-ROW($A$3),0)</f>
        <v>0</v>
      </c>
      <c r="R295">
        <f ca="1">OFFSET('Equipos, Mater, Serv'!AD$5,ROW($A295)-ROW($A$3),0)</f>
        <v>0</v>
      </c>
      <c r="S295">
        <f ca="1">OFFSET('Equipos, Mater, Serv'!AE$5,ROW($A295)-ROW($A$3),0)</f>
        <v>0</v>
      </c>
      <c r="T295">
        <f ca="1">OFFSET('Equipos, Mater, Serv'!AF$5,ROW($A295)-ROW($A$3),0)</f>
        <v>0</v>
      </c>
      <c r="V295" s="241">
        <f ca="1">IF(OR($B295=0,D295=0,F295=0,J295&lt;&gt;'Datos fijos'!$H$3),0,1)</f>
        <v>0</v>
      </c>
      <c r="W295">
        <f t="shared" ca="1" si="253"/>
        <v>0</v>
      </c>
      <c r="X295" t="str">
        <f t="shared" ca="1" si="254"/>
        <v/>
      </c>
      <c r="Y295" t="str">
        <f t="shared" ca="1" si="255"/>
        <v/>
      </c>
      <c r="AA295" t="str">
        <f t="shared" ca="1" si="222"/>
        <v/>
      </c>
      <c r="AB295" t="str">
        <f t="shared" ca="1" si="223"/>
        <v/>
      </c>
      <c r="AC295" t="str">
        <f t="shared" ca="1" si="224"/>
        <v/>
      </c>
      <c r="AD295" t="str">
        <f t="shared" ca="1" si="225"/>
        <v/>
      </c>
      <c r="AE295" t="str">
        <f t="shared" ca="1" si="226"/>
        <v/>
      </c>
      <c r="AF295" t="str">
        <f t="shared" ca="1" si="227"/>
        <v/>
      </c>
      <c r="AG295" t="str">
        <f t="shared" ca="1" si="256"/>
        <v/>
      </c>
      <c r="AH295" t="str">
        <f t="shared" ca="1" si="257"/>
        <v/>
      </c>
      <c r="AI295" t="str">
        <f t="shared" ca="1" si="258"/>
        <v/>
      </c>
      <c r="AL295" t="str">
        <f ca="1">IF(Y295="","",IF(OR(AG295='Datos fijos'!$AB$3,AG295='Datos fijos'!$AB$4),0,SUM(AH295:AK295)))</f>
        <v/>
      </c>
      <c r="BE295" s="4">
        <f ca="1">IF(OR(COUNTIF('Datos fijos'!$AJ:$AJ,$B295)=0,$B295=0,D295=0,F295=0,$H$4&lt;&gt;'Datos fijos'!$H$3),0,VLOOKUP($B295,'Datos fijos'!$AJ:$AO,COLUMN('Datos fijos'!$AK$2)-COLUMN('Datos fijos'!$AJ$2)+1,0))</f>
        <v>0</v>
      </c>
      <c r="BF295">
        <f t="shared" ca="1" si="259"/>
        <v>0</v>
      </c>
      <c r="BG295" t="str">
        <f t="shared" ca="1" si="228"/>
        <v/>
      </c>
      <c r="BH295" t="str">
        <f t="shared" ca="1" si="229"/>
        <v/>
      </c>
      <c r="BJ295" t="str">
        <f t="shared" ca="1" si="230"/>
        <v/>
      </c>
      <c r="BK295" t="str">
        <f t="shared" ca="1" si="231"/>
        <v/>
      </c>
      <c r="BL295" t="str">
        <f t="shared" ca="1" si="232"/>
        <v/>
      </c>
      <c r="BM295" t="str">
        <f t="shared" ca="1" si="233"/>
        <v/>
      </c>
      <c r="BN295" s="4" t="str">
        <f t="shared" ca="1" si="234"/>
        <v/>
      </c>
      <c r="BO295" t="str">
        <f t="shared" ca="1" si="235"/>
        <v/>
      </c>
      <c r="BP295" t="str">
        <f t="shared" ca="1" si="236"/>
        <v/>
      </c>
      <c r="BQ295" t="str">
        <f t="shared" ca="1" si="237"/>
        <v/>
      </c>
      <c r="BR295" t="str">
        <f t="shared" ca="1" si="238"/>
        <v/>
      </c>
      <c r="BS295" t="str">
        <f t="shared" ca="1" si="239"/>
        <v/>
      </c>
      <c r="BT295" t="str">
        <f ca="1">IF($BH295="","",IF(OR(BO295='Datos fijos'!$AB$3,BO295='Datos fijos'!$AB$4),0,SUM(BP295:BS295)))</f>
        <v/>
      </c>
      <c r="BU295" t="str">
        <f t="shared" ca="1" si="260"/>
        <v/>
      </c>
      <c r="BX295">
        <f ca="1">IF(OR(COUNTIF('Datos fijos'!$AJ:$AJ,$B295)=0,$B295=0,D295=0,F295=0,G295=0,$H$4&lt;&gt;'Datos fijos'!$H$3),0,VLOOKUP($B295,'Datos fijos'!$AJ:$AO,COLUMN('Datos fijos'!$AL$1)-COLUMN('Datos fijos'!$AJ$2)+1,0))</f>
        <v>0</v>
      </c>
      <c r="BY295">
        <f t="shared" ca="1" si="261"/>
        <v>0</v>
      </c>
      <c r="BZ295" t="str">
        <f t="shared" ca="1" si="240"/>
        <v/>
      </c>
      <c r="CA295" t="str">
        <f t="shared" ca="1" si="241"/>
        <v/>
      </c>
      <c r="CC295" t="str">
        <f t="shared" ca="1" si="242"/>
        <v/>
      </c>
      <c r="CD295" t="str">
        <f t="shared" ca="1" si="243"/>
        <v/>
      </c>
      <c r="CE295" t="str">
        <f t="shared" ca="1" si="244"/>
        <v/>
      </c>
      <c r="CF295" t="str">
        <f t="shared" ca="1" si="245"/>
        <v/>
      </c>
      <c r="CG295" t="str">
        <f t="shared" ca="1" si="246"/>
        <v/>
      </c>
      <c r="CH295" t="str">
        <f t="shared" ca="1" si="247"/>
        <v/>
      </c>
      <c r="CI295" t="str">
        <f t="shared" ca="1" si="248"/>
        <v/>
      </c>
      <c r="CJ295" t="str">
        <f t="shared" ca="1" si="249"/>
        <v/>
      </c>
      <c r="CK295" t="str">
        <f t="shared" ca="1" si="250"/>
        <v/>
      </c>
      <c r="CL295" t="str">
        <f t="shared" ca="1" si="251"/>
        <v/>
      </c>
      <c r="CM295" t="str">
        <f ca="1">IF($CA295="","",IF(OR(CH295='Datos fijos'!$AB$3,CH295='Datos fijos'!$AB$4),0,SUM(CI295:CL295)))</f>
        <v/>
      </c>
      <c r="CN295" t="str">
        <f t="shared" ca="1" si="262"/>
        <v/>
      </c>
      <c r="DZ295">
        <f ca="1">IF(OR(COUNTIF('Datos fijos'!$AJ:$AJ,$B295)=0,C295=0,D295=0,E295=0,G295=0),0,VLOOKUP($B295,'Datos fijos'!$AJ:$AO,COLUMN('Datos fijos'!$AO$1)-COLUMN('Datos fijos'!$AJ$2)+1,0))</f>
        <v>0</v>
      </c>
      <c r="EA295">
        <f t="shared" ca="1" si="263"/>
        <v>0</v>
      </c>
      <c r="EB295" t="str">
        <f t="shared" ca="1" si="276"/>
        <v/>
      </c>
      <c r="EC295" t="str">
        <f t="shared" ca="1" si="264"/>
        <v/>
      </c>
      <c r="EE295" t="str">
        <f t="shared" ca="1" si="265"/>
        <v/>
      </c>
      <c r="EF295" t="str">
        <f t="shared" ca="1" si="266"/>
        <v/>
      </c>
      <c r="EG295" t="str">
        <f t="shared" ca="1" si="267"/>
        <v/>
      </c>
      <c r="EH295" t="str">
        <f t="shared" ca="1" si="268"/>
        <v/>
      </c>
      <c r="EI295" t="str">
        <f t="shared" ca="1" si="269"/>
        <v/>
      </c>
      <c r="EJ295" t="str">
        <f t="shared" ca="1" si="270"/>
        <v/>
      </c>
      <c r="EM295" t="str">
        <f t="shared" ca="1" si="271"/>
        <v/>
      </c>
      <c r="EN295" t="str">
        <f t="shared" ca="1" si="272"/>
        <v/>
      </c>
      <c r="EO295" t="str">
        <f t="shared" ca="1" si="273"/>
        <v/>
      </c>
      <c r="EP295" t="str">
        <f t="shared" ca="1" si="274"/>
        <v/>
      </c>
      <c r="EQ295" t="str">
        <f ca="1">IF(EC295="","",IF(OR(EJ295='Datos fijos'!$AB$4),0,SUM(EM295:EP295)))</f>
        <v/>
      </c>
      <c r="ER295" t="str">
        <f t="shared" ca="1" si="275"/>
        <v/>
      </c>
      <c r="EV295" s="53" t="str">
        <f ca="1">IF(OR(COUNTIF('Datos fijos'!$AJ:$AJ,Cálculos!$B295)=0,F295=0,D295=0,B295=0),"",VLOOKUP($B295,'Datos fijos'!$AJ:$AP,COLUMN('Datos fijos'!$AP$1)-COLUMN('Datos fijos'!$AJ$2)+1,0))</f>
        <v/>
      </c>
      <c r="EW295" t="str">
        <f t="shared" ca="1" si="252"/>
        <v/>
      </c>
    </row>
    <row r="296" spans="2:153" x14ac:dyDescent="0.25">
      <c r="B296">
        <f ca="1">OFFSET('Equipos, Mater, Serv'!C$5,ROW($A296)-ROW($A$3),0)</f>
        <v>0</v>
      </c>
      <c r="C296">
        <f ca="1">OFFSET('Equipos, Mater, Serv'!D$5,ROW($A296)-ROW($A$3),0)</f>
        <v>0</v>
      </c>
      <c r="D296">
        <f ca="1">OFFSET('Equipos, Mater, Serv'!F$5,ROW($A296)-ROW($A$3),0)</f>
        <v>0</v>
      </c>
      <c r="E296">
        <f ca="1">OFFSET('Equipos, Mater, Serv'!G$5,ROW($A296)-ROW($A$3),0)</f>
        <v>0</v>
      </c>
      <c r="F296">
        <f ca="1">OFFSET('Equipos, Mater, Serv'!H$5,ROW($A296)-ROW($A$3),0)</f>
        <v>0</v>
      </c>
      <c r="G296">
        <f ca="1">OFFSET('Equipos, Mater, Serv'!L$5,ROW($A296)-ROW($A$3),0)</f>
        <v>0</v>
      </c>
      <c r="I296">
        <f ca="1">OFFSET('Equipos, Mater, Serv'!O$5,ROW($A296)-ROW($A$3),0)</f>
        <v>0</v>
      </c>
      <c r="J296">
        <f ca="1">OFFSET('Equipos, Mater, Serv'!P$5,ROW($A296)-ROW($A$3),0)</f>
        <v>0</v>
      </c>
      <c r="K296">
        <f ca="1">OFFSET('Equipos, Mater, Serv'!T$5,ROW($A296)-ROW($A$3),0)</f>
        <v>0</v>
      </c>
      <c r="L296">
        <f ca="1">OFFSET('Equipos, Mater, Serv'!U$5,ROW($A296)-ROW($A$3),0)</f>
        <v>0</v>
      </c>
      <c r="N296">
        <f ca="1">OFFSET('Equipos, Mater, Serv'!Z$5,ROW($A296)-ROW($A$3),0)</f>
        <v>0</v>
      </c>
      <c r="O296">
        <f ca="1">OFFSET('Equipos, Mater, Serv'!AA$5,ROW($A296)-ROW($A$3),0)</f>
        <v>0</v>
      </c>
      <c r="P296">
        <f ca="1">OFFSET('Equipos, Mater, Serv'!AB$5,ROW($A296)-ROW($A$3),0)</f>
        <v>0</v>
      </c>
      <c r="Q296">
        <f ca="1">OFFSET('Equipos, Mater, Serv'!AC$5,ROW($A296)-ROW($A$3),0)</f>
        <v>0</v>
      </c>
      <c r="R296">
        <f ca="1">OFFSET('Equipos, Mater, Serv'!AD$5,ROW($A296)-ROW($A$3),0)</f>
        <v>0</v>
      </c>
      <c r="S296">
        <f ca="1">OFFSET('Equipos, Mater, Serv'!AE$5,ROW($A296)-ROW($A$3),0)</f>
        <v>0</v>
      </c>
      <c r="T296">
        <f ca="1">OFFSET('Equipos, Mater, Serv'!AF$5,ROW($A296)-ROW($A$3),0)</f>
        <v>0</v>
      </c>
      <c r="V296" s="241">
        <f ca="1">IF(OR($B296=0,D296=0,F296=0,J296&lt;&gt;'Datos fijos'!$H$3),0,1)</f>
        <v>0</v>
      </c>
      <c r="W296">
        <f t="shared" ca="1" si="253"/>
        <v>0</v>
      </c>
      <c r="X296" t="str">
        <f t="shared" ca="1" si="254"/>
        <v/>
      </c>
      <c r="Y296" t="str">
        <f t="shared" ca="1" si="255"/>
        <v/>
      </c>
      <c r="AA296" t="str">
        <f t="shared" ca="1" si="222"/>
        <v/>
      </c>
      <c r="AB296" t="str">
        <f t="shared" ca="1" si="223"/>
        <v/>
      </c>
      <c r="AC296" t="str">
        <f t="shared" ca="1" si="224"/>
        <v/>
      </c>
      <c r="AD296" t="str">
        <f t="shared" ca="1" si="225"/>
        <v/>
      </c>
      <c r="AE296" t="str">
        <f t="shared" ca="1" si="226"/>
        <v/>
      </c>
      <c r="AF296" t="str">
        <f t="shared" ca="1" si="227"/>
        <v/>
      </c>
      <c r="AG296" t="str">
        <f t="shared" ca="1" si="256"/>
        <v/>
      </c>
      <c r="AH296" t="str">
        <f t="shared" ca="1" si="257"/>
        <v/>
      </c>
      <c r="AI296" t="str">
        <f t="shared" ca="1" si="258"/>
        <v/>
      </c>
      <c r="AL296" t="str">
        <f ca="1">IF(Y296="","",IF(OR(AG296='Datos fijos'!$AB$3,AG296='Datos fijos'!$AB$4),0,SUM(AH296:AK296)))</f>
        <v/>
      </c>
      <c r="BE296" s="4">
        <f ca="1">IF(OR(COUNTIF('Datos fijos'!$AJ:$AJ,$B296)=0,$B296=0,D296=0,F296=0,$H$4&lt;&gt;'Datos fijos'!$H$3),0,VLOOKUP($B296,'Datos fijos'!$AJ:$AO,COLUMN('Datos fijos'!$AK$2)-COLUMN('Datos fijos'!$AJ$2)+1,0))</f>
        <v>0</v>
      </c>
      <c r="BF296">
        <f t="shared" ca="1" si="259"/>
        <v>0</v>
      </c>
      <c r="BG296" t="str">
        <f t="shared" ca="1" si="228"/>
        <v/>
      </c>
      <c r="BH296" t="str">
        <f t="shared" ca="1" si="229"/>
        <v/>
      </c>
      <c r="BJ296" t="str">
        <f t="shared" ca="1" si="230"/>
        <v/>
      </c>
      <c r="BK296" t="str">
        <f t="shared" ca="1" si="231"/>
        <v/>
      </c>
      <c r="BL296" t="str">
        <f t="shared" ca="1" si="232"/>
        <v/>
      </c>
      <c r="BM296" t="str">
        <f t="shared" ca="1" si="233"/>
        <v/>
      </c>
      <c r="BN296" s="4" t="str">
        <f t="shared" ca="1" si="234"/>
        <v/>
      </c>
      <c r="BO296" t="str">
        <f t="shared" ca="1" si="235"/>
        <v/>
      </c>
      <c r="BP296" t="str">
        <f t="shared" ca="1" si="236"/>
        <v/>
      </c>
      <c r="BQ296" t="str">
        <f t="shared" ca="1" si="237"/>
        <v/>
      </c>
      <c r="BR296" t="str">
        <f t="shared" ca="1" si="238"/>
        <v/>
      </c>
      <c r="BS296" t="str">
        <f t="shared" ca="1" si="239"/>
        <v/>
      </c>
      <c r="BT296" t="str">
        <f ca="1">IF($BH296="","",IF(OR(BO296='Datos fijos'!$AB$3,BO296='Datos fijos'!$AB$4),0,SUM(BP296:BS296)))</f>
        <v/>
      </c>
      <c r="BU296" t="str">
        <f t="shared" ca="1" si="260"/>
        <v/>
      </c>
      <c r="BX296">
        <f ca="1">IF(OR(COUNTIF('Datos fijos'!$AJ:$AJ,$B296)=0,$B296=0,D296=0,F296=0,G296=0,$H$4&lt;&gt;'Datos fijos'!$H$3),0,VLOOKUP($B296,'Datos fijos'!$AJ:$AO,COLUMN('Datos fijos'!$AL$1)-COLUMN('Datos fijos'!$AJ$2)+1,0))</f>
        <v>0</v>
      </c>
      <c r="BY296">
        <f t="shared" ca="1" si="261"/>
        <v>0</v>
      </c>
      <c r="BZ296" t="str">
        <f t="shared" ca="1" si="240"/>
        <v/>
      </c>
      <c r="CA296" t="str">
        <f t="shared" ca="1" si="241"/>
        <v/>
      </c>
      <c r="CC296" t="str">
        <f t="shared" ca="1" si="242"/>
        <v/>
      </c>
      <c r="CD296" t="str">
        <f t="shared" ca="1" si="243"/>
        <v/>
      </c>
      <c r="CE296" t="str">
        <f t="shared" ca="1" si="244"/>
        <v/>
      </c>
      <c r="CF296" t="str">
        <f t="shared" ca="1" si="245"/>
        <v/>
      </c>
      <c r="CG296" t="str">
        <f t="shared" ca="1" si="246"/>
        <v/>
      </c>
      <c r="CH296" t="str">
        <f t="shared" ca="1" si="247"/>
        <v/>
      </c>
      <c r="CI296" t="str">
        <f t="shared" ca="1" si="248"/>
        <v/>
      </c>
      <c r="CJ296" t="str">
        <f t="shared" ca="1" si="249"/>
        <v/>
      </c>
      <c r="CK296" t="str">
        <f t="shared" ca="1" si="250"/>
        <v/>
      </c>
      <c r="CL296" t="str">
        <f t="shared" ca="1" si="251"/>
        <v/>
      </c>
      <c r="CM296" t="str">
        <f ca="1">IF($CA296="","",IF(OR(CH296='Datos fijos'!$AB$3,CH296='Datos fijos'!$AB$4),0,SUM(CI296:CL296)))</f>
        <v/>
      </c>
      <c r="CN296" t="str">
        <f t="shared" ca="1" si="262"/>
        <v/>
      </c>
      <c r="DZ296">
        <f ca="1">IF(OR(COUNTIF('Datos fijos'!$AJ:$AJ,$B296)=0,C296=0,D296=0,E296=0,G296=0),0,VLOOKUP($B296,'Datos fijos'!$AJ:$AO,COLUMN('Datos fijos'!$AO$1)-COLUMN('Datos fijos'!$AJ$2)+1,0))</f>
        <v>0</v>
      </c>
      <c r="EA296">
        <f t="shared" ca="1" si="263"/>
        <v>0</v>
      </c>
      <c r="EB296" t="str">
        <f t="shared" ca="1" si="276"/>
        <v/>
      </c>
      <c r="EC296" t="str">
        <f t="shared" ca="1" si="264"/>
        <v/>
      </c>
      <c r="EE296" t="str">
        <f t="shared" ca="1" si="265"/>
        <v/>
      </c>
      <c r="EF296" t="str">
        <f t="shared" ca="1" si="266"/>
        <v/>
      </c>
      <c r="EG296" t="str">
        <f t="shared" ca="1" si="267"/>
        <v/>
      </c>
      <c r="EH296" t="str">
        <f t="shared" ca="1" si="268"/>
        <v/>
      </c>
      <c r="EI296" t="str">
        <f t="shared" ca="1" si="269"/>
        <v/>
      </c>
      <c r="EJ296" t="str">
        <f t="shared" ca="1" si="270"/>
        <v/>
      </c>
      <c r="EM296" t="str">
        <f t="shared" ca="1" si="271"/>
        <v/>
      </c>
      <c r="EN296" t="str">
        <f t="shared" ca="1" si="272"/>
        <v/>
      </c>
      <c r="EO296" t="str">
        <f t="shared" ca="1" si="273"/>
        <v/>
      </c>
      <c r="EP296" t="str">
        <f t="shared" ca="1" si="274"/>
        <v/>
      </c>
      <c r="EQ296" t="str">
        <f ca="1">IF(EC296="","",IF(OR(EJ296='Datos fijos'!$AB$4),0,SUM(EM296:EP296)))</f>
        <v/>
      </c>
      <c r="ER296" t="str">
        <f t="shared" ca="1" si="275"/>
        <v/>
      </c>
      <c r="EV296" s="53" t="str">
        <f ca="1">IF(OR(COUNTIF('Datos fijos'!$AJ:$AJ,Cálculos!$B296)=0,F296=0,D296=0,B296=0),"",VLOOKUP($B296,'Datos fijos'!$AJ:$AP,COLUMN('Datos fijos'!$AP$1)-COLUMN('Datos fijos'!$AJ$2)+1,0))</f>
        <v/>
      </c>
      <c r="EW296" t="str">
        <f t="shared" ca="1" si="252"/>
        <v/>
      </c>
    </row>
    <row r="297" spans="2:153" x14ac:dyDescent="0.25">
      <c r="B297">
        <f ca="1">OFFSET('Equipos, Mater, Serv'!C$5,ROW($A297)-ROW($A$3),0)</f>
        <v>0</v>
      </c>
      <c r="C297">
        <f ca="1">OFFSET('Equipos, Mater, Serv'!D$5,ROW($A297)-ROW($A$3),0)</f>
        <v>0</v>
      </c>
      <c r="D297">
        <f ca="1">OFFSET('Equipos, Mater, Serv'!F$5,ROW($A297)-ROW($A$3),0)</f>
        <v>0</v>
      </c>
      <c r="E297">
        <f ca="1">OFFSET('Equipos, Mater, Serv'!G$5,ROW($A297)-ROW($A$3),0)</f>
        <v>0</v>
      </c>
      <c r="F297">
        <f ca="1">OFFSET('Equipos, Mater, Serv'!H$5,ROW($A297)-ROW($A$3),0)</f>
        <v>0</v>
      </c>
      <c r="G297">
        <f ca="1">OFFSET('Equipos, Mater, Serv'!L$5,ROW($A297)-ROW($A$3),0)</f>
        <v>0</v>
      </c>
      <c r="I297">
        <f ca="1">OFFSET('Equipos, Mater, Serv'!O$5,ROW($A297)-ROW($A$3),0)</f>
        <v>0</v>
      </c>
      <c r="J297">
        <f ca="1">OFFSET('Equipos, Mater, Serv'!P$5,ROW($A297)-ROW($A$3),0)</f>
        <v>0</v>
      </c>
      <c r="K297">
        <f ca="1">OFFSET('Equipos, Mater, Serv'!T$5,ROW($A297)-ROW($A$3),0)</f>
        <v>0</v>
      </c>
      <c r="L297">
        <f ca="1">OFFSET('Equipos, Mater, Serv'!U$5,ROW($A297)-ROW($A$3),0)</f>
        <v>0</v>
      </c>
      <c r="N297">
        <f ca="1">OFFSET('Equipos, Mater, Serv'!Z$5,ROW($A297)-ROW($A$3),0)</f>
        <v>0</v>
      </c>
      <c r="O297">
        <f ca="1">OFFSET('Equipos, Mater, Serv'!AA$5,ROW($A297)-ROW($A$3),0)</f>
        <v>0</v>
      </c>
      <c r="P297">
        <f ca="1">OFFSET('Equipos, Mater, Serv'!AB$5,ROW($A297)-ROW($A$3),0)</f>
        <v>0</v>
      </c>
      <c r="Q297">
        <f ca="1">OFFSET('Equipos, Mater, Serv'!AC$5,ROW($A297)-ROW($A$3),0)</f>
        <v>0</v>
      </c>
      <c r="R297">
        <f ca="1">OFFSET('Equipos, Mater, Serv'!AD$5,ROW($A297)-ROW($A$3),0)</f>
        <v>0</v>
      </c>
      <c r="S297">
        <f ca="1">OFFSET('Equipos, Mater, Serv'!AE$5,ROW($A297)-ROW($A$3),0)</f>
        <v>0</v>
      </c>
      <c r="T297">
        <f ca="1">OFFSET('Equipos, Mater, Serv'!AF$5,ROW($A297)-ROW($A$3),0)</f>
        <v>0</v>
      </c>
      <c r="V297" s="241">
        <f ca="1">IF(OR($B297=0,D297=0,F297=0,J297&lt;&gt;'Datos fijos'!$H$3),0,1)</f>
        <v>0</v>
      </c>
      <c r="W297">
        <f t="shared" ca="1" si="253"/>
        <v>0</v>
      </c>
      <c r="X297" t="str">
        <f t="shared" ca="1" si="254"/>
        <v/>
      </c>
      <c r="Y297" t="str">
        <f t="shared" ca="1" si="255"/>
        <v/>
      </c>
      <c r="AA297" t="str">
        <f t="shared" ca="1" si="222"/>
        <v/>
      </c>
      <c r="AB297" t="str">
        <f t="shared" ca="1" si="223"/>
        <v/>
      </c>
      <c r="AC297" t="str">
        <f t="shared" ca="1" si="224"/>
        <v/>
      </c>
      <c r="AD297" t="str">
        <f t="shared" ca="1" si="225"/>
        <v/>
      </c>
      <c r="AE297" t="str">
        <f t="shared" ca="1" si="226"/>
        <v/>
      </c>
      <c r="AF297" t="str">
        <f t="shared" ca="1" si="227"/>
        <v/>
      </c>
      <c r="AG297" t="str">
        <f t="shared" ca="1" si="256"/>
        <v/>
      </c>
      <c r="AH297" t="str">
        <f t="shared" ca="1" si="257"/>
        <v/>
      </c>
      <c r="AI297" t="str">
        <f t="shared" ca="1" si="258"/>
        <v/>
      </c>
      <c r="AL297" t="str">
        <f ca="1">IF(Y297="","",IF(OR(AG297='Datos fijos'!$AB$3,AG297='Datos fijos'!$AB$4),0,SUM(AH297:AK297)))</f>
        <v/>
      </c>
      <c r="BE297" s="4">
        <f ca="1">IF(OR(COUNTIF('Datos fijos'!$AJ:$AJ,$B297)=0,$B297=0,D297=0,F297=0,$H$4&lt;&gt;'Datos fijos'!$H$3),0,VLOOKUP($B297,'Datos fijos'!$AJ:$AO,COLUMN('Datos fijos'!$AK$2)-COLUMN('Datos fijos'!$AJ$2)+1,0))</f>
        <v>0</v>
      </c>
      <c r="BF297">
        <f t="shared" ca="1" si="259"/>
        <v>0</v>
      </c>
      <c r="BG297" t="str">
        <f t="shared" ca="1" si="228"/>
        <v/>
      </c>
      <c r="BH297" t="str">
        <f t="shared" ca="1" si="229"/>
        <v/>
      </c>
      <c r="BJ297" t="str">
        <f t="shared" ca="1" si="230"/>
        <v/>
      </c>
      <c r="BK297" t="str">
        <f t="shared" ca="1" si="231"/>
        <v/>
      </c>
      <c r="BL297" t="str">
        <f t="shared" ca="1" si="232"/>
        <v/>
      </c>
      <c r="BM297" t="str">
        <f t="shared" ca="1" si="233"/>
        <v/>
      </c>
      <c r="BN297" s="4" t="str">
        <f t="shared" ca="1" si="234"/>
        <v/>
      </c>
      <c r="BO297" t="str">
        <f t="shared" ca="1" si="235"/>
        <v/>
      </c>
      <c r="BP297" t="str">
        <f t="shared" ca="1" si="236"/>
        <v/>
      </c>
      <c r="BQ297" t="str">
        <f t="shared" ca="1" si="237"/>
        <v/>
      </c>
      <c r="BR297" t="str">
        <f t="shared" ca="1" si="238"/>
        <v/>
      </c>
      <c r="BS297" t="str">
        <f t="shared" ca="1" si="239"/>
        <v/>
      </c>
      <c r="BT297" t="str">
        <f ca="1">IF($BH297="","",IF(OR(BO297='Datos fijos'!$AB$3,BO297='Datos fijos'!$AB$4),0,SUM(BP297:BS297)))</f>
        <v/>
      </c>
      <c r="BU297" t="str">
        <f t="shared" ca="1" si="260"/>
        <v/>
      </c>
      <c r="BX297">
        <f ca="1">IF(OR(COUNTIF('Datos fijos'!$AJ:$AJ,$B297)=0,$B297=0,D297=0,F297=0,G297=0,$H$4&lt;&gt;'Datos fijos'!$H$3),0,VLOOKUP($B297,'Datos fijos'!$AJ:$AO,COLUMN('Datos fijos'!$AL$1)-COLUMN('Datos fijos'!$AJ$2)+1,0))</f>
        <v>0</v>
      </c>
      <c r="BY297">
        <f t="shared" ca="1" si="261"/>
        <v>0</v>
      </c>
      <c r="BZ297" t="str">
        <f t="shared" ca="1" si="240"/>
        <v/>
      </c>
      <c r="CA297" t="str">
        <f t="shared" ca="1" si="241"/>
        <v/>
      </c>
      <c r="CC297" t="str">
        <f t="shared" ca="1" si="242"/>
        <v/>
      </c>
      <c r="CD297" t="str">
        <f t="shared" ca="1" si="243"/>
        <v/>
      </c>
      <c r="CE297" t="str">
        <f t="shared" ca="1" si="244"/>
        <v/>
      </c>
      <c r="CF297" t="str">
        <f t="shared" ca="1" si="245"/>
        <v/>
      </c>
      <c r="CG297" t="str">
        <f t="shared" ca="1" si="246"/>
        <v/>
      </c>
      <c r="CH297" t="str">
        <f t="shared" ca="1" si="247"/>
        <v/>
      </c>
      <c r="CI297" t="str">
        <f t="shared" ca="1" si="248"/>
        <v/>
      </c>
      <c r="CJ297" t="str">
        <f t="shared" ca="1" si="249"/>
        <v/>
      </c>
      <c r="CK297" t="str">
        <f t="shared" ca="1" si="250"/>
        <v/>
      </c>
      <c r="CL297" t="str">
        <f t="shared" ca="1" si="251"/>
        <v/>
      </c>
      <c r="CM297" t="str">
        <f ca="1">IF($CA297="","",IF(OR(CH297='Datos fijos'!$AB$3,CH297='Datos fijos'!$AB$4),0,SUM(CI297:CL297)))</f>
        <v/>
      </c>
      <c r="CN297" t="str">
        <f t="shared" ca="1" si="262"/>
        <v/>
      </c>
      <c r="DZ297">
        <f ca="1">IF(OR(COUNTIF('Datos fijos'!$AJ:$AJ,$B297)=0,C297=0,D297=0,E297=0,G297=0),0,VLOOKUP($B297,'Datos fijos'!$AJ:$AO,COLUMN('Datos fijos'!$AO$1)-COLUMN('Datos fijos'!$AJ$2)+1,0))</f>
        <v>0</v>
      </c>
      <c r="EA297">
        <f t="shared" ca="1" si="263"/>
        <v>0</v>
      </c>
      <c r="EB297" t="str">
        <f t="shared" ca="1" si="276"/>
        <v/>
      </c>
      <c r="EC297" t="str">
        <f t="shared" ca="1" si="264"/>
        <v/>
      </c>
      <c r="EE297" t="str">
        <f t="shared" ca="1" si="265"/>
        <v/>
      </c>
      <c r="EF297" t="str">
        <f t="shared" ca="1" si="266"/>
        <v/>
      </c>
      <c r="EG297" t="str">
        <f t="shared" ca="1" si="267"/>
        <v/>
      </c>
      <c r="EH297" t="str">
        <f t="shared" ca="1" si="268"/>
        <v/>
      </c>
      <c r="EI297" t="str">
        <f t="shared" ca="1" si="269"/>
        <v/>
      </c>
      <c r="EJ297" t="str">
        <f t="shared" ca="1" si="270"/>
        <v/>
      </c>
      <c r="EM297" t="str">
        <f t="shared" ca="1" si="271"/>
        <v/>
      </c>
      <c r="EN297" t="str">
        <f t="shared" ca="1" si="272"/>
        <v/>
      </c>
      <c r="EO297" t="str">
        <f t="shared" ca="1" si="273"/>
        <v/>
      </c>
      <c r="EP297" t="str">
        <f t="shared" ca="1" si="274"/>
        <v/>
      </c>
      <c r="EQ297" t="str">
        <f ca="1">IF(EC297="","",IF(OR(EJ297='Datos fijos'!$AB$4),0,SUM(EM297:EP297)))</f>
        <v/>
      </c>
      <c r="ER297" t="str">
        <f t="shared" ca="1" si="275"/>
        <v/>
      </c>
      <c r="EV297" s="53" t="str">
        <f ca="1">IF(OR(COUNTIF('Datos fijos'!$AJ:$AJ,Cálculos!$B297)=0,F297=0,D297=0,B297=0),"",VLOOKUP($B297,'Datos fijos'!$AJ:$AP,COLUMN('Datos fijos'!$AP$1)-COLUMN('Datos fijos'!$AJ$2)+1,0))</f>
        <v/>
      </c>
      <c r="EW297" t="str">
        <f t="shared" ca="1" si="252"/>
        <v/>
      </c>
    </row>
    <row r="298" spans="2:153" x14ac:dyDescent="0.25">
      <c r="B298">
        <f ca="1">OFFSET('Equipos, Mater, Serv'!C$5,ROW($A298)-ROW($A$3),0)</f>
        <v>0</v>
      </c>
      <c r="C298">
        <f ca="1">OFFSET('Equipos, Mater, Serv'!D$5,ROW($A298)-ROW($A$3),0)</f>
        <v>0</v>
      </c>
      <c r="D298">
        <f ca="1">OFFSET('Equipos, Mater, Serv'!F$5,ROW($A298)-ROW($A$3),0)</f>
        <v>0</v>
      </c>
      <c r="E298">
        <f ca="1">OFFSET('Equipos, Mater, Serv'!G$5,ROW($A298)-ROW($A$3),0)</f>
        <v>0</v>
      </c>
      <c r="F298">
        <f ca="1">OFFSET('Equipos, Mater, Serv'!H$5,ROW($A298)-ROW($A$3),0)</f>
        <v>0</v>
      </c>
      <c r="G298">
        <f ca="1">OFFSET('Equipos, Mater, Serv'!L$5,ROW($A298)-ROW($A$3),0)</f>
        <v>0</v>
      </c>
      <c r="I298">
        <f ca="1">OFFSET('Equipos, Mater, Serv'!O$5,ROW($A298)-ROW($A$3),0)</f>
        <v>0</v>
      </c>
      <c r="J298">
        <f ca="1">OFFSET('Equipos, Mater, Serv'!P$5,ROW($A298)-ROW($A$3),0)</f>
        <v>0</v>
      </c>
      <c r="K298">
        <f ca="1">OFFSET('Equipos, Mater, Serv'!T$5,ROW($A298)-ROW($A$3),0)</f>
        <v>0</v>
      </c>
      <c r="L298">
        <f ca="1">OFFSET('Equipos, Mater, Serv'!U$5,ROW($A298)-ROW($A$3),0)</f>
        <v>0</v>
      </c>
      <c r="N298">
        <f ca="1">OFFSET('Equipos, Mater, Serv'!Z$5,ROW($A298)-ROW($A$3),0)</f>
        <v>0</v>
      </c>
      <c r="O298">
        <f ca="1">OFFSET('Equipos, Mater, Serv'!AA$5,ROW($A298)-ROW($A$3),0)</f>
        <v>0</v>
      </c>
      <c r="P298">
        <f ca="1">OFFSET('Equipos, Mater, Serv'!AB$5,ROW($A298)-ROW($A$3),0)</f>
        <v>0</v>
      </c>
      <c r="Q298">
        <f ca="1">OFFSET('Equipos, Mater, Serv'!AC$5,ROW($A298)-ROW($A$3),0)</f>
        <v>0</v>
      </c>
      <c r="R298">
        <f ca="1">OFFSET('Equipos, Mater, Serv'!AD$5,ROW($A298)-ROW($A$3),0)</f>
        <v>0</v>
      </c>
      <c r="S298">
        <f ca="1">OFFSET('Equipos, Mater, Serv'!AE$5,ROW($A298)-ROW($A$3),0)</f>
        <v>0</v>
      </c>
      <c r="T298">
        <f ca="1">OFFSET('Equipos, Mater, Serv'!AF$5,ROW($A298)-ROW($A$3),0)</f>
        <v>0</v>
      </c>
      <c r="V298" s="241">
        <f ca="1">IF(OR($B298=0,D298=0,F298=0,J298&lt;&gt;'Datos fijos'!$H$3),0,1)</f>
        <v>0</v>
      </c>
      <c r="W298">
        <f t="shared" ca="1" si="253"/>
        <v>0</v>
      </c>
      <c r="X298" t="str">
        <f t="shared" ca="1" si="254"/>
        <v/>
      </c>
      <c r="Y298" t="str">
        <f t="shared" ca="1" si="255"/>
        <v/>
      </c>
      <c r="AA298" t="str">
        <f t="shared" ca="1" si="222"/>
        <v/>
      </c>
      <c r="AB298" t="str">
        <f t="shared" ca="1" si="223"/>
        <v/>
      </c>
      <c r="AC298" t="str">
        <f t="shared" ca="1" si="224"/>
        <v/>
      </c>
      <c r="AD298" t="str">
        <f t="shared" ca="1" si="225"/>
        <v/>
      </c>
      <c r="AE298" t="str">
        <f t="shared" ca="1" si="226"/>
        <v/>
      </c>
      <c r="AF298" t="str">
        <f t="shared" ca="1" si="227"/>
        <v/>
      </c>
      <c r="AG298" t="str">
        <f t="shared" ca="1" si="256"/>
        <v/>
      </c>
      <c r="AH298" t="str">
        <f t="shared" ca="1" si="257"/>
        <v/>
      </c>
      <c r="AI298" t="str">
        <f t="shared" ca="1" si="258"/>
        <v/>
      </c>
      <c r="AL298" t="str">
        <f ca="1">IF(Y298="","",IF(OR(AG298='Datos fijos'!$AB$3,AG298='Datos fijos'!$AB$4),0,SUM(AH298:AK298)))</f>
        <v/>
      </c>
      <c r="BE298" s="4">
        <f ca="1">IF(OR(COUNTIF('Datos fijos'!$AJ:$AJ,$B298)=0,$B298=0,D298=0,F298=0,$H$4&lt;&gt;'Datos fijos'!$H$3),0,VLOOKUP($B298,'Datos fijos'!$AJ:$AO,COLUMN('Datos fijos'!$AK$2)-COLUMN('Datos fijos'!$AJ$2)+1,0))</f>
        <v>0</v>
      </c>
      <c r="BF298">
        <f t="shared" ca="1" si="259"/>
        <v>0</v>
      </c>
      <c r="BG298" t="str">
        <f t="shared" ca="1" si="228"/>
        <v/>
      </c>
      <c r="BH298" t="str">
        <f t="shared" ca="1" si="229"/>
        <v/>
      </c>
      <c r="BJ298" t="str">
        <f t="shared" ca="1" si="230"/>
        <v/>
      </c>
      <c r="BK298" t="str">
        <f t="shared" ca="1" si="231"/>
        <v/>
      </c>
      <c r="BL298" t="str">
        <f t="shared" ca="1" si="232"/>
        <v/>
      </c>
      <c r="BM298" t="str">
        <f t="shared" ca="1" si="233"/>
        <v/>
      </c>
      <c r="BN298" s="4" t="str">
        <f t="shared" ca="1" si="234"/>
        <v/>
      </c>
      <c r="BO298" t="str">
        <f t="shared" ca="1" si="235"/>
        <v/>
      </c>
      <c r="BP298" t="str">
        <f t="shared" ca="1" si="236"/>
        <v/>
      </c>
      <c r="BQ298" t="str">
        <f t="shared" ca="1" si="237"/>
        <v/>
      </c>
      <c r="BR298" t="str">
        <f t="shared" ca="1" si="238"/>
        <v/>
      </c>
      <c r="BS298" t="str">
        <f t="shared" ca="1" si="239"/>
        <v/>
      </c>
      <c r="BT298" t="str">
        <f ca="1">IF($BH298="","",IF(OR(BO298='Datos fijos'!$AB$3,BO298='Datos fijos'!$AB$4),0,SUM(BP298:BS298)))</f>
        <v/>
      </c>
      <c r="BU298" t="str">
        <f t="shared" ca="1" si="260"/>
        <v/>
      </c>
      <c r="BX298">
        <f ca="1">IF(OR(COUNTIF('Datos fijos'!$AJ:$AJ,$B298)=0,$B298=0,D298=0,F298=0,G298=0,$H$4&lt;&gt;'Datos fijos'!$H$3),0,VLOOKUP($B298,'Datos fijos'!$AJ:$AO,COLUMN('Datos fijos'!$AL$1)-COLUMN('Datos fijos'!$AJ$2)+1,0))</f>
        <v>0</v>
      </c>
      <c r="BY298">
        <f t="shared" ca="1" si="261"/>
        <v>0</v>
      </c>
      <c r="BZ298" t="str">
        <f t="shared" ca="1" si="240"/>
        <v/>
      </c>
      <c r="CA298" t="str">
        <f t="shared" ca="1" si="241"/>
        <v/>
      </c>
      <c r="CC298" t="str">
        <f t="shared" ca="1" si="242"/>
        <v/>
      </c>
      <c r="CD298" t="str">
        <f t="shared" ca="1" si="243"/>
        <v/>
      </c>
      <c r="CE298" t="str">
        <f t="shared" ca="1" si="244"/>
        <v/>
      </c>
      <c r="CF298" t="str">
        <f t="shared" ca="1" si="245"/>
        <v/>
      </c>
      <c r="CG298" t="str">
        <f t="shared" ca="1" si="246"/>
        <v/>
      </c>
      <c r="CH298" t="str">
        <f t="shared" ca="1" si="247"/>
        <v/>
      </c>
      <c r="CI298" t="str">
        <f t="shared" ca="1" si="248"/>
        <v/>
      </c>
      <c r="CJ298" t="str">
        <f t="shared" ca="1" si="249"/>
        <v/>
      </c>
      <c r="CK298" t="str">
        <f t="shared" ca="1" si="250"/>
        <v/>
      </c>
      <c r="CL298" t="str">
        <f t="shared" ca="1" si="251"/>
        <v/>
      </c>
      <c r="CM298" t="str">
        <f ca="1">IF($CA298="","",IF(OR(CH298='Datos fijos'!$AB$3,CH298='Datos fijos'!$AB$4),0,SUM(CI298:CL298)))</f>
        <v/>
      </c>
      <c r="CN298" t="str">
        <f t="shared" ca="1" si="262"/>
        <v/>
      </c>
      <c r="DZ298">
        <f ca="1">IF(OR(COUNTIF('Datos fijos'!$AJ:$AJ,$B298)=0,C298=0,D298=0,E298=0,G298=0),0,VLOOKUP($B298,'Datos fijos'!$AJ:$AO,COLUMN('Datos fijos'!$AO$1)-COLUMN('Datos fijos'!$AJ$2)+1,0))</f>
        <v>0</v>
      </c>
      <c r="EA298">
        <f t="shared" ca="1" si="263"/>
        <v>0</v>
      </c>
      <c r="EB298" t="str">
        <f t="shared" ca="1" si="276"/>
        <v/>
      </c>
      <c r="EC298" t="str">
        <f t="shared" ca="1" si="264"/>
        <v/>
      </c>
      <c r="EE298" t="str">
        <f t="shared" ca="1" si="265"/>
        <v/>
      </c>
      <c r="EF298" t="str">
        <f t="shared" ca="1" si="266"/>
        <v/>
      </c>
      <c r="EG298" t="str">
        <f t="shared" ca="1" si="267"/>
        <v/>
      </c>
      <c r="EH298" t="str">
        <f t="shared" ca="1" si="268"/>
        <v/>
      </c>
      <c r="EI298" t="str">
        <f t="shared" ca="1" si="269"/>
        <v/>
      </c>
      <c r="EJ298" t="str">
        <f t="shared" ca="1" si="270"/>
        <v/>
      </c>
      <c r="EM298" t="str">
        <f t="shared" ca="1" si="271"/>
        <v/>
      </c>
      <c r="EN298" t="str">
        <f t="shared" ca="1" si="272"/>
        <v/>
      </c>
      <c r="EO298" t="str">
        <f t="shared" ca="1" si="273"/>
        <v/>
      </c>
      <c r="EP298" t="str">
        <f t="shared" ca="1" si="274"/>
        <v/>
      </c>
      <c r="EQ298" t="str">
        <f ca="1">IF(EC298="","",IF(OR(EJ298='Datos fijos'!$AB$4),0,SUM(EM298:EP298)))</f>
        <v/>
      </c>
      <c r="ER298" t="str">
        <f t="shared" ca="1" si="275"/>
        <v/>
      </c>
      <c r="EV298" s="53" t="str">
        <f ca="1">IF(OR(COUNTIF('Datos fijos'!$AJ:$AJ,Cálculos!$B298)=0,F298=0,D298=0,B298=0),"",VLOOKUP($B298,'Datos fijos'!$AJ:$AP,COLUMN('Datos fijos'!$AP$1)-COLUMN('Datos fijos'!$AJ$2)+1,0))</f>
        <v/>
      </c>
      <c r="EW298" t="str">
        <f t="shared" ca="1" si="252"/>
        <v/>
      </c>
    </row>
    <row r="299" spans="2:153" x14ac:dyDescent="0.25">
      <c r="B299">
        <f ca="1">OFFSET('Equipos, Mater, Serv'!C$5,ROW($A299)-ROW($A$3),0)</f>
        <v>0</v>
      </c>
      <c r="C299">
        <f ca="1">OFFSET('Equipos, Mater, Serv'!D$5,ROW($A299)-ROW($A$3),0)</f>
        <v>0</v>
      </c>
      <c r="D299">
        <f ca="1">OFFSET('Equipos, Mater, Serv'!F$5,ROW($A299)-ROW($A$3),0)</f>
        <v>0</v>
      </c>
      <c r="E299">
        <f ca="1">OFFSET('Equipos, Mater, Serv'!G$5,ROW($A299)-ROW($A$3),0)</f>
        <v>0</v>
      </c>
      <c r="F299">
        <f ca="1">OFFSET('Equipos, Mater, Serv'!H$5,ROW($A299)-ROW($A$3),0)</f>
        <v>0</v>
      </c>
      <c r="G299">
        <f ca="1">OFFSET('Equipos, Mater, Serv'!L$5,ROW($A299)-ROW($A$3),0)</f>
        <v>0</v>
      </c>
      <c r="I299">
        <f ca="1">OFFSET('Equipos, Mater, Serv'!O$5,ROW($A299)-ROW($A$3),0)</f>
        <v>0</v>
      </c>
      <c r="J299">
        <f ca="1">OFFSET('Equipos, Mater, Serv'!P$5,ROW($A299)-ROW($A$3),0)</f>
        <v>0</v>
      </c>
      <c r="K299">
        <f ca="1">OFFSET('Equipos, Mater, Serv'!T$5,ROW($A299)-ROW($A$3),0)</f>
        <v>0</v>
      </c>
      <c r="L299">
        <f ca="1">OFFSET('Equipos, Mater, Serv'!U$5,ROW($A299)-ROW($A$3),0)</f>
        <v>0</v>
      </c>
      <c r="N299">
        <f ca="1">OFFSET('Equipos, Mater, Serv'!Z$5,ROW($A299)-ROW($A$3),0)</f>
        <v>0</v>
      </c>
      <c r="O299">
        <f ca="1">OFFSET('Equipos, Mater, Serv'!AA$5,ROW($A299)-ROW($A$3),0)</f>
        <v>0</v>
      </c>
      <c r="P299">
        <f ca="1">OFFSET('Equipos, Mater, Serv'!AB$5,ROW($A299)-ROW($A$3),0)</f>
        <v>0</v>
      </c>
      <c r="Q299">
        <f ca="1">OFFSET('Equipos, Mater, Serv'!AC$5,ROW($A299)-ROW($A$3),0)</f>
        <v>0</v>
      </c>
      <c r="R299">
        <f ca="1">OFFSET('Equipos, Mater, Serv'!AD$5,ROW($A299)-ROW($A$3),0)</f>
        <v>0</v>
      </c>
      <c r="S299">
        <f ca="1">OFFSET('Equipos, Mater, Serv'!AE$5,ROW($A299)-ROW($A$3),0)</f>
        <v>0</v>
      </c>
      <c r="T299">
        <f ca="1">OFFSET('Equipos, Mater, Serv'!AF$5,ROW($A299)-ROW($A$3),0)</f>
        <v>0</v>
      </c>
      <c r="V299" s="241">
        <f ca="1">IF(OR($B299=0,D299=0,F299=0,J299&lt;&gt;'Datos fijos'!$H$3),0,1)</f>
        <v>0</v>
      </c>
      <c r="W299">
        <f t="shared" ca="1" si="253"/>
        <v>0</v>
      </c>
      <c r="X299" t="str">
        <f t="shared" ca="1" si="254"/>
        <v/>
      </c>
      <c r="Y299" t="str">
        <f t="shared" ca="1" si="255"/>
        <v/>
      </c>
      <c r="AA299" t="str">
        <f t="shared" ca="1" si="222"/>
        <v/>
      </c>
      <c r="AB299" t="str">
        <f t="shared" ca="1" si="223"/>
        <v/>
      </c>
      <c r="AC299" t="str">
        <f t="shared" ca="1" si="224"/>
        <v/>
      </c>
      <c r="AD299" t="str">
        <f t="shared" ca="1" si="225"/>
        <v/>
      </c>
      <c r="AE299" t="str">
        <f t="shared" ca="1" si="226"/>
        <v/>
      </c>
      <c r="AF299" t="str">
        <f t="shared" ca="1" si="227"/>
        <v/>
      </c>
      <c r="AG299" t="str">
        <f t="shared" ca="1" si="256"/>
        <v/>
      </c>
      <c r="AH299" t="str">
        <f t="shared" ca="1" si="257"/>
        <v/>
      </c>
      <c r="AI299" t="str">
        <f t="shared" ca="1" si="258"/>
        <v/>
      </c>
      <c r="AL299" t="str">
        <f ca="1">IF(Y299="","",IF(OR(AG299='Datos fijos'!$AB$3,AG299='Datos fijos'!$AB$4),0,SUM(AH299:AK299)))</f>
        <v/>
      </c>
      <c r="BE299" s="4">
        <f ca="1">IF(OR(COUNTIF('Datos fijos'!$AJ:$AJ,$B299)=0,$B299=0,D299=0,F299=0,$H$4&lt;&gt;'Datos fijos'!$H$3),0,VLOOKUP($B299,'Datos fijos'!$AJ:$AO,COLUMN('Datos fijos'!$AK$2)-COLUMN('Datos fijos'!$AJ$2)+1,0))</f>
        <v>0</v>
      </c>
      <c r="BF299">
        <f t="shared" ca="1" si="259"/>
        <v>0</v>
      </c>
      <c r="BG299" t="str">
        <f t="shared" ca="1" si="228"/>
        <v/>
      </c>
      <c r="BH299" t="str">
        <f t="shared" ca="1" si="229"/>
        <v/>
      </c>
      <c r="BJ299" t="str">
        <f t="shared" ca="1" si="230"/>
        <v/>
      </c>
      <c r="BK299" t="str">
        <f t="shared" ca="1" si="231"/>
        <v/>
      </c>
      <c r="BL299" t="str">
        <f t="shared" ca="1" si="232"/>
        <v/>
      </c>
      <c r="BM299" t="str">
        <f t="shared" ca="1" si="233"/>
        <v/>
      </c>
      <c r="BN299" s="4" t="str">
        <f t="shared" ca="1" si="234"/>
        <v/>
      </c>
      <c r="BO299" t="str">
        <f t="shared" ca="1" si="235"/>
        <v/>
      </c>
      <c r="BP299" t="str">
        <f t="shared" ca="1" si="236"/>
        <v/>
      </c>
      <c r="BQ299" t="str">
        <f t="shared" ca="1" si="237"/>
        <v/>
      </c>
      <c r="BR299" t="str">
        <f t="shared" ca="1" si="238"/>
        <v/>
      </c>
      <c r="BS299" t="str">
        <f t="shared" ca="1" si="239"/>
        <v/>
      </c>
      <c r="BT299" t="str">
        <f ca="1">IF($BH299="","",IF(OR(BO299='Datos fijos'!$AB$3,BO299='Datos fijos'!$AB$4),0,SUM(BP299:BS299)))</f>
        <v/>
      </c>
      <c r="BU299" t="str">
        <f t="shared" ca="1" si="260"/>
        <v/>
      </c>
      <c r="BX299">
        <f ca="1">IF(OR(COUNTIF('Datos fijos'!$AJ:$AJ,$B299)=0,$B299=0,D299=0,F299=0,G299=0,$H$4&lt;&gt;'Datos fijos'!$H$3),0,VLOOKUP($B299,'Datos fijos'!$AJ:$AO,COLUMN('Datos fijos'!$AL$1)-COLUMN('Datos fijos'!$AJ$2)+1,0))</f>
        <v>0</v>
      </c>
      <c r="BY299">
        <f t="shared" ca="1" si="261"/>
        <v>0</v>
      </c>
      <c r="BZ299" t="str">
        <f t="shared" ca="1" si="240"/>
        <v/>
      </c>
      <c r="CA299" t="str">
        <f t="shared" ca="1" si="241"/>
        <v/>
      </c>
      <c r="CC299" t="str">
        <f t="shared" ca="1" si="242"/>
        <v/>
      </c>
      <c r="CD299" t="str">
        <f t="shared" ca="1" si="243"/>
        <v/>
      </c>
      <c r="CE299" t="str">
        <f t="shared" ca="1" si="244"/>
        <v/>
      </c>
      <c r="CF299" t="str">
        <f t="shared" ca="1" si="245"/>
        <v/>
      </c>
      <c r="CG299" t="str">
        <f t="shared" ca="1" si="246"/>
        <v/>
      </c>
      <c r="CH299" t="str">
        <f t="shared" ca="1" si="247"/>
        <v/>
      </c>
      <c r="CI299" t="str">
        <f t="shared" ca="1" si="248"/>
        <v/>
      </c>
      <c r="CJ299" t="str">
        <f t="shared" ca="1" si="249"/>
        <v/>
      </c>
      <c r="CK299" t="str">
        <f t="shared" ca="1" si="250"/>
        <v/>
      </c>
      <c r="CL299" t="str">
        <f t="shared" ca="1" si="251"/>
        <v/>
      </c>
      <c r="CM299" t="str">
        <f ca="1">IF($CA299="","",IF(OR(CH299='Datos fijos'!$AB$3,CH299='Datos fijos'!$AB$4),0,SUM(CI299:CL299)))</f>
        <v/>
      </c>
      <c r="CN299" t="str">
        <f t="shared" ca="1" si="262"/>
        <v/>
      </c>
      <c r="DZ299">
        <f ca="1">IF(OR(COUNTIF('Datos fijos'!$AJ:$AJ,$B299)=0,C299=0,D299=0,E299=0,G299=0),0,VLOOKUP($B299,'Datos fijos'!$AJ:$AO,COLUMN('Datos fijos'!$AO$1)-COLUMN('Datos fijos'!$AJ$2)+1,0))</f>
        <v>0</v>
      </c>
      <c r="EA299">
        <f t="shared" ca="1" si="263"/>
        <v>0</v>
      </c>
      <c r="EB299" t="str">
        <f t="shared" ca="1" si="276"/>
        <v/>
      </c>
      <c r="EC299" t="str">
        <f t="shared" ca="1" si="264"/>
        <v/>
      </c>
      <c r="EE299" t="str">
        <f t="shared" ca="1" si="265"/>
        <v/>
      </c>
      <c r="EF299" t="str">
        <f t="shared" ca="1" si="266"/>
        <v/>
      </c>
      <c r="EG299" t="str">
        <f t="shared" ca="1" si="267"/>
        <v/>
      </c>
      <c r="EH299" t="str">
        <f t="shared" ca="1" si="268"/>
        <v/>
      </c>
      <c r="EI299" t="str">
        <f t="shared" ca="1" si="269"/>
        <v/>
      </c>
      <c r="EJ299" t="str">
        <f t="shared" ca="1" si="270"/>
        <v/>
      </c>
      <c r="EM299" t="str">
        <f t="shared" ca="1" si="271"/>
        <v/>
      </c>
      <c r="EN299" t="str">
        <f t="shared" ca="1" si="272"/>
        <v/>
      </c>
      <c r="EO299" t="str">
        <f t="shared" ca="1" si="273"/>
        <v/>
      </c>
      <c r="EP299" t="str">
        <f t="shared" ca="1" si="274"/>
        <v/>
      </c>
      <c r="EQ299" t="str">
        <f ca="1">IF(EC299="","",IF(OR(EJ299='Datos fijos'!$AB$4),0,SUM(EM299:EP299)))</f>
        <v/>
      </c>
      <c r="ER299" t="str">
        <f t="shared" ca="1" si="275"/>
        <v/>
      </c>
      <c r="EV299" s="53" t="str">
        <f ca="1">IF(OR(COUNTIF('Datos fijos'!$AJ:$AJ,Cálculos!$B299)=0,F299=0,D299=0,B299=0),"",VLOOKUP($B299,'Datos fijos'!$AJ:$AP,COLUMN('Datos fijos'!$AP$1)-COLUMN('Datos fijos'!$AJ$2)+1,0))</f>
        <v/>
      </c>
      <c r="EW299" t="str">
        <f t="shared" ca="1" si="252"/>
        <v/>
      </c>
    </row>
    <row r="300" spans="2:153" x14ac:dyDescent="0.25">
      <c r="B300">
        <f ca="1">OFFSET('Equipos, Mater, Serv'!C$5,ROW($A300)-ROW($A$3),0)</f>
        <v>0</v>
      </c>
      <c r="C300">
        <f ca="1">OFFSET('Equipos, Mater, Serv'!D$5,ROW($A300)-ROW($A$3),0)</f>
        <v>0</v>
      </c>
      <c r="D300">
        <f ca="1">OFFSET('Equipos, Mater, Serv'!F$5,ROW($A300)-ROW($A$3),0)</f>
        <v>0</v>
      </c>
      <c r="E300">
        <f ca="1">OFFSET('Equipos, Mater, Serv'!G$5,ROW($A300)-ROW($A$3),0)</f>
        <v>0</v>
      </c>
      <c r="F300">
        <f ca="1">OFFSET('Equipos, Mater, Serv'!H$5,ROW($A300)-ROW($A$3),0)</f>
        <v>0</v>
      </c>
      <c r="G300">
        <f ca="1">OFFSET('Equipos, Mater, Serv'!L$5,ROW($A300)-ROW($A$3),0)</f>
        <v>0</v>
      </c>
      <c r="I300">
        <f ca="1">OFFSET('Equipos, Mater, Serv'!O$5,ROW($A300)-ROW($A$3),0)</f>
        <v>0</v>
      </c>
      <c r="J300">
        <f ca="1">OFFSET('Equipos, Mater, Serv'!P$5,ROW($A300)-ROW($A$3),0)</f>
        <v>0</v>
      </c>
      <c r="K300">
        <f ca="1">OFFSET('Equipos, Mater, Serv'!T$5,ROW($A300)-ROW($A$3),0)</f>
        <v>0</v>
      </c>
      <c r="L300">
        <f ca="1">OFFSET('Equipos, Mater, Serv'!U$5,ROW($A300)-ROW($A$3),0)</f>
        <v>0</v>
      </c>
      <c r="N300">
        <f ca="1">OFFSET('Equipos, Mater, Serv'!Z$5,ROW($A300)-ROW($A$3),0)</f>
        <v>0</v>
      </c>
      <c r="O300">
        <f ca="1">OFFSET('Equipos, Mater, Serv'!AA$5,ROW($A300)-ROW($A$3),0)</f>
        <v>0</v>
      </c>
      <c r="P300">
        <f ca="1">OFFSET('Equipos, Mater, Serv'!AB$5,ROW($A300)-ROW($A$3),0)</f>
        <v>0</v>
      </c>
      <c r="Q300">
        <f ca="1">OFFSET('Equipos, Mater, Serv'!AC$5,ROW($A300)-ROW($A$3),0)</f>
        <v>0</v>
      </c>
      <c r="R300">
        <f ca="1">OFFSET('Equipos, Mater, Serv'!AD$5,ROW($A300)-ROW($A$3),0)</f>
        <v>0</v>
      </c>
      <c r="S300">
        <f ca="1">OFFSET('Equipos, Mater, Serv'!AE$5,ROW($A300)-ROW($A$3),0)</f>
        <v>0</v>
      </c>
      <c r="T300">
        <f ca="1">OFFSET('Equipos, Mater, Serv'!AF$5,ROW($A300)-ROW($A$3),0)</f>
        <v>0</v>
      </c>
      <c r="V300" s="241">
        <f ca="1">IF(OR($B300=0,D300=0,F300=0,J300&lt;&gt;'Datos fijos'!$H$3),0,1)</f>
        <v>0</v>
      </c>
      <c r="W300">
        <f t="shared" ca="1" si="253"/>
        <v>0</v>
      </c>
      <c r="X300" t="str">
        <f t="shared" ca="1" si="254"/>
        <v/>
      </c>
      <c r="Y300" t="str">
        <f t="shared" ca="1" si="255"/>
        <v/>
      </c>
      <c r="AA300" t="str">
        <f t="shared" ca="1" si="222"/>
        <v/>
      </c>
      <c r="AB300" t="str">
        <f t="shared" ca="1" si="223"/>
        <v/>
      </c>
      <c r="AC300" t="str">
        <f t="shared" ca="1" si="224"/>
        <v/>
      </c>
      <c r="AD300" t="str">
        <f t="shared" ca="1" si="225"/>
        <v/>
      </c>
      <c r="AE300" t="str">
        <f t="shared" ca="1" si="226"/>
        <v/>
      </c>
      <c r="AF300" t="str">
        <f t="shared" ca="1" si="227"/>
        <v/>
      </c>
      <c r="AG300" t="str">
        <f t="shared" ca="1" si="256"/>
        <v/>
      </c>
      <c r="AH300" t="str">
        <f t="shared" ca="1" si="257"/>
        <v/>
      </c>
      <c r="AI300" t="str">
        <f t="shared" ca="1" si="258"/>
        <v/>
      </c>
      <c r="AL300" t="str">
        <f ca="1">IF(Y300="","",IF(OR(AG300='Datos fijos'!$AB$3,AG300='Datos fijos'!$AB$4),0,SUM(AH300:AK300)))</f>
        <v/>
      </c>
      <c r="BE300" s="4">
        <f ca="1">IF(OR(COUNTIF('Datos fijos'!$AJ:$AJ,$B300)=0,$B300=0,D300=0,F300=0,$H$4&lt;&gt;'Datos fijos'!$H$3),0,VLOOKUP($B300,'Datos fijos'!$AJ:$AO,COLUMN('Datos fijos'!$AK$2)-COLUMN('Datos fijos'!$AJ$2)+1,0))</f>
        <v>0</v>
      </c>
      <c r="BF300">
        <f t="shared" ca="1" si="259"/>
        <v>0</v>
      </c>
      <c r="BG300" t="str">
        <f t="shared" ca="1" si="228"/>
        <v/>
      </c>
      <c r="BH300" t="str">
        <f t="shared" ca="1" si="229"/>
        <v/>
      </c>
      <c r="BJ300" t="str">
        <f t="shared" ca="1" si="230"/>
        <v/>
      </c>
      <c r="BK300" t="str">
        <f t="shared" ca="1" si="231"/>
        <v/>
      </c>
      <c r="BL300" t="str">
        <f t="shared" ca="1" si="232"/>
        <v/>
      </c>
      <c r="BM300" t="str">
        <f t="shared" ca="1" si="233"/>
        <v/>
      </c>
      <c r="BN300" s="4" t="str">
        <f t="shared" ca="1" si="234"/>
        <v/>
      </c>
      <c r="BO300" t="str">
        <f t="shared" ca="1" si="235"/>
        <v/>
      </c>
      <c r="BP300" t="str">
        <f t="shared" ca="1" si="236"/>
        <v/>
      </c>
      <c r="BQ300" t="str">
        <f t="shared" ca="1" si="237"/>
        <v/>
      </c>
      <c r="BR300" t="str">
        <f t="shared" ca="1" si="238"/>
        <v/>
      </c>
      <c r="BS300" t="str">
        <f t="shared" ca="1" si="239"/>
        <v/>
      </c>
      <c r="BT300" t="str">
        <f ca="1">IF($BH300="","",IF(OR(BO300='Datos fijos'!$AB$3,BO300='Datos fijos'!$AB$4),0,SUM(BP300:BS300)))</f>
        <v/>
      </c>
      <c r="BU300" t="str">
        <f t="shared" ca="1" si="260"/>
        <v/>
      </c>
      <c r="BX300">
        <f ca="1">IF(OR(COUNTIF('Datos fijos'!$AJ:$AJ,$B300)=0,$B300=0,D300=0,F300=0,G300=0,$H$4&lt;&gt;'Datos fijos'!$H$3),0,VLOOKUP($B300,'Datos fijos'!$AJ:$AO,COLUMN('Datos fijos'!$AL$1)-COLUMN('Datos fijos'!$AJ$2)+1,0))</f>
        <v>0</v>
      </c>
      <c r="BY300">
        <f t="shared" ca="1" si="261"/>
        <v>0</v>
      </c>
      <c r="BZ300" t="str">
        <f t="shared" ca="1" si="240"/>
        <v/>
      </c>
      <c r="CA300" t="str">
        <f t="shared" ca="1" si="241"/>
        <v/>
      </c>
      <c r="CC300" t="str">
        <f t="shared" ca="1" si="242"/>
        <v/>
      </c>
      <c r="CD300" t="str">
        <f t="shared" ca="1" si="243"/>
        <v/>
      </c>
      <c r="CE300" t="str">
        <f t="shared" ca="1" si="244"/>
        <v/>
      </c>
      <c r="CF300" t="str">
        <f t="shared" ca="1" si="245"/>
        <v/>
      </c>
      <c r="CG300" t="str">
        <f t="shared" ca="1" si="246"/>
        <v/>
      </c>
      <c r="CH300" t="str">
        <f t="shared" ca="1" si="247"/>
        <v/>
      </c>
      <c r="CI300" t="str">
        <f t="shared" ca="1" si="248"/>
        <v/>
      </c>
      <c r="CJ300" t="str">
        <f t="shared" ca="1" si="249"/>
        <v/>
      </c>
      <c r="CK300" t="str">
        <f t="shared" ca="1" si="250"/>
        <v/>
      </c>
      <c r="CL300" t="str">
        <f t="shared" ca="1" si="251"/>
        <v/>
      </c>
      <c r="CM300" t="str">
        <f ca="1">IF($CA300="","",IF(OR(CH300='Datos fijos'!$AB$3,CH300='Datos fijos'!$AB$4),0,SUM(CI300:CL300)))</f>
        <v/>
      </c>
      <c r="CN300" t="str">
        <f t="shared" ca="1" si="262"/>
        <v/>
      </c>
      <c r="DZ300">
        <f ca="1">IF(OR(COUNTIF('Datos fijos'!$AJ:$AJ,$B300)=0,C300=0,D300=0,E300=0,G300=0),0,VLOOKUP($B300,'Datos fijos'!$AJ:$AO,COLUMN('Datos fijos'!$AO$1)-COLUMN('Datos fijos'!$AJ$2)+1,0))</f>
        <v>0</v>
      </c>
      <c r="EA300">
        <f t="shared" ca="1" si="263"/>
        <v>0</v>
      </c>
      <c r="EB300" t="str">
        <f t="shared" ca="1" si="276"/>
        <v/>
      </c>
      <c r="EC300" t="str">
        <f t="shared" ca="1" si="264"/>
        <v/>
      </c>
      <c r="EE300" t="str">
        <f t="shared" ca="1" si="265"/>
        <v/>
      </c>
      <c r="EF300" t="str">
        <f t="shared" ca="1" si="266"/>
        <v/>
      </c>
      <c r="EG300" t="str">
        <f t="shared" ca="1" si="267"/>
        <v/>
      </c>
      <c r="EH300" t="str">
        <f t="shared" ca="1" si="268"/>
        <v/>
      </c>
      <c r="EI300" t="str">
        <f t="shared" ca="1" si="269"/>
        <v/>
      </c>
      <c r="EJ300" t="str">
        <f t="shared" ca="1" si="270"/>
        <v/>
      </c>
      <c r="EM300" t="str">
        <f t="shared" ca="1" si="271"/>
        <v/>
      </c>
      <c r="EN300" t="str">
        <f t="shared" ca="1" si="272"/>
        <v/>
      </c>
      <c r="EO300" t="str">
        <f t="shared" ca="1" si="273"/>
        <v/>
      </c>
      <c r="EP300" t="str">
        <f t="shared" ca="1" si="274"/>
        <v/>
      </c>
      <c r="EQ300" t="str">
        <f ca="1">IF(EC300="","",IF(OR(EJ300='Datos fijos'!$AB$4),0,SUM(EM300:EP300)))</f>
        <v/>
      </c>
      <c r="ER300" t="str">
        <f t="shared" ca="1" si="275"/>
        <v/>
      </c>
      <c r="EV300" s="53" t="str">
        <f ca="1">IF(OR(COUNTIF('Datos fijos'!$AJ:$AJ,Cálculos!$B300)=0,F300=0,D300=0,B300=0),"",VLOOKUP($B300,'Datos fijos'!$AJ:$AP,COLUMN('Datos fijos'!$AP$1)-COLUMN('Datos fijos'!$AJ$2)+1,0))</f>
        <v/>
      </c>
      <c r="EW300" t="str">
        <f t="shared" ca="1" si="252"/>
        <v/>
      </c>
    </row>
    <row r="301" spans="2:153" x14ac:dyDescent="0.25">
      <c r="B301">
        <f ca="1">OFFSET('Equipos, Mater, Serv'!C$5,ROW($A301)-ROW($A$3),0)</f>
        <v>0</v>
      </c>
      <c r="C301">
        <f ca="1">OFFSET('Equipos, Mater, Serv'!D$5,ROW($A301)-ROW($A$3),0)</f>
        <v>0</v>
      </c>
      <c r="D301">
        <f ca="1">OFFSET('Equipos, Mater, Serv'!F$5,ROW($A301)-ROW($A$3),0)</f>
        <v>0</v>
      </c>
      <c r="E301">
        <f ca="1">OFFSET('Equipos, Mater, Serv'!G$5,ROW($A301)-ROW($A$3),0)</f>
        <v>0</v>
      </c>
      <c r="F301">
        <f ca="1">OFFSET('Equipos, Mater, Serv'!H$5,ROW($A301)-ROW($A$3),0)</f>
        <v>0</v>
      </c>
      <c r="G301">
        <f ca="1">OFFSET('Equipos, Mater, Serv'!L$5,ROW($A301)-ROW($A$3),0)</f>
        <v>0</v>
      </c>
      <c r="I301">
        <f ca="1">OFFSET('Equipos, Mater, Serv'!O$5,ROW($A301)-ROW($A$3),0)</f>
        <v>0</v>
      </c>
      <c r="J301">
        <f ca="1">OFFSET('Equipos, Mater, Serv'!P$5,ROW($A301)-ROW($A$3),0)</f>
        <v>0</v>
      </c>
      <c r="K301">
        <f ca="1">OFFSET('Equipos, Mater, Serv'!T$5,ROW($A301)-ROW($A$3),0)</f>
        <v>0</v>
      </c>
      <c r="L301">
        <f ca="1">OFFSET('Equipos, Mater, Serv'!U$5,ROW($A301)-ROW($A$3),0)</f>
        <v>0</v>
      </c>
      <c r="N301">
        <f ca="1">OFFSET('Equipos, Mater, Serv'!Z$5,ROW($A301)-ROW($A$3),0)</f>
        <v>0</v>
      </c>
      <c r="O301">
        <f ca="1">OFFSET('Equipos, Mater, Serv'!AA$5,ROW($A301)-ROW($A$3),0)</f>
        <v>0</v>
      </c>
      <c r="P301">
        <f ca="1">OFFSET('Equipos, Mater, Serv'!AB$5,ROW($A301)-ROW($A$3),0)</f>
        <v>0</v>
      </c>
      <c r="Q301">
        <f ca="1">OFFSET('Equipos, Mater, Serv'!AC$5,ROW($A301)-ROW($A$3),0)</f>
        <v>0</v>
      </c>
      <c r="R301">
        <f ca="1">OFFSET('Equipos, Mater, Serv'!AD$5,ROW($A301)-ROW($A$3),0)</f>
        <v>0</v>
      </c>
      <c r="S301">
        <f ca="1">OFFSET('Equipos, Mater, Serv'!AE$5,ROW($A301)-ROW($A$3),0)</f>
        <v>0</v>
      </c>
      <c r="T301">
        <f ca="1">OFFSET('Equipos, Mater, Serv'!AF$5,ROW($A301)-ROW($A$3),0)</f>
        <v>0</v>
      </c>
      <c r="V301" s="241">
        <f ca="1">IF(OR($B301=0,D301=0,F301=0,J301&lt;&gt;'Datos fijos'!$H$3),0,1)</f>
        <v>0</v>
      </c>
      <c r="W301">
        <f t="shared" ca="1" si="253"/>
        <v>0</v>
      </c>
      <c r="X301" t="str">
        <f t="shared" ca="1" si="254"/>
        <v/>
      </c>
      <c r="Y301" t="str">
        <f t="shared" ca="1" si="255"/>
        <v/>
      </c>
      <c r="AA301" t="str">
        <f t="shared" ca="1" si="222"/>
        <v/>
      </c>
      <c r="AB301" t="str">
        <f t="shared" ca="1" si="223"/>
        <v/>
      </c>
      <c r="AC301" t="str">
        <f t="shared" ca="1" si="224"/>
        <v/>
      </c>
      <c r="AD301" t="str">
        <f t="shared" ca="1" si="225"/>
        <v/>
      </c>
      <c r="AE301" t="str">
        <f t="shared" ca="1" si="226"/>
        <v/>
      </c>
      <c r="AF301" t="str">
        <f t="shared" ca="1" si="227"/>
        <v/>
      </c>
      <c r="AG301" t="str">
        <f t="shared" ca="1" si="256"/>
        <v/>
      </c>
      <c r="AH301" t="str">
        <f t="shared" ca="1" si="257"/>
        <v/>
      </c>
      <c r="AI301" t="str">
        <f t="shared" ca="1" si="258"/>
        <v/>
      </c>
      <c r="AL301" t="str">
        <f ca="1">IF(Y301="","",IF(OR(AG301='Datos fijos'!$AB$3,AG301='Datos fijos'!$AB$4),0,SUM(AH301:AK301)))</f>
        <v/>
      </c>
      <c r="BE301" s="4">
        <f ca="1">IF(OR(COUNTIF('Datos fijos'!$AJ:$AJ,$B301)=0,$B301=0,D301=0,F301=0,$H$4&lt;&gt;'Datos fijos'!$H$3),0,VLOOKUP($B301,'Datos fijos'!$AJ:$AO,COLUMN('Datos fijos'!$AK$2)-COLUMN('Datos fijos'!$AJ$2)+1,0))</f>
        <v>0</v>
      </c>
      <c r="BF301">
        <f t="shared" ca="1" si="259"/>
        <v>0</v>
      </c>
      <c r="BG301" t="str">
        <f t="shared" ca="1" si="228"/>
        <v/>
      </c>
      <c r="BH301" t="str">
        <f t="shared" ca="1" si="229"/>
        <v/>
      </c>
      <c r="BJ301" t="str">
        <f t="shared" ca="1" si="230"/>
        <v/>
      </c>
      <c r="BK301" t="str">
        <f t="shared" ca="1" si="231"/>
        <v/>
      </c>
      <c r="BL301" t="str">
        <f t="shared" ca="1" si="232"/>
        <v/>
      </c>
      <c r="BM301" t="str">
        <f t="shared" ca="1" si="233"/>
        <v/>
      </c>
      <c r="BN301" s="4" t="str">
        <f t="shared" ca="1" si="234"/>
        <v/>
      </c>
      <c r="BO301" t="str">
        <f t="shared" ca="1" si="235"/>
        <v/>
      </c>
      <c r="BP301" t="str">
        <f t="shared" ca="1" si="236"/>
        <v/>
      </c>
      <c r="BQ301" t="str">
        <f t="shared" ca="1" si="237"/>
        <v/>
      </c>
      <c r="BR301" t="str">
        <f t="shared" ca="1" si="238"/>
        <v/>
      </c>
      <c r="BS301" t="str">
        <f t="shared" ca="1" si="239"/>
        <v/>
      </c>
      <c r="BT301" t="str">
        <f ca="1">IF($BH301="","",IF(OR(BO301='Datos fijos'!$AB$3,BO301='Datos fijos'!$AB$4),0,SUM(BP301:BS301)))</f>
        <v/>
      </c>
      <c r="BU301" t="str">
        <f t="shared" ca="1" si="260"/>
        <v/>
      </c>
      <c r="BX301">
        <f ca="1">IF(OR(COUNTIF('Datos fijos'!$AJ:$AJ,$B301)=0,$B301=0,D301=0,F301=0,G301=0,$H$4&lt;&gt;'Datos fijos'!$H$3),0,VLOOKUP($B301,'Datos fijos'!$AJ:$AO,COLUMN('Datos fijos'!$AL$1)-COLUMN('Datos fijos'!$AJ$2)+1,0))</f>
        <v>0</v>
      </c>
      <c r="BY301">
        <f t="shared" ca="1" si="261"/>
        <v>0</v>
      </c>
      <c r="BZ301" t="str">
        <f t="shared" ca="1" si="240"/>
        <v/>
      </c>
      <c r="CA301" t="str">
        <f t="shared" ca="1" si="241"/>
        <v/>
      </c>
      <c r="CC301" t="str">
        <f t="shared" ca="1" si="242"/>
        <v/>
      </c>
      <c r="CD301" t="str">
        <f t="shared" ca="1" si="243"/>
        <v/>
      </c>
      <c r="CE301" t="str">
        <f t="shared" ca="1" si="244"/>
        <v/>
      </c>
      <c r="CF301" t="str">
        <f t="shared" ca="1" si="245"/>
        <v/>
      </c>
      <c r="CG301" t="str">
        <f t="shared" ca="1" si="246"/>
        <v/>
      </c>
      <c r="CH301" t="str">
        <f t="shared" ca="1" si="247"/>
        <v/>
      </c>
      <c r="CI301" t="str">
        <f t="shared" ca="1" si="248"/>
        <v/>
      </c>
      <c r="CJ301" t="str">
        <f t="shared" ca="1" si="249"/>
        <v/>
      </c>
      <c r="CK301" t="str">
        <f t="shared" ca="1" si="250"/>
        <v/>
      </c>
      <c r="CL301" t="str">
        <f t="shared" ca="1" si="251"/>
        <v/>
      </c>
      <c r="CM301" t="str">
        <f ca="1">IF($CA301="","",IF(OR(CH301='Datos fijos'!$AB$3,CH301='Datos fijos'!$AB$4),0,SUM(CI301:CL301)))</f>
        <v/>
      </c>
      <c r="CN301" t="str">
        <f t="shared" ca="1" si="262"/>
        <v/>
      </c>
      <c r="DZ301">
        <f ca="1">IF(OR(COUNTIF('Datos fijos'!$AJ:$AJ,$B301)=0,C301=0,D301=0,E301=0,G301=0),0,VLOOKUP($B301,'Datos fijos'!$AJ:$AO,COLUMN('Datos fijos'!$AO$1)-COLUMN('Datos fijos'!$AJ$2)+1,0))</f>
        <v>0</v>
      </c>
      <c r="EA301">
        <f t="shared" ca="1" si="263"/>
        <v>0</v>
      </c>
      <c r="EB301" t="str">
        <f t="shared" ca="1" si="276"/>
        <v/>
      </c>
      <c r="EC301" t="str">
        <f t="shared" ca="1" si="264"/>
        <v/>
      </c>
      <c r="EE301" t="str">
        <f t="shared" ca="1" si="265"/>
        <v/>
      </c>
      <c r="EF301" t="str">
        <f t="shared" ca="1" si="266"/>
        <v/>
      </c>
      <c r="EG301" t="str">
        <f t="shared" ca="1" si="267"/>
        <v/>
      </c>
      <c r="EH301" t="str">
        <f t="shared" ca="1" si="268"/>
        <v/>
      </c>
      <c r="EI301" t="str">
        <f t="shared" ca="1" si="269"/>
        <v/>
      </c>
      <c r="EJ301" t="str">
        <f t="shared" ca="1" si="270"/>
        <v/>
      </c>
      <c r="EM301" t="str">
        <f t="shared" ca="1" si="271"/>
        <v/>
      </c>
      <c r="EN301" t="str">
        <f t="shared" ca="1" si="272"/>
        <v/>
      </c>
      <c r="EO301" t="str">
        <f t="shared" ca="1" si="273"/>
        <v/>
      </c>
      <c r="EP301" t="str">
        <f t="shared" ca="1" si="274"/>
        <v/>
      </c>
      <c r="EQ301" t="str">
        <f ca="1">IF(EC301="","",IF(OR(EJ301='Datos fijos'!$AB$4),0,SUM(EM301:EP301)))</f>
        <v/>
      </c>
      <c r="ER301" t="str">
        <f t="shared" ca="1" si="275"/>
        <v/>
      </c>
      <c r="EV301" s="53" t="str">
        <f ca="1">IF(OR(COUNTIF('Datos fijos'!$AJ:$AJ,Cálculos!$B301)=0,F301=0,D301=0,B301=0),"",VLOOKUP($B301,'Datos fijos'!$AJ:$AP,COLUMN('Datos fijos'!$AP$1)-COLUMN('Datos fijos'!$AJ$2)+1,0))</f>
        <v/>
      </c>
      <c r="EW301" t="str">
        <f t="shared" ca="1" si="252"/>
        <v/>
      </c>
    </row>
    <row r="302" spans="2:153" x14ac:dyDescent="0.25">
      <c r="B302">
        <f ca="1">OFFSET('Equipos, Mater, Serv'!C$5,ROW($A302)-ROW($A$3),0)</f>
        <v>0</v>
      </c>
      <c r="C302">
        <f ca="1">OFFSET('Equipos, Mater, Serv'!D$5,ROW($A302)-ROW($A$3),0)</f>
        <v>0</v>
      </c>
      <c r="D302">
        <f ca="1">OFFSET('Equipos, Mater, Serv'!F$5,ROW($A302)-ROW($A$3),0)</f>
        <v>0</v>
      </c>
      <c r="E302">
        <f ca="1">OFFSET('Equipos, Mater, Serv'!G$5,ROW($A302)-ROW($A$3),0)</f>
        <v>0</v>
      </c>
      <c r="F302">
        <f ca="1">OFFSET('Equipos, Mater, Serv'!H$5,ROW($A302)-ROW($A$3),0)</f>
        <v>0</v>
      </c>
      <c r="G302">
        <f ca="1">OFFSET('Equipos, Mater, Serv'!L$5,ROW($A302)-ROW($A$3),0)</f>
        <v>0</v>
      </c>
      <c r="I302">
        <f ca="1">OFFSET('Equipos, Mater, Serv'!O$5,ROW($A302)-ROW($A$3),0)</f>
        <v>0</v>
      </c>
      <c r="J302">
        <f ca="1">OFFSET('Equipos, Mater, Serv'!P$5,ROW($A302)-ROW($A$3),0)</f>
        <v>0</v>
      </c>
      <c r="K302">
        <f ca="1">OFFSET('Equipos, Mater, Serv'!T$5,ROW($A302)-ROW($A$3),0)</f>
        <v>0</v>
      </c>
      <c r="L302">
        <f ca="1">OFFSET('Equipos, Mater, Serv'!U$5,ROW($A302)-ROW($A$3),0)</f>
        <v>0</v>
      </c>
      <c r="N302">
        <f ca="1">OFFSET('Equipos, Mater, Serv'!Z$5,ROW($A302)-ROW($A$3),0)</f>
        <v>0</v>
      </c>
      <c r="O302">
        <f ca="1">OFFSET('Equipos, Mater, Serv'!AA$5,ROW($A302)-ROW($A$3),0)</f>
        <v>0</v>
      </c>
      <c r="P302">
        <f ca="1">OFFSET('Equipos, Mater, Serv'!AB$5,ROW($A302)-ROW($A$3),0)</f>
        <v>0</v>
      </c>
      <c r="Q302">
        <f ca="1">OFFSET('Equipos, Mater, Serv'!AC$5,ROW($A302)-ROW($A$3),0)</f>
        <v>0</v>
      </c>
      <c r="R302">
        <f ca="1">OFFSET('Equipos, Mater, Serv'!AD$5,ROW($A302)-ROW($A$3),0)</f>
        <v>0</v>
      </c>
      <c r="S302">
        <f ca="1">OFFSET('Equipos, Mater, Serv'!AE$5,ROW($A302)-ROW($A$3),0)</f>
        <v>0</v>
      </c>
      <c r="T302">
        <f ca="1">OFFSET('Equipos, Mater, Serv'!AF$5,ROW($A302)-ROW($A$3),0)</f>
        <v>0</v>
      </c>
      <c r="V302" s="241">
        <f ca="1">IF(OR($B302=0,D302=0,F302=0,J302&lt;&gt;'Datos fijos'!$H$3),0,1)</f>
        <v>0</v>
      </c>
      <c r="W302">
        <f t="shared" ca="1" si="253"/>
        <v>0</v>
      </c>
      <c r="X302" t="str">
        <f t="shared" ca="1" si="254"/>
        <v/>
      </c>
      <c r="Y302" t="str">
        <f t="shared" ca="1" si="255"/>
        <v/>
      </c>
      <c r="AA302" t="str">
        <f t="shared" ca="1" si="222"/>
        <v/>
      </c>
      <c r="AB302" t="str">
        <f t="shared" ca="1" si="223"/>
        <v/>
      </c>
      <c r="AC302" t="str">
        <f t="shared" ca="1" si="224"/>
        <v/>
      </c>
      <c r="AD302" t="str">
        <f t="shared" ca="1" si="225"/>
        <v/>
      </c>
      <c r="AE302" t="str">
        <f t="shared" ca="1" si="226"/>
        <v/>
      </c>
      <c r="AF302" t="str">
        <f t="shared" ca="1" si="227"/>
        <v/>
      </c>
      <c r="AG302" t="str">
        <f t="shared" ca="1" si="256"/>
        <v/>
      </c>
      <c r="AH302" t="str">
        <f t="shared" ca="1" si="257"/>
        <v/>
      </c>
      <c r="AI302" t="str">
        <f t="shared" ca="1" si="258"/>
        <v/>
      </c>
      <c r="AL302" t="str">
        <f ca="1">IF(Y302="","",IF(OR(AG302='Datos fijos'!$AB$3,AG302='Datos fijos'!$AB$4),0,SUM(AH302:AK302)))</f>
        <v/>
      </c>
      <c r="BE302" s="4">
        <f ca="1">IF(OR(COUNTIF('Datos fijos'!$AJ:$AJ,$B302)=0,$B302=0,D302=0,F302=0,$H$4&lt;&gt;'Datos fijos'!$H$3),0,VLOOKUP($B302,'Datos fijos'!$AJ:$AO,COLUMN('Datos fijos'!$AK$2)-COLUMN('Datos fijos'!$AJ$2)+1,0))</f>
        <v>0</v>
      </c>
      <c r="BF302">
        <f t="shared" ca="1" si="259"/>
        <v>0</v>
      </c>
      <c r="BG302" t="str">
        <f t="shared" ca="1" si="228"/>
        <v/>
      </c>
      <c r="BH302" t="str">
        <f t="shared" ca="1" si="229"/>
        <v/>
      </c>
      <c r="BJ302" t="str">
        <f t="shared" ca="1" si="230"/>
        <v/>
      </c>
      <c r="BK302" t="str">
        <f t="shared" ca="1" si="231"/>
        <v/>
      </c>
      <c r="BL302" t="str">
        <f t="shared" ca="1" si="232"/>
        <v/>
      </c>
      <c r="BM302" t="str">
        <f t="shared" ca="1" si="233"/>
        <v/>
      </c>
      <c r="BN302" s="4" t="str">
        <f t="shared" ca="1" si="234"/>
        <v/>
      </c>
      <c r="BO302" t="str">
        <f t="shared" ca="1" si="235"/>
        <v/>
      </c>
      <c r="BP302" t="str">
        <f t="shared" ca="1" si="236"/>
        <v/>
      </c>
      <c r="BQ302" t="str">
        <f t="shared" ca="1" si="237"/>
        <v/>
      </c>
      <c r="BR302" t="str">
        <f t="shared" ca="1" si="238"/>
        <v/>
      </c>
      <c r="BS302" t="str">
        <f t="shared" ca="1" si="239"/>
        <v/>
      </c>
      <c r="BT302" t="str">
        <f ca="1">IF($BH302="","",IF(OR(BO302='Datos fijos'!$AB$3,BO302='Datos fijos'!$AB$4),0,SUM(BP302:BS302)))</f>
        <v/>
      </c>
      <c r="BU302" t="str">
        <f t="shared" ca="1" si="260"/>
        <v/>
      </c>
      <c r="BX302">
        <f ca="1">IF(OR(COUNTIF('Datos fijos'!$AJ:$AJ,$B302)=0,$B302=0,D302=0,F302=0,G302=0,$H$4&lt;&gt;'Datos fijos'!$H$3),0,VLOOKUP($B302,'Datos fijos'!$AJ:$AO,COLUMN('Datos fijos'!$AL$1)-COLUMN('Datos fijos'!$AJ$2)+1,0))</f>
        <v>0</v>
      </c>
      <c r="BY302">
        <f t="shared" ca="1" si="261"/>
        <v>0</v>
      </c>
      <c r="BZ302" t="str">
        <f t="shared" ca="1" si="240"/>
        <v/>
      </c>
      <c r="CA302" t="str">
        <f t="shared" ca="1" si="241"/>
        <v/>
      </c>
      <c r="CC302" t="str">
        <f t="shared" ca="1" si="242"/>
        <v/>
      </c>
      <c r="CD302" t="str">
        <f t="shared" ca="1" si="243"/>
        <v/>
      </c>
      <c r="CE302" t="str">
        <f t="shared" ca="1" si="244"/>
        <v/>
      </c>
      <c r="CF302" t="str">
        <f t="shared" ca="1" si="245"/>
        <v/>
      </c>
      <c r="CG302" t="str">
        <f t="shared" ca="1" si="246"/>
        <v/>
      </c>
      <c r="CH302" t="str">
        <f t="shared" ca="1" si="247"/>
        <v/>
      </c>
      <c r="CI302" t="str">
        <f t="shared" ca="1" si="248"/>
        <v/>
      </c>
      <c r="CJ302" t="str">
        <f t="shared" ca="1" si="249"/>
        <v/>
      </c>
      <c r="CK302" t="str">
        <f t="shared" ca="1" si="250"/>
        <v/>
      </c>
      <c r="CL302" t="str">
        <f t="shared" ca="1" si="251"/>
        <v/>
      </c>
      <c r="CM302" t="str">
        <f ca="1">IF($CA302="","",IF(OR(CH302='Datos fijos'!$AB$3,CH302='Datos fijos'!$AB$4),0,SUM(CI302:CL302)))</f>
        <v/>
      </c>
      <c r="CN302" t="str">
        <f t="shared" ca="1" si="262"/>
        <v/>
      </c>
      <c r="DZ302">
        <f ca="1">IF(OR(COUNTIF('Datos fijos'!$AJ:$AJ,$B302)=0,C302=0,D302=0,E302=0,G302=0),0,VLOOKUP($B302,'Datos fijos'!$AJ:$AO,COLUMN('Datos fijos'!$AO$1)-COLUMN('Datos fijos'!$AJ$2)+1,0))</f>
        <v>0</v>
      </c>
      <c r="EA302">
        <f t="shared" ca="1" si="263"/>
        <v>0</v>
      </c>
      <c r="EB302" t="str">
        <f t="shared" ca="1" si="276"/>
        <v/>
      </c>
      <c r="EC302" t="str">
        <f t="shared" ca="1" si="264"/>
        <v/>
      </c>
      <c r="EE302" t="str">
        <f t="shared" ca="1" si="265"/>
        <v/>
      </c>
      <c r="EF302" t="str">
        <f t="shared" ca="1" si="266"/>
        <v/>
      </c>
      <c r="EG302" t="str">
        <f t="shared" ca="1" si="267"/>
        <v/>
      </c>
      <c r="EH302" t="str">
        <f t="shared" ca="1" si="268"/>
        <v/>
      </c>
      <c r="EI302" t="str">
        <f t="shared" ca="1" si="269"/>
        <v/>
      </c>
      <c r="EJ302" t="str">
        <f t="shared" ca="1" si="270"/>
        <v/>
      </c>
      <c r="EM302" t="str">
        <f t="shared" ca="1" si="271"/>
        <v/>
      </c>
      <c r="EN302" t="str">
        <f t="shared" ca="1" si="272"/>
        <v/>
      </c>
      <c r="EO302" t="str">
        <f t="shared" ca="1" si="273"/>
        <v/>
      </c>
      <c r="EP302" t="str">
        <f t="shared" ca="1" si="274"/>
        <v/>
      </c>
      <c r="EQ302" t="str">
        <f ca="1">IF(EC302="","",IF(OR(EJ302='Datos fijos'!$AB$4),0,SUM(EM302:EP302)))</f>
        <v/>
      </c>
      <c r="ER302" t="str">
        <f t="shared" ca="1" si="275"/>
        <v/>
      </c>
      <c r="EV302" s="53" t="str">
        <f ca="1">IF(OR(COUNTIF('Datos fijos'!$AJ:$AJ,Cálculos!$B302)=0,F302=0,D302=0,B302=0),"",VLOOKUP($B302,'Datos fijos'!$AJ:$AP,COLUMN('Datos fijos'!$AP$1)-COLUMN('Datos fijos'!$AJ$2)+1,0))</f>
        <v/>
      </c>
      <c r="EW302" t="str">
        <f t="shared" ca="1" si="252"/>
        <v/>
      </c>
    </row>
    <row r="303" spans="2:153" x14ac:dyDescent="0.25">
      <c r="B303">
        <f ca="1">OFFSET('Equipos, Mater, Serv'!C$5,ROW($A303)-ROW($A$3),0)</f>
        <v>0</v>
      </c>
      <c r="C303">
        <f ca="1">OFFSET('Equipos, Mater, Serv'!D$5,ROW($A303)-ROW($A$3),0)</f>
        <v>0</v>
      </c>
      <c r="D303">
        <f ca="1">OFFSET('Equipos, Mater, Serv'!F$5,ROW($A303)-ROW($A$3),0)</f>
        <v>0</v>
      </c>
      <c r="E303">
        <f ca="1">OFFSET('Equipos, Mater, Serv'!G$5,ROW($A303)-ROW($A$3),0)</f>
        <v>0</v>
      </c>
      <c r="F303">
        <f ca="1">OFFSET('Equipos, Mater, Serv'!H$5,ROW($A303)-ROW($A$3),0)</f>
        <v>0</v>
      </c>
      <c r="G303">
        <f ca="1">OFFSET('Equipos, Mater, Serv'!L$5,ROW($A303)-ROW($A$3),0)</f>
        <v>0</v>
      </c>
      <c r="I303">
        <f ca="1">OFFSET('Equipos, Mater, Serv'!O$5,ROW($A303)-ROW($A$3),0)</f>
        <v>0</v>
      </c>
      <c r="J303">
        <f ca="1">OFFSET('Equipos, Mater, Serv'!P$5,ROW($A303)-ROW($A$3),0)</f>
        <v>0</v>
      </c>
      <c r="K303">
        <f ca="1">OFFSET('Equipos, Mater, Serv'!T$5,ROW($A303)-ROW($A$3),0)</f>
        <v>0</v>
      </c>
      <c r="L303">
        <f ca="1">OFFSET('Equipos, Mater, Serv'!U$5,ROW($A303)-ROW($A$3),0)</f>
        <v>0</v>
      </c>
      <c r="N303">
        <f ca="1">OFFSET('Equipos, Mater, Serv'!Z$5,ROW($A303)-ROW($A$3),0)</f>
        <v>0</v>
      </c>
      <c r="O303">
        <f ca="1">OFFSET('Equipos, Mater, Serv'!AA$5,ROW($A303)-ROW($A$3),0)</f>
        <v>0</v>
      </c>
      <c r="P303">
        <f ca="1">OFFSET('Equipos, Mater, Serv'!AB$5,ROW($A303)-ROW($A$3),0)</f>
        <v>0</v>
      </c>
      <c r="Q303">
        <f ca="1">OFFSET('Equipos, Mater, Serv'!AC$5,ROW($A303)-ROW($A$3),0)</f>
        <v>0</v>
      </c>
      <c r="R303">
        <f ca="1">OFFSET('Equipos, Mater, Serv'!AD$5,ROW($A303)-ROW($A$3),0)</f>
        <v>0</v>
      </c>
      <c r="S303">
        <f ca="1">OFFSET('Equipos, Mater, Serv'!AE$5,ROW($A303)-ROW($A$3),0)</f>
        <v>0</v>
      </c>
      <c r="T303">
        <f ca="1">OFFSET('Equipos, Mater, Serv'!AF$5,ROW($A303)-ROW($A$3),0)</f>
        <v>0</v>
      </c>
      <c r="V303" s="241">
        <f ca="1">IF(OR($B303=0,D303=0,F303=0,J303&lt;&gt;'Datos fijos'!$H$3),0,1)</f>
        <v>0</v>
      </c>
      <c r="W303">
        <f t="shared" ca="1" si="253"/>
        <v>0</v>
      </c>
      <c r="X303" t="str">
        <f t="shared" ca="1" si="254"/>
        <v/>
      </c>
      <c r="Y303" t="str">
        <f t="shared" ca="1" si="255"/>
        <v/>
      </c>
      <c r="AA303" t="str">
        <f t="shared" ca="1" si="222"/>
        <v/>
      </c>
      <c r="AB303" t="str">
        <f t="shared" ca="1" si="223"/>
        <v/>
      </c>
      <c r="AC303" t="str">
        <f t="shared" ca="1" si="224"/>
        <v/>
      </c>
      <c r="AD303" t="str">
        <f t="shared" ca="1" si="225"/>
        <v/>
      </c>
      <c r="AE303" t="str">
        <f t="shared" ca="1" si="226"/>
        <v/>
      </c>
      <c r="AF303" t="str">
        <f t="shared" ca="1" si="227"/>
        <v/>
      </c>
      <c r="AG303" t="str">
        <f t="shared" ca="1" si="256"/>
        <v/>
      </c>
      <c r="AH303" t="str">
        <f t="shared" ca="1" si="257"/>
        <v/>
      </c>
      <c r="AI303" t="str">
        <f t="shared" ca="1" si="258"/>
        <v/>
      </c>
      <c r="AL303" t="str">
        <f ca="1">IF(Y303="","",IF(OR(AG303='Datos fijos'!$AB$3,AG303='Datos fijos'!$AB$4),0,SUM(AH303:AK303)))</f>
        <v/>
      </c>
      <c r="BE303" s="4">
        <f ca="1">IF(OR(COUNTIF('Datos fijos'!$AJ:$AJ,$B303)=0,$B303=0,D303=0,F303=0,$H$4&lt;&gt;'Datos fijos'!$H$3),0,VLOOKUP($B303,'Datos fijos'!$AJ:$AO,COLUMN('Datos fijos'!$AK$2)-COLUMN('Datos fijos'!$AJ$2)+1,0))</f>
        <v>0</v>
      </c>
      <c r="BF303">
        <f t="shared" ca="1" si="259"/>
        <v>0</v>
      </c>
      <c r="BG303" t="str">
        <f t="shared" ca="1" si="228"/>
        <v/>
      </c>
      <c r="BH303" t="str">
        <f t="shared" ca="1" si="229"/>
        <v/>
      </c>
      <c r="BJ303" t="str">
        <f t="shared" ca="1" si="230"/>
        <v/>
      </c>
      <c r="BK303" t="str">
        <f t="shared" ca="1" si="231"/>
        <v/>
      </c>
      <c r="BL303" t="str">
        <f t="shared" ca="1" si="232"/>
        <v/>
      </c>
      <c r="BM303" t="str">
        <f t="shared" ca="1" si="233"/>
        <v/>
      </c>
      <c r="BN303" s="4" t="str">
        <f t="shared" ca="1" si="234"/>
        <v/>
      </c>
      <c r="BO303" t="str">
        <f t="shared" ca="1" si="235"/>
        <v/>
      </c>
      <c r="BP303" t="str">
        <f t="shared" ca="1" si="236"/>
        <v/>
      </c>
      <c r="BQ303" t="str">
        <f t="shared" ca="1" si="237"/>
        <v/>
      </c>
      <c r="BR303" t="str">
        <f t="shared" ca="1" si="238"/>
        <v/>
      </c>
      <c r="BS303" t="str">
        <f t="shared" ca="1" si="239"/>
        <v/>
      </c>
      <c r="BT303" t="str">
        <f ca="1">IF($BH303="","",IF(OR(BO303='Datos fijos'!$AB$3,BO303='Datos fijos'!$AB$4),0,SUM(BP303:BS303)))</f>
        <v/>
      </c>
      <c r="BU303" t="str">
        <f t="shared" ca="1" si="260"/>
        <v/>
      </c>
      <c r="BX303">
        <f ca="1">IF(OR(COUNTIF('Datos fijos'!$AJ:$AJ,$B303)=0,$B303=0,D303=0,F303=0,G303=0,$H$4&lt;&gt;'Datos fijos'!$H$3),0,VLOOKUP($B303,'Datos fijos'!$AJ:$AO,COLUMN('Datos fijos'!$AL$1)-COLUMN('Datos fijos'!$AJ$2)+1,0))</f>
        <v>0</v>
      </c>
      <c r="BY303">
        <f t="shared" ca="1" si="261"/>
        <v>0</v>
      </c>
      <c r="BZ303" t="str">
        <f t="shared" ca="1" si="240"/>
        <v/>
      </c>
      <c r="CA303" t="str">
        <f t="shared" ca="1" si="241"/>
        <v/>
      </c>
      <c r="CC303" t="str">
        <f t="shared" ca="1" si="242"/>
        <v/>
      </c>
      <c r="CD303" t="str">
        <f t="shared" ca="1" si="243"/>
        <v/>
      </c>
      <c r="CE303" t="str">
        <f t="shared" ca="1" si="244"/>
        <v/>
      </c>
      <c r="CF303" t="str">
        <f t="shared" ca="1" si="245"/>
        <v/>
      </c>
      <c r="CG303" t="str">
        <f t="shared" ca="1" si="246"/>
        <v/>
      </c>
      <c r="CH303" t="str">
        <f t="shared" ca="1" si="247"/>
        <v/>
      </c>
      <c r="CI303" t="str">
        <f t="shared" ca="1" si="248"/>
        <v/>
      </c>
      <c r="CJ303" t="str">
        <f t="shared" ca="1" si="249"/>
        <v/>
      </c>
      <c r="CK303" t="str">
        <f t="shared" ca="1" si="250"/>
        <v/>
      </c>
      <c r="CL303" t="str">
        <f t="shared" ca="1" si="251"/>
        <v/>
      </c>
      <c r="CM303" t="str">
        <f ca="1">IF($CA303="","",IF(OR(CH303='Datos fijos'!$AB$3,CH303='Datos fijos'!$AB$4),0,SUM(CI303:CL303)))</f>
        <v/>
      </c>
      <c r="CN303" t="str">
        <f t="shared" ca="1" si="262"/>
        <v/>
      </c>
      <c r="DZ303">
        <f ca="1">IF(OR(COUNTIF('Datos fijos'!$AJ:$AJ,$B303)=0,C303=0,D303=0,E303=0,G303=0),0,VLOOKUP($B303,'Datos fijos'!$AJ:$AO,COLUMN('Datos fijos'!$AO$1)-COLUMN('Datos fijos'!$AJ$2)+1,0))</f>
        <v>0</v>
      </c>
      <c r="EA303">
        <f t="shared" ca="1" si="263"/>
        <v>0</v>
      </c>
      <c r="EB303" t="str">
        <f t="shared" ca="1" si="276"/>
        <v/>
      </c>
      <c r="EC303" t="str">
        <f t="shared" ca="1" si="264"/>
        <v/>
      </c>
      <c r="EE303" t="str">
        <f t="shared" ca="1" si="265"/>
        <v/>
      </c>
      <c r="EF303" t="str">
        <f t="shared" ca="1" si="266"/>
        <v/>
      </c>
      <c r="EG303" t="str">
        <f t="shared" ca="1" si="267"/>
        <v/>
      </c>
      <c r="EH303" t="str">
        <f t="shared" ca="1" si="268"/>
        <v/>
      </c>
      <c r="EI303" t="str">
        <f t="shared" ca="1" si="269"/>
        <v/>
      </c>
      <c r="EJ303" t="str">
        <f t="shared" ca="1" si="270"/>
        <v/>
      </c>
      <c r="EM303" t="str">
        <f t="shared" ca="1" si="271"/>
        <v/>
      </c>
      <c r="EN303" t="str">
        <f t="shared" ca="1" si="272"/>
        <v/>
      </c>
      <c r="EO303" t="str">
        <f t="shared" ca="1" si="273"/>
        <v/>
      </c>
      <c r="EP303" t="str">
        <f t="shared" ca="1" si="274"/>
        <v/>
      </c>
      <c r="EQ303" t="str">
        <f ca="1">IF(EC303="","",IF(OR(EJ303='Datos fijos'!$AB$4),0,SUM(EM303:EP303)))</f>
        <v/>
      </c>
      <c r="ER303" t="str">
        <f t="shared" ca="1" si="275"/>
        <v/>
      </c>
      <c r="EV303" s="53" t="str">
        <f ca="1">IF(OR(COUNTIF('Datos fijos'!$AJ:$AJ,Cálculos!$B303)=0,F303=0,D303=0,B303=0),"",VLOOKUP($B303,'Datos fijos'!$AJ:$AP,COLUMN('Datos fijos'!$AP$1)-COLUMN('Datos fijos'!$AJ$2)+1,0))</f>
        <v/>
      </c>
      <c r="EW303" t="str">
        <f t="shared" ca="1" si="252"/>
        <v/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FX304"/>
  <sheetViews>
    <sheetView topLeftCell="EL1" zoomScale="60" zoomScaleNormal="60" workbookViewId="0">
      <selection activeCell="FS4" sqref="FS4:FT18"/>
    </sheetView>
  </sheetViews>
  <sheetFormatPr baseColWidth="10" defaultColWidth="9.140625" defaultRowHeight="15" x14ac:dyDescent="0.25"/>
  <cols>
    <col min="1" max="1" width="3.28515625" customWidth="1"/>
    <col min="2" max="2" width="33.42578125" style="111" customWidth="1"/>
    <col min="3" max="5" width="33.42578125" style="106" customWidth="1"/>
    <col min="6" max="6" width="26.28515625" style="106" customWidth="1"/>
    <col min="7" max="7" width="26.7109375" style="112" customWidth="1"/>
    <col min="8" max="8" width="4.28515625" style="112" customWidth="1"/>
    <col min="9" max="9" width="4.140625" style="111" customWidth="1"/>
    <col min="10" max="19" width="11.5703125" style="106" customWidth="1"/>
    <col min="20" max="20" width="24.140625" style="106" customWidth="1"/>
    <col min="21" max="21" width="4.42578125" style="112" customWidth="1"/>
    <col min="22" max="22" width="5.140625" style="106" customWidth="1"/>
    <col min="23" max="23" width="14.5703125" style="111" customWidth="1"/>
    <col min="24" max="27" width="14.5703125" style="106" customWidth="1"/>
    <col min="28" max="28" width="14.5703125" style="112" customWidth="1"/>
    <col min="29" max="29" width="4.7109375" style="106" customWidth="1"/>
    <col min="30" max="30" width="25.140625" style="111" customWidth="1"/>
    <col min="31" max="45" width="25.140625" style="106" customWidth="1"/>
    <col min="46" max="46" width="25.140625" style="112" customWidth="1"/>
    <col min="47" max="47" width="4.7109375" customWidth="1"/>
    <col min="48" max="48" width="17" style="111" customWidth="1"/>
    <col min="49" max="57" width="17" style="106" customWidth="1"/>
    <col min="58" max="58" width="17" style="112" customWidth="1"/>
    <col min="59" max="59" width="4.85546875" style="106" customWidth="1"/>
    <col min="60" max="60" width="16.42578125" style="111" customWidth="1"/>
    <col min="61" max="98" width="16.42578125" style="106" customWidth="1"/>
    <col min="99" max="99" width="16.42578125" style="112" customWidth="1"/>
    <col min="100" max="100" width="5" customWidth="1"/>
    <col min="101" max="101" width="7.7109375" style="111" customWidth="1"/>
    <col min="102" max="119" width="7.7109375" style="106" customWidth="1"/>
    <col min="120" max="120" width="7.7109375" style="112" customWidth="1"/>
    <col min="121" max="121" width="4.5703125" customWidth="1"/>
    <col min="122" max="122" width="39.140625" style="111" bestFit="1" customWidth="1"/>
    <col min="123" max="123" width="19.85546875" style="106" bestFit="1" customWidth="1"/>
    <col min="124" max="124" width="8.85546875" style="106" bestFit="1" customWidth="1"/>
    <col min="125" max="125" width="17.42578125" style="106" bestFit="1" customWidth="1"/>
    <col min="126" max="126" width="32" style="106" bestFit="1" customWidth="1"/>
    <col min="127" max="127" width="16.28515625" style="106" bestFit="1" customWidth="1"/>
    <col min="128" max="128" width="31.7109375" style="106" bestFit="1" customWidth="1"/>
    <col min="129" max="129" width="11.7109375" style="106" bestFit="1" customWidth="1"/>
    <col min="130" max="130" width="37.28515625" style="106" bestFit="1" customWidth="1"/>
    <col min="131" max="131" width="41.42578125" style="106" bestFit="1" customWidth="1"/>
    <col min="132" max="132" width="16" style="106" bestFit="1" customWidth="1"/>
    <col min="133" max="133" width="40.42578125" style="106" bestFit="1" customWidth="1"/>
    <col min="134" max="134" width="28" style="106" bestFit="1" customWidth="1"/>
    <col min="135" max="135" width="17.7109375" style="106" bestFit="1" customWidth="1"/>
    <col min="136" max="136" width="23.5703125" style="106" bestFit="1" customWidth="1"/>
    <col min="137" max="137" width="14.5703125" style="106" bestFit="1" customWidth="1"/>
    <col min="138" max="138" width="23.7109375" style="106" bestFit="1" customWidth="1"/>
    <col min="139" max="139" width="24.140625" style="106" bestFit="1" customWidth="1"/>
    <col min="140" max="140" width="41" style="106" customWidth="1"/>
    <col min="141" max="141" width="2.42578125" style="112" customWidth="1"/>
    <col min="142" max="142" width="3.85546875" style="112" customWidth="1"/>
    <col min="143" max="156" width="9.140625" style="106"/>
    <col min="157" max="157" width="2.5703125" style="138" customWidth="1"/>
    <col min="158" max="158" width="42.85546875" style="106" customWidth="1"/>
    <col min="159" max="173" width="9.140625" style="106"/>
    <col min="174" max="174" width="3.7109375" style="138" customWidth="1"/>
    <col min="175" max="175" width="34.7109375" style="111" bestFit="1" customWidth="1"/>
    <col min="176" max="176" width="9.140625" style="106"/>
    <col min="177" max="177" width="3.85546875" style="111" customWidth="1"/>
    <col min="178" max="178" width="106.5703125" style="111" bestFit="1" customWidth="1"/>
    <col min="179" max="179" width="19.5703125" style="112" customWidth="1"/>
    <col min="180" max="180" width="9.28515625" style="106" bestFit="1" customWidth="1"/>
  </cols>
  <sheetData>
    <row r="1" spans="2:180" ht="18.75" x14ac:dyDescent="0.3">
      <c r="B1" s="125" t="s">
        <v>373</v>
      </c>
      <c r="C1" s="126"/>
      <c r="D1" s="126"/>
      <c r="E1" s="126"/>
      <c r="F1" s="126"/>
      <c r="G1" s="201"/>
      <c r="H1" s="201"/>
      <c r="I1" s="125"/>
      <c r="J1" s="126" t="s">
        <v>297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109"/>
      <c r="W1" s="125" t="s">
        <v>298</v>
      </c>
      <c r="X1" s="109"/>
      <c r="Y1" s="109"/>
      <c r="Z1" s="109"/>
      <c r="AA1" s="109"/>
      <c r="AB1" s="110"/>
      <c r="AC1" s="109"/>
      <c r="AD1" s="125" t="s">
        <v>1004</v>
      </c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10"/>
      <c r="AV1" s="125" t="s">
        <v>1005</v>
      </c>
      <c r="AW1" s="109"/>
      <c r="AX1" s="109"/>
      <c r="AY1" s="109"/>
      <c r="AZ1" s="109"/>
      <c r="BA1" s="109"/>
      <c r="BB1" s="109"/>
      <c r="BC1" s="109"/>
      <c r="BD1" s="109"/>
      <c r="BE1" s="109"/>
      <c r="BF1" s="110"/>
      <c r="BG1" s="109"/>
      <c r="BH1" s="125" t="s">
        <v>936</v>
      </c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10"/>
      <c r="CW1" s="125" t="s">
        <v>299</v>
      </c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10"/>
      <c r="DR1" s="125" t="s">
        <v>183</v>
      </c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10"/>
      <c r="EL1" s="110"/>
      <c r="EM1" s="126" t="s">
        <v>300</v>
      </c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37"/>
      <c r="FB1" s="126" t="s">
        <v>374</v>
      </c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37"/>
      <c r="FS1" s="125" t="s">
        <v>178</v>
      </c>
      <c r="FT1" s="109"/>
      <c r="FU1" s="118"/>
      <c r="FV1" s="125" t="s">
        <v>301</v>
      </c>
      <c r="FW1" s="110"/>
    </row>
    <row r="2" spans="2:180" ht="18.75" x14ac:dyDescent="0.3">
      <c r="BH2" s="129"/>
      <c r="FV2" s="297"/>
      <c r="FW2" s="149"/>
    </row>
    <row r="3" spans="2:180" x14ac:dyDescent="0.25">
      <c r="DQ3" s="106"/>
      <c r="FO3"/>
      <c r="FP3"/>
      <c r="FQ3"/>
      <c r="FS3" s="106"/>
      <c r="FV3" s="297"/>
      <c r="FW3" s="149"/>
      <c r="FX3"/>
    </row>
    <row r="4" spans="2:180" x14ac:dyDescent="0.25">
      <c r="B4" s="111" t="e">
        <f>#REF!</f>
        <v>#REF!</v>
      </c>
      <c r="C4" s="106" t="e">
        <f>#REF!</f>
        <v>#REF!</v>
      </c>
      <c r="D4" s="106" t="e">
        <f>#REF!</f>
        <v>#REF!</v>
      </c>
      <c r="E4" s="106" t="e">
        <f>#REF!</f>
        <v>#REF!</v>
      </c>
      <c r="F4" s="106" t="e">
        <f>#REF!</f>
        <v>#REF!</v>
      </c>
      <c r="G4" s="112" t="e">
        <f>#REF!</f>
        <v>#REF!</v>
      </c>
      <c r="J4" s="106" t="str">
        <f>'"Información del Proyecto - 1"'!B4</f>
        <v>Proyecto Nombre:</v>
      </c>
      <c r="K4" s="106">
        <f>'"Información del Proyecto - 1"'!C4</f>
        <v>0</v>
      </c>
      <c r="L4" s="106">
        <f>'"Información del Proyecto - 1"'!D4</f>
        <v>0</v>
      </c>
      <c r="M4" s="106">
        <f>'"Información del Proyecto - 1"'!E4</f>
        <v>0</v>
      </c>
      <c r="N4" s="106">
        <f>'"Información del Proyecto - 1"'!F4</f>
        <v>0</v>
      </c>
      <c r="O4" s="106">
        <f>'"Información del Proyecto - 1"'!G4</f>
        <v>0</v>
      </c>
      <c r="P4" s="106">
        <f>'"Información del Proyecto - 1"'!H4</f>
        <v>0</v>
      </c>
      <c r="Q4" s="106">
        <f>'"Información del Proyecto - 1"'!I4</f>
        <v>0</v>
      </c>
      <c r="R4" s="106">
        <f>'"Información del Proyecto - 1"'!J4</f>
        <v>0</v>
      </c>
      <c r="S4" s="106">
        <f>'"Información del Proyecto - 1"'!K4</f>
        <v>0</v>
      </c>
      <c r="T4" s="106">
        <f>'"Información del Proyecto - 1"'!L4</f>
        <v>0</v>
      </c>
      <c r="W4" s="111" t="str">
        <f>'Obra Civil y Elect'!B4</f>
        <v>Tendido eléctrico interno del parque</v>
      </c>
      <c r="X4" s="106">
        <f>'Obra Civil y Elect'!C4</f>
        <v>0</v>
      </c>
      <c r="Y4" s="106">
        <f>'Obra Civil y Elect'!D4</f>
        <v>0</v>
      </c>
      <c r="Z4" s="106">
        <f>'Obra Civil y Elect'!E4</f>
        <v>0</v>
      </c>
      <c r="AA4" s="106">
        <f>'Obra Civil y Elect'!F4</f>
        <v>0</v>
      </c>
      <c r="AB4" s="112">
        <f>'Obra Civil y Elect'!G4</f>
        <v>0</v>
      </c>
      <c r="AD4" s="111">
        <f>'"Información del Proyecto - 4" '!B4</f>
        <v>0</v>
      </c>
      <c r="AE4" s="106">
        <f>'"Información del Proyecto - 4" '!C4</f>
        <v>0</v>
      </c>
      <c r="AF4" s="106">
        <f>'"Información del Proyecto - 4" '!D4</f>
        <v>0</v>
      </c>
      <c r="AG4" s="106" t="str">
        <f>'"Información del Proyecto - 4" '!E4</f>
        <v>Empresa a cargo de O&amp;M de/s la/s torre/s anemométricas</v>
      </c>
      <c r="AH4" s="106">
        <f>'"Información del Proyecto - 4" '!F4</f>
        <v>0</v>
      </c>
      <c r="AI4" s="106">
        <f>'"Información del Proyecto - 4" '!G4</f>
        <v>0</v>
      </c>
      <c r="AJ4" s="106">
        <f>'"Información del Proyecto - 4" '!H4</f>
        <v>0</v>
      </c>
      <c r="AK4" s="106">
        <f>'"Información del Proyecto - 4" '!I4</f>
        <v>0</v>
      </c>
      <c r="AL4" s="106">
        <f>'"Información del Proyecto - 4" '!J4</f>
        <v>0</v>
      </c>
      <c r="AM4" s="106">
        <f>'"Información del Proyecto - 4" '!K4</f>
        <v>0</v>
      </c>
      <c r="AN4" s="106">
        <f>'"Información del Proyecto - 4" '!L4</f>
        <v>0</v>
      </c>
      <c r="AO4" s="106">
        <f>'"Información del Proyecto - 4" '!M4</f>
        <v>0</v>
      </c>
      <c r="AP4" s="106">
        <f>'"Información del Proyecto - 4" '!N4</f>
        <v>0</v>
      </c>
      <c r="AQ4" s="106">
        <f>'"Información del Proyecto - 4" '!O4</f>
        <v>0</v>
      </c>
      <c r="AR4" s="106">
        <f>'"Información del Proyecto - 4" '!P4</f>
        <v>0</v>
      </c>
      <c r="AS4" s="106">
        <f>'"Información del Proyecto - 4" '!Q4</f>
        <v>0</v>
      </c>
      <c r="AT4" s="112">
        <f>'"Información del Proyecto - 4" '!R4</f>
        <v>0</v>
      </c>
      <c r="AV4" s="111">
        <f>'"Información del Proyecto - 2"'!B4</f>
        <v>0</v>
      </c>
      <c r="AW4" s="106">
        <f>'"Información del Proyecto - 2"'!C4</f>
        <v>0</v>
      </c>
      <c r="AX4" s="106">
        <f>'"Información del Proyecto - 2"'!D4</f>
        <v>0</v>
      </c>
      <c r="AY4" s="106">
        <f>'"Información del Proyecto - 2"'!E4</f>
        <v>0</v>
      </c>
      <c r="AZ4" s="106">
        <f>'"Información del Proyecto - 2"'!F4</f>
        <v>0</v>
      </c>
      <c r="BA4" s="106">
        <f>'"Información del Proyecto - 2"'!G4</f>
        <v>0</v>
      </c>
      <c r="BB4" s="106">
        <f>'"Información del Proyecto - 2"'!H4</f>
        <v>0</v>
      </c>
      <c r="BC4" s="106">
        <f>'"Información del Proyecto - 2"'!I4</f>
        <v>0</v>
      </c>
      <c r="BD4" s="106">
        <f>'"Información del Proyecto - 2"'!J4</f>
        <v>0</v>
      </c>
      <c r="BE4" s="106">
        <f>'"Información del Proyecto - 2"'!K4</f>
        <v>0</v>
      </c>
      <c r="BH4" s="111" t="str">
        <f>Aerogeneradores!A4</f>
        <v>AEROGENERADORES I</v>
      </c>
      <c r="BI4" s="106">
        <f>Aerogeneradores!B4</f>
        <v>0</v>
      </c>
      <c r="BJ4" s="106">
        <f>Aerogeneradores!C4</f>
        <v>0</v>
      </c>
      <c r="BK4" s="106">
        <f>Aerogeneradores!D4</f>
        <v>0</v>
      </c>
      <c r="BL4" s="106">
        <f>Aerogeneradores!E4</f>
        <v>0</v>
      </c>
      <c r="BM4" s="106">
        <f>Aerogeneradores!F4</f>
        <v>0</v>
      </c>
      <c r="BN4" s="106">
        <f>Aerogeneradores!G4</f>
        <v>0</v>
      </c>
      <c r="BO4" s="106">
        <f>Aerogeneradores!H4</f>
        <v>0</v>
      </c>
      <c r="BP4" s="106">
        <f>Aerogeneradores!I4</f>
        <v>0</v>
      </c>
      <c r="BQ4" s="106">
        <f>Aerogeneradores!J4</f>
        <v>0</v>
      </c>
      <c r="BR4" s="106" t="str">
        <f>Aerogeneradores!K4</f>
        <v>AEROGENERADORES II</v>
      </c>
      <c r="BS4" s="106">
        <f>Aerogeneradores!L4</f>
        <v>0</v>
      </c>
      <c r="BT4" s="106">
        <f>Aerogeneradores!M4</f>
        <v>0</v>
      </c>
      <c r="BU4" s="106">
        <f>Aerogeneradores!N4</f>
        <v>0</v>
      </c>
      <c r="BV4" s="106">
        <f>Aerogeneradores!O4</f>
        <v>0</v>
      </c>
      <c r="BW4" s="106">
        <f>Aerogeneradores!P4</f>
        <v>0</v>
      </c>
      <c r="BX4" s="106">
        <f>Aerogeneradores!Q4</f>
        <v>0</v>
      </c>
      <c r="BY4" s="106">
        <f>Aerogeneradores!R4</f>
        <v>0</v>
      </c>
      <c r="BZ4" s="106">
        <f>Aerogeneradores!S4</f>
        <v>0</v>
      </c>
      <c r="CA4" s="106">
        <f>Aerogeneradores!T4</f>
        <v>0</v>
      </c>
      <c r="CB4" s="106" t="str">
        <f>Aerogeneradores!U4</f>
        <v>AEROGENERADORES III</v>
      </c>
      <c r="CC4" s="106">
        <f>Aerogeneradores!V4</f>
        <v>0</v>
      </c>
      <c r="CD4" s="106">
        <f>Aerogeneradores!W4</f>
        <v>0</v>
      </c>
      <c r="CE4" s="106">
        <f>Aerogeneradores!X4</f>
        <v>0</v>
      </c>
      <c r="CF4" s="106">
        <f>Aerogeneradores!Y4</f>
        <v>0</v>
      </c>
      <c r="CG4" s="106">
        <f>Aerogeneradores!Z4</f>
        <v>0</v>
      </c>
      <c r="CH4" s="106">
        <f>Aerogeneradores!AA4</f>
        <v>0</v>
      </c>
      <c r="CI4" s="106">
        <f>Aerogeneradores!AB4</f>
        <v>0</v>
      </c>
      <c r="CJ4" s="106">
        <f>Aerogeneradores!AC4</f>
        <v>0</v>
      </c>
      <c r="CK4" s="106">
        <f>Aerogeneradores!AD4</f>
        <v>0</v>
      </c>
      <c r="CL4" s="106" t="str">
        <f>Aerogeneradores!AE4</f>
        <v>AEROGENERADORES IV</v>
      </c>
      <c r="CM4" s="106">
        <f>Aerogeneradores!AF4</f>
        <v>0</v>
      </c>
      <c r="CN4" s="106">
        <f>Aerogeneradores!AG4</f>
        <v>0</v>
      </c>
      <c r="CO4" s="106">
        <f>Aerogeneradores!AH4</f>
        <v>0</v>
      </c>
      <c r="CP4" s="106">
        <f>Aerogeneradores!AI4</f>
        <v>0</v>
      </c>
      <c r="CQ4" s="106">
        <f>Aerogeneradores!AJ4</f>
        <v>0</v>
      </c>
      <c r="CR4" s="106">
        <f>Aerogeneradores!AK4</f>
        <v>0</v>
      </c>
      <c r="CS4" s="106">
        <f>Aerogeneradores!AL4</f>
        <v>0</v>
      </c>
      <c r="CT4" s="106">
        <f>Aerogeneradores!AM4</f>
        <v>0</v>
      </c>
      <c r="CU4" s="112">
        <f>Aerogeneradores!AN4</f>
        <v>0</v>
      </c>
      <c r="CW4" s="111">
        <f>'"Información del Proyecto - 3"'!B4</f>
        <v>0</v>
      </c>
      <c r="CX4" s="106">
        <f>'"Información del Proyecto - 3"'!C4</f>
        <v>0</v>
      </c>
      <c r="CY4" s="106">
        <f>'"Información del Proyecto - 3"'!D4</f>
        <v>0</v>
      </c>
      <c r="CZ4" s="106">
        <f>'"Información del Proyecto - 3"'!E4</f>
        <v>0</v>
      </c>
      <c r="DA4" s="106">
        <f>'"Información del Proyecto - 3"'!F4</f>
        <v>0</v>
      </c>
      <c r="DB4" s="106">
        <f>'"Información del Proyecto - 3"'!G4</f>
        <v>0</v>
      </c>
      <c r="DC4" s="106">
        <f>'"Información del Proyecto - 3"'!H4</f>
        <v>0</v>
      </c>
      <c r="DD4" s="106">
        <f>'"Información del Proyecto - 3"'!I4</f>
        <v>0</v>
      </c>
      <c r="DE4" s="106">
        <f>'"Información del Proyecto - 3"'!J4</f>
        <v>0</v>
      </c>
      <c r="DF4" s="106">
        <f>'"Información del Proyecto - 3"'!K4</f>
        <v>0</v>
      </c>
      <c r="DG4" s="106">
        <f>'"Información del Proyecto - 3"'!L4</f>
        <v>0</v>
      </c>
      <c r="DH4" s="106">
        <f>'"Información del Proyecto - 3"'!M4</f>
        <v>0</v>
      </c>
      <c r="DI4" s="106">
        <f>'"Información del Proyecto - 3"'!N4</f>
        <v>0</v>
      </c>
      <c r="DJ4" s="106">
        <f>'"Información del Proyecto - 3"'!O4</f>
        <v>0</v>
      </c>
      <c r="DK4" s="106">
        <f>'"Información del Proyecto - 3"'!P4</f>
        <v>0</v>
      </c>
      <c r="DL4" s="106">
        <f>'"Información del Proyecto - 3"'!Q4</f>
        <v>0</v>
      </c>
      <c r="DM4" s="106">
        <f>'"Información del Proyecto - 3"'!R4</f>
        <v>0</v>
      </c>
      <c r="DN4" s="106">
        <f>'"Información del Proyecto - 3"'!S4</f>
        <v>0</v>
      </c>
      <c r="DO4" s="106">
        <f>'"Información del Proyecto - 3"'!T4</f>
        <v>0</v>
      </c>
      <c r="DP4" s="112">
        <f>'"Información del Proyecto - 3"'!U4</f>
        <v>0</v>
      </c>
      <c r="DR4" s="111" t="str">
        <f>Cálculos!B3</f>
        <v>Descripción General</v>
      </c>
      <c r="DS4" s="106" t="str">
        <f>Cálculos!C3</f>
        <v>Detalle</v>
      </c>
      <c r="DT4" s="106" t="str">
        <f>Cálculos!D3</f>
        <v>Cantidad</v>
      </c>
      <c r="DU4" s="106" t="str">
        <f>Cálculos!E3</f>
        <v>Unidad de Medida</v>
      </c>
      <c r="DV4" s="106" t="str">
        <f>Cálculos!F3</f>
        <v>Precio Unitario/CIF -  U$D (sin IVA)</v>
      </c>
      <c r="DW4" s="106" t="str">
        <f>Cálculos!G3</f>
        <v>Vida útil del Bien</v>
      </c>
      <c r="DX4" s="106" t="str">
        <f>Cálculos!H3</f>
        <v>¿Aplica a Amortización acelerada?</v>
      </c>
      <c r="DY4" s="106" t="str">
        <f>Cálculos!I3</f>
        <v>Alícuota IVA</v>
      </c>
      <c r="DZ4" s="106" t="str">
        <f>Cálculos!J3</f>
        <v>¿Aplica a Devolución Anticipada de IVA?</v>
      </c>
      <c r="EA4" s="106" t="str">
        <f>Cálculos!K3</f>
        <v>¿Nacional o Importado?</v>
      </c>
      <c r="EB4" s="106" t="str">
        <f>Cálculos!L3</f>
        <v>NCM</v>
      </c>
      <c r="EC4" s="106" t="str">
        <f>Cálculos!M3</f>
        <v>¿Aplica a Certificado Fiscal? (si o no, a todo)</v>
      </c>
      <c r="ED4" s="106" t="str">
        <f>Cálculos!N3</f>
        <v>Origen (solo para Importados)</v>
      </c>
      <c r="EE4" s="106" t="str">
        <f>Cálculos!O3</f>
        <v>Aduana de Ingreso</v>
      </c>
      <c r="EF4" s="106" t="str">
        <f>Cálculos!P3</f>
        <v>Derechos de Importacion</v>
      </c>
      <c r="EG4" s="106" t="str">
        <f>Cálculos!Q3</f>
        <v>Tasa Estadística</v>
      </c>
      <c r="EH4" s="106" t="str">
        <f>Cálculos!R3</f>
        <v>Impuestos Especiales (%)</v>
      </c>
      <c r="EI4" s="106" t="str">
        <f>Cálculos!S3</f>
        <v>Gravamen Correlativo (%)</v>
      </c>
      <c r="EJ4" s="106" t="str">
        <f>Cálculos!T3</f>
        <v>¿Aplica a Exención Derecho de Importación?</v>
      </c>
      <c r="EK4" s="127"/>
      <c r="EM4" s="106" t="str">
        <f>Empleo!B4</f>
        <v>Obra / construcción</v>
      </c>
      <c r="FB4" s="106" t="str">
        <f>Cron.Inversiones!B4</f>
        <v>Obra / construcción</v>
      </c>
      <c r="FS4" s="106">
        <f>'Fechas clave'!B4</f>
        <v>0</v>
      </c>
      <c r="FT4" s="106">
        <f>'Fechas clave'!C4</f>
        <v>0</v>
      </c>
      <c r="FV4" s="297">
        <f>Resumen!B4</f>
        <v>0</v>
      </c>
      <c r="FW4" s="149">
        <f>Resumen!C4</f>
        <v>0</v>
      </c>
    </row>
    <row r="5" spans="2:180" x14ac:dyDescent="0.25">
      <c r="B5" s="111" t="e">
        <f>#REF!</f>
        <v>#REF!</v>
      </c>
      <c r="C5" s="106" t="e">
        <f>#REF!</f>
        <v>#REF!</v>
      </c>
      <c r="D5" s="106" t="e">
        <f>#REF!</f>
        <v>#REF!</v>
      </c>
      <c r="E5" s="106" t="e">
        <f>#REF!</f>
        <v>#REF!</v>
      </c>
      <c r="F5" s="106" t="e">
        <f>#REF!</f>
        <v>#REF!</v>
      </c>
      <c r="G5" s="112" t="e">
        <f>#REF!</f>
        <v>#REF!</v>
      </c>
      <c r="J5" s="106" t="str">
        <f>'"Información del Proyecto - 1"'!B5</f>
        <v xml:space="preserve">Tipo: </v>
      </c>
      <c r="K5" s="106">
        <f>'"Información del Proyecto - 1"'!C5</f>
        <v>0</v>
      </c>
      <c r="L5" s="106">
        <f>'"Información del Proyecto - 1"'!D5</f>
        <v>0</v>
      </c>
      <c r="M5" s="106">
        <f>'"Información del Proyecto - 1"'!E5</f>
        <v>0</v>
      </c>
      <c r="N5" s="106">
        <f>'"Información del Proyecto - 1"'!F5</f>
        <v>0</v>
      </c>
      <c r="O5" s="106">
        <f>'"Información del Proyecto - 1"'!G5</f>
        <v>0</v>
      </c>
      <c r="P5" s="106">
        <f>'"Información del Proyecto - 1"'!H5</f>
        <v>0</v>
      </c>
      <c r="Q5" s="106">
        <f>'"Información del Proyecto - 1"'!I5</f>
        <v>0</v>
      </c>
      <c r="R5" s="106">
        <f>'"Información del Proyecto - 1"'!J5</f>
        <v>0</v>
      </c>
      <c r="S5" s="106">
        <f>'"Información del Proyecto - 1"'!K5</f>
        <v>0</v>
      </c>
      <c r="T5" s="106">
        <f>'"Información del Proyecto - 1"'!L5</f>
        <v>0</v>
      </c>
      <c r="W5" s="111" t="str">
        <f>'Obra Civil y Elect'!B5</f>
        <v>Tipo de línea</v>
      </c>
      <c r="X5" s="106">
        <f>'Obra Civil y Elect'!C5</f>
        <v>0</v>
      </c>
      <c r="Y5" s="106" t="str">
        <f>'Obra Civil y Elect'!D5</f>
        <v>(aérea o soterrada)</v>
      </c>
      <c r="Z5" s="106">
        <f>'Obra Civil y Elect'!E5</f>
        <v>0</v>
      </c>
      <c r="AA5" s="106">
        <f>'Obra Civil y Elect'!F5</f>
        <v>0</v>
      </c>
      <c r="AB5" s="112">
        <f>'Obra Civil y Elect'!G5</f>
        <v>0</v>
      </c>
      <c r="AD5" s="111">
        <f>'"Información del Proyecto - 4" '!B5</f>
        <v>0</v>
      </c>
      <c r="AE5" s="106">
        <f>'"Información del Proyecto - 4" '!C5</f>
        <v>0</v>
      </c>
      <c r="AF5" s="106">
        <f>'"Información del Proyecto - 4" '!D5</f>
        <v>0</v>
      </c>
      <c r="AG5" s="106" t="str">
        <f>'"Información del Proyecto - 4" '!E5</f>
        <v>Sistema de Datos y Monitoreo de las mediciones</v>
      </c>
      <c r="AH5" s="106">
        <f>'"Información del Proyecto - 4" '!F5</f>
        <v>0</v>
      </c>
      <c r="AI5" s="106">
        <f>'"Información del Proyecto - 4" '!G5</f>
        <v>0</v>
      </c>
      <c r="AJ5" s="106">
        <f>'"Información del Proyecto - 4" '!H5</f>
        <v>0</v>
      </c>
      <c r="AK5" s="106">
        <f>'"Información del Proyecto - 4" '!I5</f>
        <v>0</v>
      </c>
      <c r="AL5" s="106">
        <f>'"Información del Proyecto - 4" '!J5</f>
        <v>0</v>
      </c>
      <c r="AM5" s="106">
        <f>'"Información del Proyecto - 4" '!K5</f>
        <v>0</v>
      </c>
      <c r="AN5" s="106">
        <f>'"Información del Proyecto - 4" '!L5</f>
        <v>0</v>
      </c>
      <c r="AO5" s="106">
        <f>'"Información del Proyecto - 4" '!M5</f>
        <v>0</v>
      </c>
      <c r="AP5" s="106">
        <f>'"Información del Proyecto - 4" '!N5</f>
        <v>0</v>
      </c>
      <c r="AQ5" s="106">
        <f>'"Información del Proyecto - 4" '!O5</f>
        <v>0</v>
      </c>
      <c r="AR5" s="106">
        <f>'"Información del Proyecto - 4" '!P5</f>
        <v>0</v>
      </c>
      <c r="AS5" s="106">
        <f>'"Información del Proyecto - 4" '!Q5</f>
        <v>0</v>
      </c>
      <c r="AT5" s="112">
        <f>'"Información del Proyecto - 4" '!R5</f>
        <v>0</v>
      </c>
      <c r="AV5" s="111" t="str">
        <f>'"Información del Proyecto - 2"'!B5</f>
        <v>Rosa de Vientos 
(a altura de buje)</v>
      </c>
      <c r="AW5" s="106">
        <f>'"Información del Proyecto - 2"'!C5</f>
        <v>0</v>
      </c>
      <c r="AX5" s="106">
        <f>'"Información del Proyecto - 2"'!D5</f>
        <v>0</v>
      </c>
      <c r="AY5" s="106">
        <f>'"Información del Proyecto - 2"'!E5</f>
        <v>0</v>
      </c>
      <c r="AZ5" s="106">
        <f>'"Información del Proyecto - 2"'!F5</f>
        <v>0</v>
      </c>
      <c r="BA5" s="106" t="str">
        <f>'"Información del Proyecto - 2"'!G5</f>
        <v>Estacionalidad 
(a altura de buje)</v>
      </c>
      <c r="BB5" s="106">
        <f>'"Información del Proyecto - 2"'!H5</f>
        <v>0</v>
      </c>
      <c r="BC5" s="106">
        <f>'"Información del Proyecto - 2"'!I5</f>
        <v>0</v>
      </c>
      <c r="BD5" s="106" t="str">
        <f>'"Información del Proyecto - 2"'!J5</f>
        <v>Otros Parámetros</v>
      </c>
      <c r="BE5" s="106">
        <f>'"Información del Proyecto - 2"'!K5</f>
        <v>0</v>
      </c>
      <c r="BH5" s="111" t="str">
        <f>Aerogeneradores!A5</f>
        <v/>
      </c>
      <c r="BI5" s="106">
        <f>Aerogeneradores!B5</f>
        <v>0</v>
      </c>
      <c r="BJ5" s="106">
        <f>Aerogeneradores!C5</f>
        <v>0</v>
      </c>
      <c r="BK5" s="106">
        <f>Aerogeneradores!D5</f>
        <v>0</v>
      </c>
      <c r="BL5" s="106">
        <f>Aerogeneradores!E5</f>
        <v>0</v>
      </c>
      <c r="BM5" s="106">
        <f>Aerogeneradores!F5</f>
        <v>0</v>
      </c>
      <c r="BN5" s="106">
        <f>Aerogeneradores!G5</f>
        <v>0</v>
      </c>
      <c r="BO5" s="106">
        <f>Aerogeneradores!H5</f>
        <v>0</v>
      </c>
      <c r="BP5" s="106">
        <f>Aerogeneradores!I5</f>
        <v>0</v>
      </c>
      <c r="BQ5" s="106">
        <f>Aerogeneradores!J5</f>
        <v>0</v>
      </c>
      <c r="BR5" s="106" t="str">
        <f>Aerogeneradores!K5</f>
        <v>NO COMPLETAR, no hay 2 tipos de aerogeneradores</v>
      </c>
      <c r="BS5" s="106">
        <f>Aerogeneradores!L5</f>
        <v>0</v>
      </c>
      <c r="BT5" s="106">
        <f>Aerogeneradores!M5</f>
        <v>0</v>
      </c>
      <c r="BU5" s="106">
        <f>Aerogeneradores!N5</f>
        <v>0</v>
      </c>
      <c r="BV5" s="106">
        <f>Aerogeneradores!O5</f>
        <v>0</v>
      </c>
      <c r="BW5" s="106">
        <f>Aerogeneradores!P5</f>
        <v>0</v>
      </c>
      <c r="BX5" s="106">
        <f>Aerogeneradores!Q5</f>
        <v>0</v>
      </c>
      <c r="BY5" s="106">
        <f>Aerogeneradores!R5</f>
        <v>0</v>
      </c>
      <c r="BZ5" s="106">
        <f>Aerogeneradores!S5</f>
        <v>0</v>
      </c>
      <c r="CA5" s="106">
        <f>Aerogeneradores!T5</f>
        <v>0</v>
      </c>
      <c r="CB5" s="106" t="str">
        <f>Aerogeneradores!U5</f>
        <v>NO COMPLETAR, no hay 3 tipos de aerogeneradores</v>
      </c>
      <c r="CC5" s="106">
        <f>Aerogeneradores!V5</f>
        <v>0</v>
      </c>
      <c r="CD5" s="106">
        <f>Aerogeneradores!W5</f>
        <v>0</v>
      </c>
      <c r="CE5" s="106">
        <f>Aerogeneradores!X5</f>
        <v>0</v>
      </c>
      <c r="CF5" s="106">
        <f>Aerogeneradores!Y5</f>
        <v>0</v>
      </c>
      <c r="CG5" s="106">
        <f>Aerogeneradores!Z5</f>
        <v>0</v>
      </c>
      <c r="CH5" s="106">
        <f>Aerogeneradores!AA5</f>
        <v>0</v>
      </c>
      <c r="CI5" s="106">
        <f>Aerogeneradores!AB5</f>
        <v>0</v>
      </c>
      <c r="CJ5" s="106">
        <f>Aerogeneradores!AC5</f>
        <v>0</v>
      </c>
      <c r="CK5" s="106">
        <f>Aerogeneradores!AD5</f>
        <v>0</v>
      </c>
      <c r="CL5" s="106" t="str">
        <f>Aerogeneradores!AE5</f>
        <v>NO COMPLETAR, no hay 4 tipos de aerogeneradores</v>
      </c>
      <c r="CM5" s="106">
        <f>Aerogeneradores!AF5</f>
        <v>0</v>
      </c>
      <c r="CN5" s="106">
        <f>Aerogeneradores!AG5</f>
        <v>0</v>
      </c>
      <c r="CO5" s="106">
        <f>Aerogeneradores!AH5</f>
        <v>0</v>
      </c>
      <c r="CP5" s="106">
        <f>Aerogeneradores!AI5</f>
        <v>0</v>
      </c>
      <c r="CQ5" s="106">
        <f>Aerogeneradores!AJ5</f>
        <v>0</v>
      </c>
      <c r="CR5" s="106">
        <f>Aerogeneradores!AK5</f>
        <v>0</v>
      </c>
      <c r="CS5" s="106">
        <f>Aerogeneradores!AL5</f>
        <v>0</v>
      </c>
      <c r="CT5" s="106">
        <f>Aerogeneradores!AM5</f>
        <v>0</v>
      </c>
      <c r="CU5" s="112">
        <f>Aerogeneradores!AN5</f>
        <v>0</v>
      </c>
      <c r="CW5" s="111">
        <f>'"Información del Proyecto - 3"'!B5</f>
        <v>0</v>
      </c>
      <c r="CX5" s="106">
        <f>'"Información del Proyecto - 3"'!C5</f>
        <v>0</v>
      </c>
      <c r="CY5" s="106">
        <f>'"Información del Proyecto - 3"'!D5</f>
        <v>0</v>
      </c>
      <c r="CZ5" s="106" t="str">
        <f>'"Información del Proyecto - 3"'!E5</f>
        <v>Empresa consultora independiente que realiza el estudio de recurso y generación:</v>
      </c>
      <c r="DA5" s="106">
        <f>'"Información del Proyecto - 3"'!F5</f>
        <v>0</v>
      </c>
      <c r="DB5" s="106">
        <f>'"Información del Proyecto - 3"'!G5</f>
        <v>0</v>
      </c>
      <c r="DC5" s="106">
        <f>'"Información del Proyecto - 3"'!H5</f>
        <v>0</v>
      </c>
      <c r="DD5" s="106">
        <f>'"Información del Proyecto - 3"'!I5</f>
        <v>0</v>
      </c>
      <c r="DE5" s="106">
        <f>'"Información del Proyecto - 3"'!J5</f>
        <v>0</v>
      </c>
      <c r="DF5" s="106">
        <f>'"Información del Proyecto - 3"'!K5</f>
        <v>0</v>
      </c>
      <c r="DG5" s="106">
        <f>'"Información del Proyecto - 3"'!L5</f>
        <v>0</v>
      </c>
      <c r="DH5" s="106">
        <f>'"Información del Proyecto - 3"'!M5</f>
        <v>0</v>
      </c>
      <c r="DI5" s="106">
        <f>'"Información del Proyecto - 3"'!N5</f>
        <v>0</v>
      </c>
      <c r="DJ5" s="106">
        <f>'"Información del Proyecto - 3"'!O5</f>
        <v>0</v>
      </c>
      <c r="DK5" s="106">
        <f>'"Información del Proyecto - 3"'!P5</f>
        <v>0</v>
      </c>
      <c r="DL5" s="106">
        <f>'"Información del Proyecto - 3"'!Q5</f>
        <v>0</v>
      </c>
      <c r="DM5" s="106">
        <f>'"Información del Proyecto - 3"'!R5</f>
        <v>0</v>
      </c>
      <c r="DN5" s="106">
        <f>'"Información del Proyecto - 3"'!S5</f>
        <v>0</v>
      </c>
      <c r="DO5" s="106">
        <f>'"Información del Proyecto - 3"'!T5</f>
        <v>0</v>
      </c>
      <c r="DP5" s="112">
        <f>'"Información del Proyecto - 3"'!U5</f>
        <v>0</v>
      </c>
      <c r="DR5" s="111" t="str">
        <f ca="1">Cálculos!B4</f>
        <v>Aerogeneradores</v>
      </c>
      <c r="DS5" s="106" t="str">
        <f ca="1">Cálculos!C4</f>
        <v>---</v>
      </c>
      <c r="DT5" s="106">
        <f ca="1">Cálculos!D4</f>
        <v>0</v>
      </c>
      <c r="DU5" s="106" t="str">
        <f ca="1">Cálculos!E4</f>
        <v>unidades</v>
      </c>
      <c r="DV5" s="106">
        <f ca="1">Cálculos!F4</f>
        <v>0</v>
      </c>
      <c r="DW5" s="106">
        <f ca="1">Cálculos!G4</f>
        <v>20</v>
      </c>
      <c r="DX5" s="106" t="str">
        <f ca="1">Cálculos!H4</f>
        <v>Sí</v>
      </c>
      <c r="DY5" s="106">
        <f ca="1">Cálculos!I4</f>
        <v>0</v>
      </c>
      <c r="DZ5" s="106">
        <f ca="1">Cálculos!J4</f>
        <v>0</v>
      </c>
      <c r="EA5" s="106" t="str">
        <f ca="1">Cálculos!K4</f>
        <v>(Según componentes detallados en Aerogeneradores)</v>
      </c>
      <c r="EB5" s="106">
        <f ca="1">Cálculos!L4</f>
        <v>0</v>
      </c>
      <c r="EC5" s="106" t="str">
        <f ca="1">Cálculos!M4</f>
        <v>Sí</v>
      </c>
      <c r="ED5" s="106">
        <f ca="1">Cálculos!N4</f>
        <v>0</v>
      </c>
      <c r="EE5" s="106">
        <f ca="1">Cálculos!O4</f>
        <v>0</v>
      </c>
      <c r="EF5" s="106">
        <f ca="1">Cálculos!P4</f>
        <v>0</v>
      </c>
      <c r="EG5" s="106">
        <f ca="1">Cálculos!Q4</f>
        <v>0</v>
      </c>
      <c r="EH5" s="106">
        <f ca="1">Cálculos!R4</f>
        <v>0</v>
      </c>
      <c r="EI5" s="106">
        <f ca="1">Cálculos!S4</f>
        <v>0</v>
      </c>
      <c r="EJ5" s="106">
        <f ca="1">Cálculos!T4</f>
        <v>0</v>
      </c>
      <c r="EM5" s="106" t="str">
        <f>Empleo!B5</f>
        <v>En cada mes, la cantidad estimada de empleados contratados dentro de cada concepto (propios y de terceros)</v>
      </c>
      <c r="FB5" s="106" t="str">
        <f>Cron.Inversiones!B5</f>
        <v>En cada mes (o año, par a2016 y 2017), ingrese el % de gasto dentro de cada concepto (el total de los 3 años debe sumar 100% dentro de cada concepto)</v>
      </c>
      <c r="FS5" s="106">
        <f>'Fechas clave'!B5</f>
        <v>0</v>
      </c>
      <c r="FT5" s="106" t="str">
        <f>'Fechas clave'!C5</f>
        <v>(días)</v>
      </c>
      <c r="FV5" s="297" t="str">
        <f>Resumen!B5</f>
        <v>Proyecto:</v>
      </c>
      <c r="FW5" s="149">
        <f>Resumen!C5</f>
        <v>0</v>
      </c>
    </row>
    <row r="6" spans="2:180" x14ac:dyDescent="0.25">
      <c r="B6" s="111" t="e">
        <f>#REF!</f>
        <v>#REF!</v>
      </c>
      <c r="C6" s="106" t="e">
        <f>#REF!</f>
        <v>#REF!</v>
      </c>
      <c r="D6" s="106" t="e">
        <f>#REF!</f>
        <v>#REF!</v>
      </c>
      <c r="E6" s="106" t="e">
        <f>#REF!</f>
        <v>#REF!</v>
      </c>
      <c r="F6" s="106" t="e">
        <f>#REF!</f>
        <v>#REF!</v>
      </c>
      <c r="G6" s="112" t="e">
        <f>#REF!</f>
        <v>#REF!</v>
      </c>
      <c r="J6" s="106">
        <f>'"Información del Proyecto - 1"'!B6</f>
        <v>0</v>
      </c>
      <c r="K6" s="106">
        <f>'"Información del Proyecto - 1"'!C6</f>
        <v>0</v>
      </c>
      <c r="L6" s="106">
        <f>'"Información del Proyecto - 1"'!D6</f>
        <v>0</v>
      </c>
      <c r="M6" s="106">
        <f>'"Información del Proyecto - 1"'!E6</f>
        <v>0</v>
      </c>
      <c r="N6" s="106">
        <f>'"Información del Proyecto - 1"'!F6</f>
        <v>0</v>
      </c>
      <c r="O6" s="106">
        <f>'"Información del Proyecto - 1"'!G6</f>
        <v>0</v>
      </c>
      <c r="P6" s="106">
        <f>'"Información del Proyecto - 1"'!H6</f>
        <v>0</v>
      </c>
      <c r="Q6" s="106">
        <f>'"Información del Proyecto - 1"'!I6</f>
        <v>0</v>
      </c>
      <c r="R6" s="106">
        <f>'"Información del Proyecto - 1"'!J6</f>
        <v>0</v>
      </c>
      <c r="S6" s="106">
        <f>'"Información del Proyecto - 1"'!K6</f>
        <v>0</v>
      </c>
      <c r="T6" s="106">
        <f>'"Información del Proyecto - 1"'!L6</f>
        <v>0</v>
      </c>
      <c r="W6" s="111" t="str">
        <f>'Obra Civil y Elect'!B6</f>
        <v>Longitud total</v>
      </c>
      <c r="X6" s="106">
        <f>'Obra Civil y Elect'!C6</f>
        <v>0</v>
      </c>
      <c r="Y6" s="106" t="str">
        <f>'Obra Civil y Elect'!D6</f>
        <v>km</v>
      </c>
      <c r="Z6" s="106">
        <f>'Obra Civil y Elect'!E6</f>
        <v>0</v>
      </c>
      <c r="AA6" s="106">
        <f>'Obra Civil y Elect'!F6</f>
        <v>0</v>
      </c>
      <c r="AB6" s="112">
        <f>'Obra Civil y Elect'!G6</f>
        <v>0</v>
      </c>
      <c r="AD6" s="111">
        <f>'"Información del Proyecto - 4" '!B6</f>
        <v>0</v>
      </c>
      <c r="AE6" s="106">
        <f>'"Información del Proyecto - 4" '!C6</f>
        <v>0</v>
      </c>
      <c r="AF6" s="106">
        <f>'"Información del Proyecto - 4" '!D6</f>
        <v>0</v>
      </c>
      <c r="AG6" s="106">
        <f>'"Información del Proyecto - 4" '!E6</f>
        <v>0</v>
      </c>
      <c r="AH6" s="106">
        <f>'"Información del Proyecto - 4" '!F6</f>
        <v>0</v>
      </c>
      <c r="AI6" s="106">
        <f>'"Información del Proyecto - 4" '!G6</f>
        <v>0</v>
      </c>
      <c r="AJ6" s="106">
        <f>'"Información del Proyecto - 4" '!H6</f>
        <v>0</v>
      </c>
      <c r="AK6" s="106">
        <f>'"Información del Proyecto - 4" '!I6</f>
        <v>0</v>
      </c>
      <c r="AL6" s="106">
        <f>'"Información del Proyecto - 4" '!J6</f>
        <v>0</v>
      </c>
      <c r="AM6" s="106">
        <f>'"Información del Proyecto - 4" '!K6</f>
        <v>0</v>
      </c>
      <c r="AN6" s="106">
        <f>'"Información del Proyecto - 4" '!L6</f>
        <v>0</v>
      </c>
      <c r="AO6" s="106">
        <f>'"Información del Proyecto - 4" '!M6</f>
        <v>0</v>
      </c>
      <c r="AP6" s="106">
        <f>'"Información del Proyecto - 4" '!N6</f>
        <v>0</v>
      </c>
      <c r="AQ6" s="106">
        <f>'"Información del Proyecto - 4" '!O6</f>
        <v>0</v>
      </c>
      <c r="AR6" s="106">
        <f>'"Información del Proyecto - 4" '!P6</f>
        <v>0</v>
      </c>
      <c r="AS6" s="106">
        <f>'"Información del Proyecto - 4" '!Q6</f>
        <v>0</v>
      </c>
      <c r="AT6" s="112">
        <f>'"Información del Proyecto - 4" '!R6</f>
        <v>0</v>
      </c>
      <c r="AV6" s="111" t="str">
        <f>'"Información del Proyecto - 2"'!B6</f>
        <v>Dirección</v>
      </c>
      <c r="AW6" s="106" t="str">
        <f>'"Información del Proyecto - 2"'!C6</f>
        <v>Frecuencia</v>
      </c>
      <c r="AX6" s="106" t="str">
        <f>'"Información del Proyecto - 2"'!D6</f>
        <v>Velocidad</v>
      </c>
      <c r="AY6" s="106" t="str">
        <f>'"Información del Proyecto - 2"'!E6</f>
        <v>Energía</v>
      </c>
      <c r="AZ6" s="106">
        <f>'"Información del Proyecto - 2"'!F6</f>
        <v>0</v>
      </c>
      <c r="BA6" s="106">
        <f>'"Información del Proyecto - 2"'!G6</f>
        <v>0</v>
      </c>
      <c r="BB6" s="106" t="str">
        <f>'"Información del Proyecto - 2"'!H6</f>
        <v>Vel media</v>
      </c>
      <c r="BC6" s="106">
        <f>'"Información del Proyecto - 2"'!I6</f>
        <v>0</v>
      </c>
      <c r="BD6" s="106">
        <f>'"Información del Proyecto - 2"'!J6</f>
        <v>0</v>
      </c>
      <c r="BE6" s="106">
        <f>'"Información del Proyecto - 2"'!K6</f>
        <v>0</v>
      </c>
      <c r="BH6" s="111">
        <f>Aerogeneradores!A6</f>
        <v>0</v>
      </c>
      <c r="BI6" s="106">
        <f>Aerogeneradores!B6</f>
        <v>0</v>
      </c>
      <c r="BJ6" s="106">
        <f>Aerogeneradores!C6</f>
        <v>0</v>
      </c>
      <c r="BK6" s="106">
        <f>Aerogeneradores!D6</f>
        <v>0</v>
      </c>
      <c r="BL6" s="106">
        <f>Aerogeneradores!E6</f>
        <v>0</v>
      </c>
      <c r="BM6" s="106">
        <f>Aerogeneradores!F6</f>
        <v>0</v>
      </c>
      <c r="BN6" s="106">
        <f>Aerogeneradores!G6</f>
        <v>0</v>
      </c>
      <c r="BO6" s="106">
        <f>Aerogeneradores!H6</f>
        <v>0</v>
      </c>
      <c r="BP6" s="106">
        <f>Aerogeneradores!I6</f>
        <v>0</v>
      </c>
      <c r="BQ6" s="106">
        <f>Aerogeneradores!J6</f>
        <v>0</v>
      </c>
      <c r="BR6" s="106">
        <f>Aerogeneradores!K6</f>
        <v>0</v>
      </c>
      <c r="BS6" s="106">
        <f>Aerogeneradores!L6</f>
        <v>0</v>
      </c>
      <c r="BT6" s="106">
        <f>Aerogeneradores!M6</f>
        <v>0</v>
      </c>
      <c r="BU6" s="106">
        <f>Aerogeneradores!N6</f>
        <v>0</v>
      </c>
      <c r="BV6" s="106">
        <f>Aerogeneradores!O6</f>
        <v>0</v>
      </c>
      <c r="BW6" s="106">
        <f>Aerogeneradores!P6</f>
        <v>0</v>
      </c>
      <c r="BX6" s="106">
        <f>Aerogeneradores!Q6</f>
        <v>0</v>
      </c>
      <c r="BY6" s="106">
        <f>Aerogeneradores!R6</f>
        <v>0</v>
      </c>
      <c r="BZ6" s="106">
        <f>Aerogeneradores!S6</f>
        <v>0</v>
      </c>
      <c r="CA6" s="106">
        <f>Aerogeneradores!T6</f>
        <v>0</v>
      </c>
      <c r="CB6" s="106">
        <f>Aerogeneradores!U6</f>
        <v>0</v>
      </c>
      <c r="CC6" s="106">
        <f>Aerogeneradores!V6</f>
        <v>0</v>
      </c>
      <c r="CD6" s="106">
        <f>Aerogeneradores!W6</f>
        <v>0</v>
      </c>
      <c r="CE6" s="106">
        <f>Aerogeneradores!X6</f>
        <v>0</v>
      </c>
      <c r="CF6" s="106">
        <f>Aerogeneradores!Y6</f>
        <v>0</v>
      </c>
      <c r="CG6" s="106">
        <f>Aerogeneradores!Z6</f>
        <v>0</v>
      </c>
      <c r="CH6" s="106">
        <f>Aerogeneradores!AA6</f>
        <v>0</v>
      </c>
      <c r="CI6" s="106">
        <f>Aerogeneradores!AB6</f>
        <v>0</v>
      </c>
      <c r="CJ6" s="106">
        <f>Aerogeneradores!AC6</f>
        <v>0</v>
      </c>
      <c r="CK6" s="106">
        <f>Aerogeneradores!AD6</f>
        <v>0</v>
      </c>
      <c r="CL6" s="106">
        <f>Aerogeneradores!AE6</f>
        <v>0</v>
      </c>
      <c r="CM6" s="106">
        <f>Aerogeneradores!AF6</f>
        <v>0</v>
      </c>
      <c r="CN6" s="106">
        <f>Aerogeneradores!AG6</f>
        <v>0</v>
      </c>
      <c r="CO6" s="106">
        <f>Aerogeneradores!AH6</f>
        <v>0</v>
      </c>
      <c r="CP6" s="106">
        <f>Aerogeneradores!AI6</f>
        <v>0</v>
      </c>
      <c r="CQ6" s="106">
        <f>Aerogeneradores!AJ6</f>
        <v>0</v>
      </c>
      <c r="CR6" s="106">
        <f>Aerogeneradores!AK6</f>
        <v>0</v>
      </c>
      <c r="CS6" s="106">
        <f>Aerogeneradores!AL6</f>
        <v>0</v>
      </c>
      <c r="CT6" s="106">
        <f>Aerogeneradores!AM6</f>
        <v>0</v>
      </c>
      <c r="CU6" s="112">
        <f>Aerogeneradores!AN6</f>
        <v>0</v>
      </c>
      <c r="CW6" s="111">
        <f>'"Información del Proyecto - 3"'!B6</f>
        <v>0</v>
      </c>
      <c r="CX6" s="106">
        <f>'"Información del Proyecto - 3"'!C6</f>
        <v>0</v>
      </c>
      <c r="CY6" s="106">
        <f>'"Información del Proyecto - 3"'!D6</f>
        <v>0</v>
      </c>
      <c r="CZ6" s="106" t="str">
        <f>'"Información del Proyecto - 3"'!E6</f>
        <v>Presenta declaración jurada de más de 1000MW de experiencia?</v>
      </c>
      <c r="DA6" s="106" t="str">
        <f>'"Información del Proyecto - 3"'!F6</f>
        <v>SI/NO</v>
      </c>
      <c r="DB6" s="106">
        <f>'"Información del Proyecto - 3"'!G6</f>
        <v>0</v>
      </c>
      <c r="DC6" s="106">
        <f>'"Información del Proyecto - 3"'!H6</f>
        <v>0</v>
      </c>
      <c r="DD6" s="106">
        <f>'"Información del Proyecto - 3"'!I6</f>
        <v>0</v>
      </c>
      <c r="DE6" s="106">
        <f>'"Información del Proyecto - 3"'!J6</f>
        <v>0</v>
      </c>
      <c r="DF6" s="106">
        <f>'"Información del Proyecto - 3"'!K6</f>
        <v>0</v>
      </c>
      <c r="DG6" s="106">
        <f>'"Información del Proyecto - 3"'!L6</f>
        <v>0</v>
      </c>
      <c r="DH6" s="106">
        <f>'"Información del Proyecto - 3"'!M6</f>
        <v>0</v>
      </c>
      <c r="DI6" s="106">
        <f>'"Información del Proyecto - 3"'!N6</f>
        <v>0</v>
      </c>
      <c r="DJ6" s="106">
        <f>'"Información del Proyecto - 3"'!O6</f>
        <v>0</v>
      </c>
      <c r="DK6" s="106">
        <f>'"Información del Proyecto - 3"'!P6</f>
        <v>0</v>
      </c>
      <c r="DL6" s="106">
        <f>'"Información del Proyecto - 3"'!Q6</f>
        <v>0</v>
      </c>
      <c r="DM6" s="106">
        <f>'"Información del Proyecto - 3"'!R6</f>
        <v>0</v>
      </c>
      <c r="DN6" s="106">
        <f>'"Información del Proyecto - 3"'!S6</f>
        <v>0</v>
      </c>
      <c r="DO6" s="106">
        <f>'"Información del Proyecto - 3"'!T6</f>
        <v>0</v>
      </c>
      <c r="DP6" s="112">
        <f>'"Información del Proyecto - 3"'!U6</f>
        <v>0</v>
      </c>
      <c r="DR6" s="111" t="str">
        <f ca="1">Cálculos!B5</f>
        <v>Aero tipo #2: NO APLICA</v>
      </c>
      <c r="DS6" s="106" t="str">
        <f ca="1">Cálculos!C5</f>
        <v>---</v>
      </c>
      <c r="DT6" s="106" t="str">
        <f ca="1">Cálculos!D5</f>
        <v>---</v>
      </c>
      <c r="DU6" s="106" t="str">
        <f ca="1">Cálculos!E5</f>
        <v>---</v>
      </c>
      <c r="DV6" s="106">
        <f ca="1">Cálculos!F5</f>
        <v>0</v>
      </c>
      <c r="DW6" s="106">
        <f ca="1">Cálculos!G5</f>
        <v>20</v>
      </c>
      <c r="DX6" s="106">
        <f>Cálculos!H5</f>
        <v>0</v>
      </c>
      <c r="DY6" s="106">
        <f ca="1">Cálculos!I5</f>
        <v>0</v>
      </c>
      <c r="DZ6" s="106">
        <f ca="1">Cálculos!J5</f>
        <v>0</v>
      </c>
      <c r="EA6" s="106" t="str">
        <f ca="1">Cálculos!K5</f>
        <v>(Según componentes detallados en Aerogeneradores)</v>
      </c>
      <c r="EB6" s="106">
        <f ca="1">Cálculos!L5</f>
        <v>0</v>
      </c>
      <c r="EC6" s="106">
        <f>Cálculos!M5</f>
        <v>0</v>
      </c>
      <c r="ED6" s="106">
        <f ca="1">Cálculos!N5</f>
        <v>0</v>
      </c>
      <c r="EE6" s="106">
        <f ca="1">Cálculos!O5</f>
        <v>0</v>
      </c>
      <c r="EF6" s="106">
        <f ca="1">Cálculos!P5</f>
        <v>0</v>
      </c>
      <c r="EG6" s="106">
        <f ca="1">Cálculos!Q5</f>
        <v>0</v>
      </c>
      <c r="EH6" s="106">
        <f ca="1">Cálculos!R5</f>
        <v>0</v>
      </c>
      <c r="EI6" s="106">
        <f ca="1">Cálculos!S5</f>
        <v>0</v>
      </c>
      <c r="EJ6" s="106">
        <f ca="1">Cálculos!T5</f>
        <v>0</v>
      </c>
      <c r="EN6" s="106" t="str">
        <f>Empleo!C6</f>
        <v xml:space="preserve">Año 1 </v>
      </c>
      <c r="FS6" s="106" t="str">
        <f>'Fechas clave'!B6</f>
        <v>Fecha de Comienzo de Construcción</v>
      </c>
      <c r="FT6" s="106">
        <f>'Fechas clave'!C6</f>
        <v>0</v>
      </c>
      <c r="FV6" s="297">
        <f>Resumen!B6</f>
        <v>0</v>
      </c>
      <c r="FW6" s="149">
        <f>Resumen!C6</f>
        <v>0</v>
      </c>
    </row>
    <row r="7" spans="2:180" x14ac:dyDescent="0.25">
      <c r="B7" s="111" t="e">
        <f>#REF!</f>
        <v>#REF!</v>
      </c>
      <c r="C7" s="106" t="e">
        <f>#REF!</f>
        <v>#REF!</v>
      </c>
      <c r="D7" s="106" t="e">
        <f>#REF!</f>
        <v>#REF!</v>
      </c>
      <c r="E7" s="106" t="e">
        <f>#REF!</f>
        <v>#REF!</v>
      </c>
      <c r="F7" s="106" t="e">
        <f>#REF!</f>
        <v>#REF!</v>
      </c>
      <c r="G7" s="112" t="e">
        <f>#REF!</f>
        <v>#REF!</v>
      </c>
      <c r="J7" s="106" t="str">
        <f>'"Información del Proyecto - 1"'!B7</f>
        <v>UBICACIÓN</v>
      </c>
      <c r="K7" s="106">
        <f>'"Información del Proyecto - 1"'!C7</f>
        <v>0</v>
      </c>
      <c r="L7" s="106">
        <f>'"Información del Proyecto - 1"'!D7</f>
        <v>0</v>
      </c>
      <c r="M7" s="106">
        <f>'"Información del Proyecto - 1"'!E7</f>
        <v>0</v>
      </c>
      <c r="N7" s="106">
        <f>'"Información del Proyecto - 1"'!F7</f>
        <v>0</v>
      </c>
      <c r="O7" s="106">
        <f>'"Información del Proyecto - 1"'!G7</f>
        <v>0</v>
      </c>
      <c r="P7" s="106">
        <f>'"Información del Proyecto - 1"'!H7</f>
        <v>0</v>
      </c>
      <c r="Q7" s="106">
        <f>'"Información del Proyecto - 1"'!I7</f>
        <v>0</v>
      </c>
      <c r="R7" s="106">
        <f>'"Información del Proyecto - 1"'!J7</f>
        <v>0</v>
      </c>
      <c r="S7" s="106">
        <f>'"Información del Proyecto - 1"'!K7</f>
        <v>0</v>
      </c>
      <c r="T7" s="106">
        <f>'"Información del Proyecto - 1"'!L7</f>
        <v>0</v>
      </c>
      <c r="W7" s="111" t="str">
        <f>'Obra Civil y Elect'!B7</f>
        <v>Tensión de la línea</v>
      </c>
      <c r="X7" s="106">
        <f>'Obra Civil y Elect'!C7</f>
        <v>0</v>
      </c>
      <c r="Y7" s="106" t="str">
        <f>'Obra Civil y Elect'!D7</f>
        <v>kV</v>
      </c>
      <c r="Z7" s="106">
        <f>'Obra Civil y Elect'!E7</f>
        <v>0</v>
      </c>
      <c r="AA7" s="106">
        <f>'Obra Civil y Elect'!F7</f>
        <v>0</v>
      </c>
      <c r="AB7" s="112">
        <f>'Obra Civil y Elect'!G7</f>
        <v>0</v>
      </c>
      <c r="AD7" s="111" t="str">
        <f>'"Información del Proyecto - 4" '!B7</f>
        <v>Torre 1 (Torre Principal)</v>
      </c>
      <c r="AE7" s="106">
        <f>'"Información del Proyecto - 4" '!C7</f>
        <v>0</v>
      </c>
      <c r="AF7" s="106">
        <f>'"Información del Proyecto - 4" '!D7</f>
        <v>0</v>
      </c>
      <c r="AG7" s="106">
        <f>'"Información del Proyecto - 4" '!E7</f>
        <v>0</v>
      </c>
      <c r="AH7" s="106">
        <f>'"Información del Proyecto - 4" '!F7</f>
        <v>0</v>
      </c>
      <c r="AI7" s="106">
        <f>'"Información del Proyecto - 4" '!G7</f>
        <v>0</v>
      </c>
      <c r="AJ7" s="106">
        <f>'"Información del Proyecto - 4" '!H7</f>
        <v>0</v>
      </c>
      <c r="AK7" s="106">
        <f>'"Información del Proyecto - 4" '!I7</f>
        <v>0</v>
      </c>
      <c r="AL7" s="106" t="str">
        <f>'"Información del Proyecto - 4" '!J7</f>
        <v>Torre 2</v>
      </c>
      <c r="AM7" s="106">
        <f>'"Información del Proyecto - 4" '!K7</f>
        <v>0</v>
      </c>
      <c r="AN7" s="106">
        <f>'"Información del Proyecto - 4" '!L7</f>
        <v>0</v>
      </c>
      <c r="AO7" s="106">
        <f>'"Información del Proyecto - 4" '!M7</f>
        <v>0</v>
      </c>
      <c r="AP7" s="106">
        <f>'"Información del Proyecto - 4" '!N7</f>
        <v>0</v>
      </c>
      <c r="AQ7" s="106">
        <f>'"Información del Proyecto - 4" '!O7</f>
        <v>0</v>
      </c>
      <c r="AR7" s="106">
        <f>'"Información del Proyecto - 4" '!P7</f>
        <v>0</v>
      </c>
      <c r="AS7" s="106">
        <f>'"Información del Proyecto - 4" '!Q7</f>
        <v>0</v>
      </c>
      <c r="AT7" s="112">
        <f>'"Información del Proyecto - 4" '!R7</f>
        <v>0</v>
      </c>
      <c r="AV7" s="111" t="str">
        <f>'"Información del Proyecto - 2"'!B7</f>
        <v>(° resp. Norte)</v>
      </c>
      <c r="AW7" s="106" t="str">
        <f>'"Información del Proyecto - 2"'!C7</f>
        <v>(% horas)</v>
      </c>
      <c r="AX7" s="106" t="str">
        <f>'"Información del Proyecto - 2"'!D7</f>
        <v>(m/s)</v>
      </c>
      <c r="AY7" s="106" t="str">
        <f>'"Información del Proyecto - 2"'!E7</f>
        <v>(% Energía)</v>
      </c>
      <c r="AZ7" s="106">
        <f>'"Información del Proyecto - 2"'!F7</f>
        <v>0</v>
      </c>
      <c r="BA7" s="106">
        <f>'"Información del Proyecto - 2"'!G7</f>
        <v>0</v>
      </c>
      <c r="BB7" s="106" t="str">
        <f>'"Información del Proyecto - 2"'!H7</f>
        <v>(m/s)</v>
      </c>
      <c r="BC7" s="106">
        <f>'"Información del Proyecto - 2"'!I7</f>
        <v>0</v>
      </c>
      <c r="BD7" s="106">
        <f>'"Información del Proyecto - 2"'!J7</f>
        <v>0</v>
      </c>
      <c r="BE7" s="106">
        <f>'"Información del Proyecto - 2"'!K7</f>
        <v>0</v>
      </c>
      <c r="BH7" s="111">
        <f>Aerogeneradores!A7</f>
        <v>0</v>
      </c>
      <c r="BI7" s="106">
        <f>Aerogeneradores!B7</f>
        <v>0</v>
      </c>
      <c r="BJ7" s="106">
        <f>Aerogeneradores!C7</f>
        <v>0</v>
      </c>
      <c r="BK7" s="106">
        <f>Aerogeneradores!D7</f>
        <v>0</v>
      </c>
      <c r="BL7" s="106">
        <f>Aerogeneradores!E7</f>
        <v>0</v>
      </c>
      <c r="BM7" s="106">
        <f>Aerogeneradores!F7</f>
        <v>0</v>
      </c>
      <c r="BN7" s="106">
        <f>Aerogeneradores!G7</f>
        <v>0</v>
      </c>
      <c r="BO7" s="106">
        <f>Aerogeneradores!H7</f>
        <v>0</v>
      </c>
      <c r="BP7" s="106">
        <f>Aerogeneradores!I7</f>
        <v>0</v>
      </c>
      <c r="BQ7" s="106">
        <f>Aerogeneradores!J7</f>
        <v>0</v>
      </c>
      <c r="BR7" s="106">
        <f>Aerogeneradores!K7</f>
        <v>0</v>
      </c>
      <c r="BS7" s="106">
        <f>Aerogeneradores!L7</f>
        <v>0</v>
      </c>
      <c r="BT7" s="106">
        <f>Aerogeneradores!M7</f>
        <v>0</v>
      </c>
      <c r="BU7" s="106">
        <f>Aerogeneradores!N7</f>
        <v>0</v>
      </c>
      <c r="BV7" s="106">
        <f>Aerogeneradores!O7</f>
        <v>0</v>
      </c>
      <c r="BW7" s="106">
        <f>Aerogeneradores!P7</f>
        <v>0</v>
      </c>
      <c r="BX7" s="106">
        <f>Aerogeneradores!Q7</f>
        <v>0</v>
      </c>
      <c r="BY7" s="106">
        <f>Aerogeneradores!R7</f>
        <v>0</v>
      </c>
      <c r="BZ7" s="106">
        <f>Aerogeneradores!S7</f>
        <v>0</v>
      </c>
      <c r="CA7" s="106">
        <f>Aerogeneradores!T7</f>
        <v>0</v>
      </c>
      <c r="CB7" s="106">
        <f>Aerogeneradores!U7</f>
        <v>0</v>
      </c>
      <c r="CC7" s="106">
        <f>Aerogeneradores!V7</f>
        <v>0</v>
      </c>
      <c r="CD7" s="106">
        <f>Aerogeneradores!W7</f>
        <v>0</v>
      </c>
      <c r="CE7" s="106">
        <f>Aerogeneradores!X7</f>
        <v>0</v>
      </c>
      <c r="CF7" s="106">
        <f>Aerogeneradores!Y7</f>
        <v>0</v>
      </c>
      <c r="CG7" s="106">
        <f>Aerogeneradores!Z7</f>
        <v>0</v>
      </c>
      <c r="CH7" s="106">
        <f>Aerogeneradores!AA7</f>
        <v>0</v>
      </c>
      <c r="CI7" s="106">
        <f>Aerogeneradores!AB7</f>
        <v>0</v>
      </c>
      <c r="CJ7" s="106">
        <f>Aerogeneradores!AC7</f>
        <v>0</v>
      </c>
      <c r="CK7" s="106">
        <f>Aerogeneradores!AD7</f>
        <v>0</v>
      </c>
      <c r="CL7" s="106">
        <f>Aerogeneradores!AE7</f>
        <v>0</v>
      </c>
      <c r="CM7" s="106">
        <f>Aerogeneradores!AF7</f>
        <v>0</v>
      </c>
      <c r="CN7" s="106">
        <f>Aerogeneradores!AG7</f>
        <v>0</v>
      </c>
      <c r="CO7" s="106">
        <f>Aerogeneradores!AH7</f>
        <v>0</v>
      </c>
      <c r="CP7" s="106">
        <f>Aerogeneradores!AI7</f>
        <v>0</v>
      </c>
      <c r="CQ7" s="106">
        <f>Aerogeneradores!AJ7</f>
        <v>0</v>
      </c>
      <c r="CR7" s="106">
        <f>Aerogeneradores!AK7</f>
        <v>0</v>
      </c>
      <c r="CS7" s="106">
        <f>Aerogeneradores!AL7</f>
        <v>0</v>
      </c>
      <c r="CT7" s="106">
        <f>Aerogeneradores!AM7</f>
        <v>0</v>
      </c>
      <c r="CU7" s="112">
        <f>Aerogeneradores!AN7</f>
        <v>0</v>
      </c>
      <c r="CW7" s="111">
        <f>'"Información del Proyecto - 3"'!B7</f>
        <v>0</v>
      </c>
      <c r="CX7" s="106">
        <f>'"Información del Proyecto - 3"'!C7</f>
        <v>0</v>
      </c>
      <c r="CY7" s="106">
        <f>'"Información del Proyecto - 3"'!D7</f>
        <v>0</v>
      </c>
      <c r="CZ7" s="106">
        <f>'"Información del Proyecto - 3"'!E7</f>
        <v>0</v>
      </c>
      <c r="DA7" s="106">
        <f>'"Información del Proyecto - 3"'!F7</f>
        <v>0</v>
      </c>
      <c r="DB7" s="106">
        <f>'"Información del Proyecto - 3"'!G7</f>
        <v>0</v>
      </c>
      <c r="DC7" s="106">
        <f>'"Información del Proyecto - 3"'!H7</f>
        <v>0</v>
      </c>
      <c r="DD7" s="106">
        <f>'"Información del Proyecto - 3"'!I7</f>
        <v>0</v>
      </c>
      <c r="DE7" s="106">
        <f>'"Información del Proyecto - 3"'!J7</f>
        <v>0</v>
      </c>
      <c r="DF7" s="106">
        <f>'"Información del Proyecto - 3"'!K7</f>
        <v>0</v>
      </c>
      <c r="DG7" s="106">
        <f>'"Información del Proyecto - 3"'!L7</f>
        <v>0</v>
      </c>
      <c r="DH7" s="106">
        <f>'"Información del Proyecto - 3"'!M7</f>
        <v>0</v>
      </c>
      <c r="DI7" s="106" t="str">
        <f>'"Información del Proyecto - 3"'!N7</f>
        <v>GENERACIÓN NETA</v>
      </c>
      <c r="DJ7" s="106">
        <f>'"Información del Proyecto - 3"'!O7</f>
        <v>0</v>
      </c>
      <c r="DK7" s="106">
        <f>'"Información del Proyecto - 3"'!P7</f>
        <v>0</v>
      </c>
      <c r="DL7" s="106">
        <f>'"Información del Proyecto - 3"'!Q7</f>
        <v>0</v>
      </c>
      <c r="DM7" s="106">
        <f>'"Información del Proyecto - 3"'!R7</f>
        <v>0</v>
      </c>
      <c r="DN7" s="106" t="str">
        <f>'"Información del Proyecto - 3"'!S7</f>
        <v>E. Comprometida</v>
      </c>
      <c r="DO7" s="106" t="str">
        <f>'"Información del Proyecto - 3"'!T7</f>
        <v>E. Comp. Mínima</v>
      </c>
      <c r="DP7" s="112">
        <f>'"Información del Proyecto - 3"'!U7</f>
        <v>0</v>
      </c>
      <c r="DR7" s="111" t="str">
        <f ca="1">Cálculos!B6</f>
        <v>Aero tipo #3: NO APLICA</v>
      </c>
      <c r="DS7" s="106" t="str">
        <f ca="1">Cálculos!C6</f>
        <v>---</v>
      </c>
      <c r="DT7" s="106" t="str">
        <f ca="1">Cálculos!D6</f>
        <v>---</v>
      </c>
      <c r="DU7" s="106" t="str">
        <f ca="1">Cálculos!E6</f>
        <v>---</v>
      </c>
      <c r="DV7" s="106">
        <f ca="1">Cálculos!F6</f>
        <v>0</v>
      </c>
      <c r="DW7" s="106">
        <f ca="1">Cálculos!G6</f>
        <v>20</v>
      </c>
      <c r="DX7" s="106">
        <f>Cálculos!H6</f>
        <v>0</v>
      </c>
      <c r="DY7" s="106">
        <f ca="1">Cálculos!I6</f>
        <v>0</v>
      </c>
      <c r="DZ7" s="106">
        <f ca="1">Cálculos!J6</f>
        <v>0</v>
      </c>
      <c r="EA7" s="106" t="str">
        <f ca="1">Cálculos!K6</f>
        <v>(Según componentes detallados en Aerogeneradores)</v>
      </c>
      <c r="EB7" s="106">
        <f ca="1">Cálculos!L6</f>
        <v>0</v>
      </c>
      <c r="EC7" s="106">
        <f>Cálculos!M6</f>
        <v>0</v>
      </c>
      <c r="ED7" s="106">
        <f ca="1">Cálculos!N6</f>
        <v>0</v>
      </c>
      <c r="EE7" s="106">
        <f ca="1">Cálculos!O6</f>
        <v>0</v>
      </c>
      <c r="EF7" s="106">
        <f ca="1">Cálculos!P6</f>
        <v>0</v>
      </c>
      <c r="EG7" s="106">
        <f ca="1">Cálculos!Q6</f>
        <v>0</v>
      </c>
      <c r="EH7" s="106">
        <f ca="1">Cálculos!R6</f>
        <v>0</v>
      </c>
      <c r="EI7" s="106">
        <f ca="1">Cálculos!S6</f>
        <v>0</v>
      </c>
      <c r="EJ7" s="106">
        <f ca="1">Cálculos!T6</f>
        <v>0</v>
      </c>
      <c r="EN7" s="106" t="str">
        <f>Empleo!C7</f>
        <v>Mes 1</v>
      </c>
      <c r="EO7" s="106" t="str">
        <f>Empleo!D7</f>
        <v>Mes 2</v>
      </c>
      <c r="EP7" s="106" t="str">
        <f>Empleo!E7</f>
        <v>Mes 3</v>
      </c>
      <c r="EQ7" s="106" t="str">
        <f>Empleo!F7</f>
        <v>Mes 4</v>
      </c>
      <c r="ER7" s="106" t="str">
        <f>Empleo!G7</f>
        <v>Mes 5</v>
      </c>
      <c r="ES7" s="106" t="str">
        <f>Empleo!H7</f>
        <v>Mes 6</v>
      </c>
      <c r="ET7" s="106" t="str">
        <f>Empleo!I7</f>
        <v>Mes 7</v>
      </c>
      <c r="EU7" s="106" t="str">
        <f>Empleo!J7</f>
        <v>Mes 8</v>
      </c>
      <c r="EV7" s="106" t="str">
        <f>Empleo!K7</f>
        <v>Mes 9</v>
      </c>
      <c r="EW7" s="106" t="str">
        <f>Empleo!L7</f>
        <v>Mes 10</v>
      </c>
      <c r="EX7" s="106" t="str">
        <f>Empleo!M7</f>
        <v>Mes 11</v>
      </c>
      <c r="EY7" s="106" t="str">
        <f>Empleo!N7</f>
        <v>Mes 12</v>
      </c>
      <c r="FI7" s="106" t="str">
        <f>Cron.Inversiones!I7</f>
        <v>año</v>
      </c>
      <c r="FS7" s="106">
        <f>'Fechas clave'!B7</f>
        <v>0</v>
      </c>
      <c r="FT7" s="106">
        <f>'Fechas clave'!C7</f>
        <v>0</v>
      </c>
      <c r="FV7" s="297" t="str">
        <f>Resumen!B7</f>
        <v>TECNOLOGÍA</v>
      </c>
      <c r="FW7" s="149" t="str">
        <f>Resumen!C7</f>
        <v>EOLICA</v>
      </c>
    </row>
    <row r="8" spans="2:180" x14ac:dyDescent="0.25">
      <c r="B8" s="111" t="e">
        <f>#REF!</f>
        <v>#REF!</v>
      </c>
      <c r="C8" s="106" t="e">
        <f>#REF!</f>
        <v>#REF!</v>
      </c>
      <c r="D8" s="106" t="e">
        <f>#REF!</f>
        <v>#REF!</v>
      </c>
      <c r="E8" s="106" t="e">
        <f>#REF!</f>
        <v>#REF!</v>
      </c>
      <c r="F8" s="106" t="e">
        <f>#REF!</f>
        <v>#REF!</v>
      </c>
      <c r="G8" s="112" t="e">
        <f>#REF!</f>
        <v>#REF!</v>
      </c>
      <c r="J8" s="106">
        <f>'"Información del Proyecto - 1"'!B8</f>
        <v>0</v>
      </c>
      <c r="K8" s="106">
        <f>'"Información del Proyecto - 1"'!C8</f>
        <v>0</v>
      </c>
      <c r="L8" s="106">
        <f>'"Información del Proyecto - 1"'!D8</f>
        <v>0</v>
      </c>
      <c r="M8" s="106">
        <f>'"Información del Proyecto - 1"'!E8</f>
        <v>0</v>
      </c>
      <c r="N8" s="106">
        <f>'"Información del Proyecto - 1"'!F8</f>
        <v>0</v>
      </c>
      <c r="O8" s="106">
        <f>'"Información del Proyecto - 1"'!G8</f>
        <v>0</v>
      </c>
      <c r="P8" s="106" t="str">
        <f>'"Información del Proyecto - 1"'!H8</f>
        <v>Coordenadas del Proyecto:</v>
      </c>
      <c r="Q8" s="106">
        <f>'"Información del Proyecto - 1"'!I8</f>
        <v>0</v>
      </c>
      <c r="R8" s="106">
        <f>'"Información del Proyecto - 1"'!J8</f>
        <v>0</v>
      </c>
      <c r="S8" s="106">
        <f>'"Información del Proyecto - 1"'!K8</f>
        <v>0</v>
      </c>
      <c r="T8" s="106">
        <f>'"Información del Proyecto - 1"'!L8</f>
        <v>0</v>
      </c>
      <c r="W8" s="111">
        <f>'Obra Civil y Elect'!B8</f>
        <v>0</v>
      </c>
      <c r="X8" s="106">
        <f>'Obra Civil y Elect'!C8</f>
        <v>0</v>
      </c>
      <c r="Y8" s="106">
        <f>'Obra Civil y Elect'!D8</f>
        <v>0</v>
      </c>
      <c r="Z8" s="106">
        <f>'Obra Civil y Elect'!E8</f>
        <v>0</v>
      </c>
      <c r="AA8" s="106">
        <f>'Obra Civil y Elect'!F8</f>
        <v>0</v>
      </c>
      <c r="AB8" s="112">
        <f>'Obra Civil y Elect'!G8</f>
        <v>0</v>
      </c>
      <c r="AD8" s="111">
        <f>'"Información del Proyecto - 4" '!B8</f>
        <v>0</v>
      </c>
      <c r="AE8" s="106">
        <f>'"Información del Proyecto - 4" '!C8</f>
        <v>0</v>
      </c>
      <c r="AF8" s="106">
        <f>'"Información del Proyecto - 4" '!D8</f>
        <v>0</v>
      </c>
      <c r="AG8" s="106">
        <f>'"Información del Proyecto - 4" '!E8</f>
        <v>0</v>
      </c>
      <c r="AH8" s="106">
        <f>'"Información del Proyecto - 4" '!F8</f>
        <v>0</v>
      </c>
      <c r="AI8" s="106">
        <f>'"Información del Proyecto - 4" '!G8</f>
        <v>0</v>
      </c>
      <c r="AJ8" s="106">
        <f>'"Información del Proyecto - 4" '!H8</f>
        <v>0</v>
      </c>
      <c r="AK8" s="106">
        <f>'"Información del Proyecto - 4" '!I8</f>
        <v>0</v>
      </c>
      <c r="AL8" s="106" t="str">
        <f>'"Información del Proyecto - 4" '!J8</f>
        <v>(completar sólo si hay más de una torre)</v>
      </c>
      <c r="AM8" s="106">
        <f>'"Información del Proyecto - 4" '!K8</f>
        <v>0</v>
      </c>
      <c r="AN8" s="106">
        <f>'"Información del Proyecto - 4" '!L8</f>
        <v>0</v>
      </c>
      <c r="AO8" s="106">
        <f>'"Información del Proyecto - 4" '!M8</f>
        <v>0</v>
      </c>
      <c r="AP8" s="106">
        <f>'"Información del Proyecto - 4" '!N8</f>
        <v>0</v>
      </c>
      <c r="AQ8" s="106">
        <f>'"Información del Proyecto - 4" '!O8</f>
        <v>0</v>
      </c>
      <c r="AR8" s="106">
        <f>'"Información del Proyecto - 4" '!P8</f>
        <v>0</v>
      </c>
      <c r="AS8" s="106">
        <f>'"Información del Proyecto - 4" '!Q8</f>
        <v>0</v>
      </c>
      <c r="AT8" s="112">
        <f>'"Información del Proyecto - 4" '!R8</f>
        <v>0</v>
      </c>
      <c r="AV8" s="111">
        <f>'"Información del Proyecto - 2"'!B8</f>
        <v>0</v>
      </c>
      <c r="AW8" s="106">
        <f>'"Información del Proyecto - 2"'!C8</f>
        <v>0</v>
      </c>
      <c r="AX8" s="106">
        <f>'"Información del Proyecto - 2"'!D8</f>
        <v>0</v>
      </c>
      <c r="AY8" s="106">
        <f>'"Información del Proyecto - 2"'!E8</f>
        <v>0</v>
      </c>
      <c r="AZ8" s="106">
        <f>'"Información del Proyecto - 2"'!F8</f>
        <v>0</v>
      </c>
      <c r="BA8" s="106">
        <f>'"Información del Proyecto - 2"'!G8</f>
        <v>0</v>
      </c>
      <c r="BB8" s="106">
        <f>'"Información del Proyecto - 2"'!H8</f>
        <v>0</v>
      </c>
      <c r="BC8" s="106">
        <f>'"Información del Proyecto - 2"'!I8</f>
        <v>0</v>
      </c>
      <c r="BD8" s="106" t="str">
        <f>'"Información del Proyecto - 2"'!J8</f>
        <v>Curva de Weibull media aual (a altura de buje)</v>
      </c>
      <c r="BE8" s="106">
        <f>'"Información del Proyecto - 2"'!K8</f>
        <v>0</v>
      </c>
      <c r="BH8" s="111" t="str">
        <f>Aerogeneradores!A8</f>
        <v>Curva de Potencia</v>
      </c>
      <c r="BI8" s="106">
        <f>Aerogeneradores!B8</f>
        <v>0</v>
      </c>
      <c r="BJ8" s="106">
        <f>Aerogeneradores!C8</f>
        <v>0</v>
      </c>
      <c r="BK8" s="106" t="str">
        <f>Aerogeneradores!D8</f>
        <v>Ubicación Aeros (Coordenadas)</v>
      </c>
      <c r="BL8" s="106">
        <f>Aerogeneradores!E8</f>
        <v>0</v>
      </c>
      <c r="BM8" s="106">
        <f>Aerogeneradores!F8</f>
        <v>0</v>
      </c>
      <c r="BN8" s="106">
        <f>Aerogeneradores!G8</f>
        <v>0</v>
      </c>
      <c r="BO8" s="106" t="str">
        <f>Aerogeneradores!H8</f>
        <v>Componentes Aeros I</v>
      </c>
      <c r="BP8" s="106">
        <f>Aerogeneradores!I8</f>
        <v>0</v>
      </c>
      <c r="BQ8" s="106">
        <f>Aerogeneradores!J8</f>
        <v>0</v>
      </c>
      <c r="BR8" s="106" t="str">
        <f>Aerogeneradores!K8</f>
        <v>Curva de Potencia</v>
      </c>
      <c r="BS8" s="106">
        <f>Aerogeneradores!L8</f>
        <v>0</v>
      </c>
      <c r="BT8" s="106">
        <f>Aerogeneradores!M8</f>
        <v>0</v>
      </c>
      <c r="BU8" s="106" t="str">
        <f>Aerogeneradores!N8</f>
        <v>Ubicación Aeros (Coordenadas)</v>
      </c>
      <c r="BV8" s="106">
        <f>Aerogeneradores!O8</f>
        <v>0</v>
      </c>
      <c r="BW8" s="106">
        <f>Aerogeneradores!P8</f>
        <v>0</v>
      </c>
      <c r="BX8" s="106">
        <f>Aerogeneradores!Q8</f>
        <v>0</v>
      </c>
      <c r="BY8" s="106" t="str">
        <f>Aerogeneradores!R8</f>
        <v>Componentes Aeros II</v>
      </c>
      <c r="BZ8" s="106">
        <f>Aerogeneradores!S8</f>
        <v>0</v>
      </c>
      <c r="CA8" s="106">
        <f>Aerogeneradores!T8</f>
        <v>0</v>
      </c>
      <c r="CB8" s="106" t="str">
        <f>Aerogeneradores!U8</f>
        <v>Curva de Potencia</v>
      </c>
      <c r="CC8" s="106">
        <f>Aerogeneradores!V8</f>
        <v>0</v>
      </c>
      <c r="CD8" s="106">
        <f>Aerogeneradores!W8</f>
        <v>0</v>
      </c>
      <c r="CE8" s="106" t="str">
        <f>Aerogeneradores!X8</f>
        <v>Ubicación Aeros (Coordenadas)</v>
      </c>
      <c r="CF8" s="106">
        <f>Aerogeneradores!Y8</f>
        <v>0</v>
      </c>
      <c r="CG8" s="106">
        <f>Aerogeneradores!Z8</f>
        <v>0</v>
      </c>
      <c r="CH8" s="106">
        <f>Aerogeneradores!AA8</f>
        <v>0</v>
      </c>
      <c r="CI8" s="106" t="str">
        <f>Aerogeneradores!AB8</f>
        <v>Componentes Aeros III</v>
      </c>
      <c r="CJ8" s="106">
        <f>Aerogeneradores!AC8</f>
        <v>0</v>
      </c>
      <c r="CK8" s="106">
        <f>Aerogeneradores!AD8</f>
        <v>0</v>
      </c>
      <c r="CL8" s="106" t="str">
        <f>Aerogeneradores!AE8</f>
        <v>Curva de Potencia</v>
      </c>
      <c r="CM8" s="106">
        <f>Aerogeneradores!AF8</f>
        <v>0</v>
      </c>
      <c r="CN8" s="106">
        <f>Aerogeneradores!AG8</f>
        <v>0</v>
      </c>
      <c r="CO8" s="106" t="str">
        <f>Aerogeneradores!AH8</f>
        <v>Ubicación Aeros (Coordenadas)</v>
      </c>
      <c r="CP8" s="106">
        <f>Aerogeneradores!AI8</f>
        <v>0</v>
      </c>
      <c r="CQ8" s="106">
        <f>Aerogeneradores!AJ8</f>
        <v>0</v>
      </c>
      <c r="CR8" s="106">
        <f>Aerogeneradores!AK8</f>
        <v>0</v>
      </c>
      <c r="CS8" s="106" t="str">
        <f>Aerogeneradores!AL8</f>
        <v>Componentes Aeros IV</v>
      </c>
      <c r="CT8" s="106">
        <f>Aerogeneradores!AM8</f>
        <v>0</v>
      </c>
      <c r="CU8" s="112">
        <f>Aerogeneradores!AN8</f>
        <v>0</v>
      </c>
      <c r="CW8" s="111">
        <f>'"Información del Proyecto - 3"'!B8</f>
        <v>0</v>
      </c>
      <c r="CX8" s="106">
        <f>'"Información del Proyecto - 3"'!C8</f>
        <v>0</v>
      </c>
      <c r="CY8" s="106">
        <f>'"Información del Proyecto - 3"'!D8</f>
        <v>0</v>
      </c>
      <c r="CZ8" s="106">
        <f>'"Información del Proyecto - 3"'!E8</f>
        <v>0</v>
      </c>
      <c r="DA8" s="106">
        <f>'"Información del Proyecto - 3"'!F8</f>
        <v>0</v>
      </c>
      <c r="DB8" s="106">
        <f>'"Información del Proyecto - 3"'!G8</f>
        <v>0</v>
      </c>
      <c r="DC8" s="106">
        <f>'"Información del Proyecto - 3"'!H8</f>
        <v>0</v>
      </c>
      <c r="DD8" s="106">
        <f>'"Información del Proyecto - 3"'!I8</f>
        <v>0</v>
      </c>
      <c r="DE8" s="106">
        <f>'"Información del Proyecto - 3"'!J8</f>
        <v>0</v>
      </c>
      <c r="DF8" s="106">
        <f>'"Información del Proyecto - 3"'!K8</f>
        <v>0</v>
      </c>
      <c r="DG8" s="106">
        <f>'"Información del Proyecto - 3"'!L8</f>
        <v>0</v>
      </c>
      <c r="DH8" s="106" t="str">
        <f>'"Información del Proyecto - 3"'!M8</f>
        <v>MWh/año</v>
      </c>
      <c r="DI8" s="106" t="str">
        <f>'"Información del Proyecto - 3"'!N8</f>
        <v>P50</v>
      </c>
      <c r="DJ8" s="106" t="str">
        <f>'"Información del Proyecto - 3"'!O8</f>
        <v>P75</v>
      </c>
      <c r="DK8" s="106" t="str">
        <f>'"Información del Proyecto - 3"'!P8</f>
        <v>P90</v>
      </c>
      <c r="DL8" s="106" t="str">
        <f>'"Información del Proyecto - 3"'!Q8</f>
        <v>P99</v>
      </c>
      <c r="DM8" s="106" t="str">
        <f>'"Información del Proyecto - 3"'!R8</f>
        <v>FC (P50)</v>
      </c>
      <c r="DN8" s="106">
        <f>'"Información del Proyecto - 3"'!S8</f>
        <v>0</v>
      </c>
      <c r="DO8" s="106">
        <f>'"Información del Proyecto - 3"'!T8</f>
        <v>0</v>
      </c>
      <c r="DP8" s="112">
        <f>'"Información del Proyecto - 3"'!U8</f>
        <v>0</v>
      </c>
      <c r="DR8" s="111" t="str">
        <f ca="1">Cálculos!B7</f>
        <v>Aero tipo #4: NO APLICA</v>
      </c>
      <c r="DS8" s="106" t="str">
        <f ca="1">Cálculos!C7</f>
        <v>---</v>
      </c>
      <c r="DT8" s="106" t="str">
        <f ca="1">Cálculos!D7</f>
        <v>---</v>
      </c>
      <c r="DU8" s="106" t="str">
        <f ca="1">Cálculos!E7</f>
        <v>---</v>
      </c>
      <c r="DV8" s="106">
        <f ca="1">Cálculos!F7</f>
        <v>0</v>
      </c>
      <c r="DW8" s="106">
        <f ca="1">Cálculos!G7</f>
        <v>20</v>
      </c>
      <c r="DX8" s="106">
        <f>Cálculos!H7</f>
        <v>0</v>
      </c>
      <c r="DY8" s="106">
        <f ca="1">Cálculos!I7</f>
        <v>0</v>
      </c>
      <c r="DZ8" s="106">
        <f ca="1">Cálculos!J7</f>
        <v>0</v>
      </c>
      <c r="EA8" s="106" t="str">
        <f ca="1">Cálculos!K7</f>
        <v>(Según componentes detallados en Aerogeneradores)</v>
      </c>
      <c r="EB8" s="106">
        <f ca="1">Cálculos!L7</f>
        <v>0</v>
      </c>
      <c r="EC8" s="106">
        <f>Cálculos!M7</f>
        <v>0</v>
      </c>
      <c r="ED8" s="106">
        <f ca="1">Cálculos!N7</f>
        <v>0</v>
      </c>
      <c r="EE8" s="106">
        <f ca="1">Cálculos!O7</f>
        <v>0</v>
      </c>
      <c r="EF8" s="106">
        <f ca="1">Cálculos!P7</f>
        <v>0</v>
      </c>
      <c r="EG8" s="106">
        <f ca="1">Cálculos!Q7</f>
        <v>0</v>
      </c>
      <c r="EH8" s="106">
        <f ca="1">Cálculos!R7</f>
        <v>0</v>
      </c>
      <c r="EI8" s="106">
        <f ca="1">Cálculos!S7</f>
        <v>0</v>
      </c>
      <c r="EJ8" s="106">
        <f ca="1">Cálculos!T7</f>
        <v>0</v>
      </c>
      <c r="EN8" s="106">
        <f>Empleo!C8</f>
        <v>43101</v>
      </c>
      <c r="EO8" s="106">
        <f>Empleo!D8</f>
        <v>43132</v>
      </c>
      <c r="EP8" s="106">
        <f>Empleo!E8</f>
        <v>43160</v>
      </c>
      <c r="EQ8" s="106">
        <f>Empleo!F8</f>
        <v>43191</v>
      </c>
      <c r="ER8" s="106">
        <f>Empleo!G8</f>
        <v>43221</v>
      </c>
      <c r="ES8" s="106">
        <f>Empleo!H8</f>
        <v>43252</v>
      </c>
      <c r="ET8" s="106">
        <f>Empleo!I8</f>
        <v>43282</v>
      </c>
      <c r="EU8" s="106">
        <f>Empleo!J8</f>
        <v>43313</v>
      </c>
      <c r="EV8" s="106">
        <f>Empleo!K8</f>
        <v>43344</v>
      </c>
      <c r="EW8" s="106">
        <f>Empleo!L8</f>
        <v>43374</v>
      </c>
      <c r="EX8" s="106">
        <f>Empleo!M8</f>
        <v>43405</v>
      </c>
      <c r="EY8" s="106">
        <f>Empleo!N8</f>
        <v>43435</v>
      </c>
      <c r="FB8" s="106" t="str">
        <f>Cron.Inversiones!B8</f>
        <v>Valores en U$D, SIN IVA</v>
      </c>
      <c r="FC8" s="106" t="str">
        <f>Cron.Inversiones!C8</f>
        <v>Inversión Total</v>
      </c>
      <c r="FI8" s="106">
        <f>Cron.Inversiones!I8</f>
        <v>2016</v>
      </c>
      <c r="FJ8" s="106">
        <f>Cron.Inversiones!J8</f>
        <v>2017</v>
      </c>
      <c r="FS8" s="106">
        <f>'Fechas clave'!B8</f>
        <v>0</v>
      </c>
      <c r="FT8" s="106" t="str">
        <f>'Fechas clave'!C8</f>
        <v>(días)</v>
      </c>
      <c r="FV8" s="297" t="str">
        <f>Resumen!B8</f>
        <v>CUPO MÁXIMO POR TECNOLOGÍA (U$D/MW)</v>
      </c>
      <c r="FW8" s="149">
        <f>Resumen!C8</f>
        <v>625000</v>
      </c>
    </row>
    <row r="9" spans="2:180" x14ac:dyDescent="0.25">
      <c r="B9" s="111" t="e">
        <f>#REF!</f>
        <v>#REF!</v>
      </c>
      <c r="C9" s="106" t="e">
        <f>#REF!</f>
        <v>#REF!</v>
      </c>
      <c r="D9" s="106" t="e">
        <f>#REF!</f>
        <v>#REF!</v>
      </c>
      <c r="E9" s="106" t="e">
        <f>#REF!</f>
        <v>#REF!</v>
      </c>
      <c r="F9" s="106" t="e">
        <f>#REF!</f>
        <v>#REF!</v>
      </c>
      <c r="G9" s="112" t="e">
        <f>#REF!</f>
        <v>#REF!</v>
      </c>
      <c r="J9" s="106" t="str">
        <f>'"Información del Proyecto - 1"'!B9</f>
        <v>Provincia:</v>
      </c>
      <c r="K9" s="106">
        <f>'"Información del Proyecto - 1"'!C9</f>
        <v>0</v>
      </c>
      <c r="L9" s="106">
        <f>'"Información del Proyecto - 1"'!D9</f>
        <v>0</v>
      </c>
      <c r="M9" s="106">
        <f>'"Información del Proyecto - 1"'!E9</f>
        <v>0</v>
      </c>
      <c r="N9" s="106">
        <f>'"Información del Proyecto - 1"'!F9</f>
        <v>0</v>
      </c>
      <c r="O9" s="106">
        <f>'"Información del Proyecto - 1"'!G9</f>
        <v>0</v>
      </c>
      <c r="P9" s="106" t="str">
        <f>'"Información del Proyecto - 1"'!H9</f>
        <v>UTM WGS84 Zona:</v>
      </c>
      <c r="Q9" s="106">
        <f>'"Información del Proyecto - 1"'!I9</f>
        <v>0</v>
      </c>
      <c r="R9" s="106">
        <f>'"Información del Proyecto - 1"'!J9</f>
        <v>0</v>
      </c>
      <c r="S9" s="106">
        <f>'"Información del Proyecto - 1"'!K9</f>
        <v>0</v>
      </c>
      <c r="T9" s="106">
        <f>'"Información del Proyecto - 1"'!L9</f>
        <v>0</v>
      </c>
      <c r="W9" s="111" t="str">
        <f>'Obra Civil y Elect'!B9</f>
        <v>Electroducto de interconexión hasta el PDI</v>
      </c>
      <c r="X9" s="106">
        <f>'Obra Civil y Elect'!C9</f>
        <v>0</v>
      </c>
      <c r="Y9" s="106">
        <f>'Obra Civil y Elect'!D9</f>
        <v>0</v>
      </c>
      <c r="Z9" s="106">
        <f>'Obra Civil y Elect'!E9</f>
        <v>0</v>
      </c>
      <c r="AA9" s="106">
        <f>'Obra Civil y Elect'!F9</f>
        <v>0</v>
      </c>
      <c r="AB9" s="112">
        <f>'Obra Civil y Elect'!G9</f>
        <v>0</v>
      </c>
      <c r="AD9" s="111">
        <f>'"Información del Proyecto - 4" '!B9</f>
        <v>0</v>
      </c>
      <c r="AE9" s="106">
        <f>'"Información del Proyecto - 4" '!C9</f>
        <v>0</v>
      </c>
      <c r="AF9" s="106">
        <f>'"Información del Proyecto - 4" '!D9</f>
        <v>0</v>
      </c>
      <c r="AG9" s="106" t="str">
        <f>'"Información del Proyecto - 4" '!E9</f>
        <v>Empresa que instaló la torre</v>
      </c>
      <c r="AH9" s="106">
        <f>'"Información del Proyecto - 4" '!F9</f>
        <v>0</v>
      </c>
      <c r="AI9" s="106">
        <f>'"Información del Proyecto - 4" '!G9</f>
        <v>0</v>
      </c>
      <c r="AJ9" s="106">
        <f>'"Información del Proyecto - 4" '!H9</f>
        <v>0</v>
      </c>
      <c r="AK9" s="106">
        <f>'"Información del Proyecto - 4" '!I9</f>
        <v>0</v>
      </c>
      <c r="AL9" s="106">
        <f>'"Información del Proyecto - 4" '!J9</f>
        <v>0</v>
      </c>
      <c r="AM9" s="106">
        <f>'"Información del Proyecto - 4" '!K9</f>
        <v>0</v>
      </c>
      <c r="AN9" s="106">
        <f>'"Información del Proyecto - 4" '!L9</f>
        <v>0</v>
      </c>
      <c r="AO9" s="106" t="str">
        <f>'"Información del Proyecto - 4" '!M9</f>
        <v>Empresa que instaló la torre</v>
      </c>
      <c r="AP9" s="106">
        <f>'"Información del Proyecto - 4" '!N9</f>
        <v>0</v>
      </c>
      <c r="AQ9" s="106">
        <f>'"Información del Proyecto - 4" '!O9</f>
        <v>0</v>
      </c>
      <c r="AR9" s="106">
        <f>'"Información del Proyecto - 4" '!P9</f>
        <v>0</v>
      </c>
      <c r="AS9" s="106">
        <f>'"Información del Proyecto - 4" '!Q9</f>
        <v>0</v>
      </c>
      <c r="AT9" s="112">
        <f>'"Información del Proyecto - 4" '!R9</f>
        <v>0</v>
      </c>
      <c r="AV9" s="111">
        <f>'"Información del Proyecto - 2"'!B9</f>
        <v>0</v>
      </c>
      <c r="AW9" s="106">
        <f>'"Información del Proyecto - 2"'!C9</f>
        <v>0</v>
      </c>
      <c r="AX9" s="106">
        <f>'"Información del Proyecto - 2"'!D9</f>
        <v>0</v>
      </c>
      <c r="AY9" s="106">
        <f>'"Información del Proyecto - 2"'!E9</f>
        <v>0</v>
      </c>
      <c r="AZ9" s="106">
        <f>'"Información del Proyecto - 2"'!F9</f>
        <v>0</v>
      </c>
      <c r="BA9" s="106" t="str">
        <f>'"Información del Proyecto - 2"'!G9</f>
        <v>Ene</v>
      </c>
      <c r="BB9" s="106">
        <f>'"Información del Proyecto - 2"'!H9</f>
        <v>0</v>
      </c>
      <c r="BC9" s="106">
        <f>'"Información del Proyecto - 2"'!I9</f>
        <v>0</v>
      </c>
      <c r="BD9" s="106" t="str">
        <f>'"Información del Proyecto - 2"'!J9</f>
        <v>factor  A</v>
      </c>
      <c r="BE9" s="106" t="str">
        <f>'"Información del Proyecto - 2"'!K9</f>
        <v>factor k</v>
      </c>
      <c r="BH9" s="111" t="str">
        <f>Aerogeneradores!A9</f>
        <v>Vel. viento</v>
      </c>
      <c r="BI9" s="106" t="str">
        <f>Aerogeneradores!B9</f>
        <v>Potencia</v>
      </c>
      <c r="BJ9" s="106">
        <f>Aerogeneradores!C9</f>
        <v>0</v>
      </c>
      <c r="BK9" s="106">
        <f>Aerogeneradores!D9</f>
        <v>0</v>
      </c>
      <c r="BL9" s="106" t="str">
        <f>Aerogeneradores!E9</f>
        <v>UTM WGS84 Zona:</v>
      </c>
      <c r="BM9" s="106">
        <f>Aerogeneradores!F9</f>
        <v>0</v>
      </c>
      <c r="BN9" s="106">
        <f>Aerogeneradores!G9</f>
        <v>0</v>
      </c>
      <c r="BO9" s="106" t="str">
        <f>Aerogeneradores!H9</f>
        <v>Indicar para cada componente si se trata de industria argentina, según Anexo Resolución Conjunta 1-E/2017 del MINEM y MINPROD</v>
      </c>
      <c r="BP9" s="106">
        <f>Aerogeneradores!I9</f>
        <v>0</v>
      </c>
      <c r="BQ9" s="106">
        <f>Aerogeneradores!J9</f>
        <v>0</v>
      </c>
      <c r="BR9" s="106" t="str">
        <f>Aerogeneradores!K9</f>
        <v>Vel. viento</v>
      </c>
      <c r="BS9" s="106" t="str">
        <f>Aerogeneradores!L9</f>
        <v>Potencia</v>
      </c>
      <c r="BT9" s="106">
        <f>Aerogeneradores!M9</f>
        <v>0</v>
      </c>
      <c r="BU9" s="106">
        <f>Aerogeneradores!N9</f>
        <v>0</v>
      </c>
      <c r="BV9" s="106" t="str">
        <f>Aerogeneradores!O9</f>
        <v>UTM WGS84 Zona:</v>
      </c>
      <c r="BW9" s="106">
        <f>Aerogeneradores!P9</f>
        <v>0</v>
      </c>
      <c r="BX9" s="106">
        <f>Aerogeneradores!Q9</f>
        <v>0</v>
      </c>
      <c r="BY9" s="106" t="str">
        <f>Aerogeneradores!R9</f>
        <v>Indicar para cada componente si se trata de industria argentina, según Anexo Resolución Conjunta 1-E/2017 del MINEM y MINPROD</v>
      </c>
      <c r="BZ9" s="106">
        <f>Aerogeneradores!S9</f>
        <v>0</v>
      </c>
      <c r="CA9" s="106">
        <f>Aerogeneradores!T9</f>
        <v>0</v>
      </c>
      <c r="CB9" s="106" t="str">
        <f>Aerogeneradores!U9</f>
        <v>Vel. viento</v>
      </c>
      <c r="CC9" s="106" t="str">
        <f>Aerogeneradores!V9</f>
        <v>Potencia</v>
      </c>
      <c r="CD9" s="106">
        <f>Aerogeneradores!W9</f>
        <v>0</v>
      </c>
      <c r="CE9" s="106">
        <f>Aerogeneradores!X9</f>
        <v>0</v>
      </c>
      <c r="CF9" s="106" t="str">
        <f>Aerogeneradores!Y9</f>
        <v>UTM WGS84 Zona:</v>
      </c>
      <c r="CG9" s="106">
        <f>Aerogeneradores!Z9</f>
        <v>0</v>
      </c>
      <c r="CH9" s="106">
        <f>Aerogeneradores!AA9</f>
        <v>0</v>
      </c>
      <c r="CI9" s="106" t="str">
        <f>Aerogeneradores!AB9</f>
        <v>Indicar para cada componente si se trata de industria argentina, según Anexo Resolución Conjunta 1-E/2017 del MINEM y MINPROD</v>
      </c>
      <c r="CJ9" s="106">
        <f>Aerogeneradores!AC9</f>
        <v>0</v>
      </c>
      <c r="CK9" s="106">
        <f>Aerogeneradores!AD9</f>
        <v>0</v>
      </c>
      <c r="CL9" s="106" t="str">
        <f>Aerogeneradores!AE9</f>
        <v>Vel. viento</v>
      </c>
      <c r="CM9" s="106" t="str">
        <f>Aerogeneradores!AF9</f>
        <v>Potencia</v>
      </c>
      <c r="CN9" s="106">
        <f>Aerogeneradores!AG9</f>
        <v>0</v>
      </c>
      <c r="CO9" s="106">
        <f>Aerogeneradores!AH9</f>
        <v>0</v>
      </c>
      <c r="CP9" s="106" t="str">
        <f>Aerogeneradores!AI9</f>
        <v>UTM WGS84 Zona:</v>
      </c>
      <c r="CQ9" s="106">
        <f>Aerogeneradores!AJ9</f>
        <v>0</v>
      </c>
      <c r="CR9" s="106">
        <f>Aerogeneradores!AK9</f>
        <v>0</v>
      </c>
      <c r="CS9" s="106" t="str">
        <f>Aerogeneradores!AL9</f>
        <v>Indicar para cada componente si se trata de industria argentina, según Anexo Resolución Conjunta 1-E/2017 del MINEM y MINPROD</v>
      </c>
      <c r="CT9" s="106">
        <f>Aerogeneradores!AM9</f>
        <v>0</v>
      </c>
      <c r="CU9" s="112">
        <f>Aerogeneradores!AN9</f>
        <v>0</v>
      </c>
      <c r="CW9" s="111" t="str">
        <f>'"Información del Proyecto - 3"'!B9</f>
        <v>Generación y Pérdidas</v>
      </c>
      <c r="CX9" s="106">
        <f>'"Información del Proyecto - 3"'!C9</f>
        <v>0</v>
      </c>
      <c r="CY9" s="106">
        <f>'"Información del Proyecto - 3"'!D9</f>
        <v>0</v>
      </c>
      <c r="CZ9" s="106">
        <f>'"Información del Proyecto - 3"'!E9</f>
        <v>0</v>
      </c>
      <c r="DA9" s="106" t="str">
        <f>'"Información del Proyecto - 3"'!F9</f>
        <v>ESTACIONALIDAD</v>
      </c>
      <c r="DB9" s="106">
        <f>'"Información del Proyecto - 3"'!G9</f>
        <v>0</v>
      </c>
      <c r="DC9" s="106">
        <f>'"Información del Proyecto - 3"'!H9</f>
        <v>0</v>
      </c>
      <c r="DD9" s="106">
        <f>'"Información del Proyecto - 3"'!I9</f>
        <v>0</v>
      </c>
      <c r="DE9" s="106">
        <f>'"Información del Proyecto - 3"'!J9</f>
        <v>0</v>
      </c>
      <c r="DF9" s="106">
        <f>'"Información del Proyecto - 3"'!K9</f>
        <v>0</v>
      </c>
      <c r="DG9" s="106">
        <f>'"Información del Proyecto - 3"'!L9</f>
        <v>0</v>
      </c>
      <c r="DH9" s="106" t="str">
        <f>'"Información del Proyecto - 3"'!M9</f>
        <v>Año 1</v>
      </c>
      <c r="DI9" s="106">
        <f>'"Información del Proyecto - 3"'!N9</f>
        <v>0</v>
      </c>
      <c r="DJ9" s="106">
        <f>'"Información del Proyecto - 3"'!O9</f>
        <v>0</v>
      </c>
      <c r="DK9" s="106">
        <f>'"Información del Proyecto - 3"'!P9</f>
        <v>0</v>
      </c>
      <c r="DL9" s="106">
        <f>'"Información del Proyecto - 3"'!Q9</f>
        <v>0</v>
      </c>
      <c r="DM9" s="106">
        <f>'"Información del Proyecto - 3"'!R9</f>
        <v>0</v>
      </c>
      <c r="DN9" s="106">
        <f>'"Información del Proyecto - 3"'!S9</f>
        <v>0</v>
      </c>
      <c r="DO9" s="106">
        <f>'"Información del Proyecto - 3"'!T9</f>
        <v>0</v>
      </c>
      <c r="DP9" s="112">
        <f>'"Información del Proyecto - 3"'!U9</f>
        <v>0</v>
      </c>
      <c r="DR9" s="111" t="str">
        <f ca="1">Cálculos!B8</f>
        <v>Cables</v>
      </c>
      <c r="DS9" s="106">
        <f ca="1">Cálculos!C8</f>
        <v>0</v>
      </c>
      <c r="DT9" s="106">
        <f ca="1">Cálculos!D8</f>
        <v>0</v>
      </c>
      <c r="DU9" s="106" t="str">
        <f ca="1">Cálculos!E8</f>
        <v>km</v>
      </c>
      <c r="DV9" s="106">
        <f ca="1">Cálculos!F8</f>
        <v>0</v>
      </c>
      <c r="DW9" s="106">
        <f ca="1">Cálculos!G8</f>
        <v>20</v>
      </c>
      <c r="DX9" s="106">
        <f>Cálculos!H8</f>
        <v>0</v>
      </c>
      <c r="DY9" s="106">
        <f ca="1">Cálculos!I8</f>
        <v>0</v>
      </c>
      <c r="DZ9" s="106">
        <f ca="1">Cálculos!J8</f>
        <v>0</v>
      </c>
      <c r="EA9" s="106">
        <f ca="1">Cálculos!K8</f>
        <v>0</v>
      </c>
      <c r="EB9" s="106">
        <f ca="1">Cálculos!L8</f>
        <v>0</v>
      </c>
      <c r="EC9" s="106">
        <f>Cálculos!M8</f>
        <v>0</v>
      </c>
      <c r="ED9" s="106">
        <f ca="1">Cálculos!N8</f>
        <v>0</v>
      </c>
      <c r="EE9" s="106">
        <f ca="1">Cálculos!O8</f>
        <v>0</v>
      </c>
      <c r="EF9" s="106">
        <f ca="1">Cálculos!P8</f>
        <v>0</v>
      </c>
      <c r="EG9" s="106">
        <f ca="1">Cálculos!Q8</f>
        <v>0</v>
      </c>
      <c r="EH9" s="106">
        <f ca="1">Cálculos!R8</f>
        <v>0</v>
      </c>
      <c r="EI9" s="106">
        <f ca="1">Cálculos!S8</f>
        <v>0</v>
      </c>
      <c r="EJ9" s="106">
        <f ca="1">Cálculos!T8</f>
        <v>0</v>
      </c>
      <c r="FS9" s="106" t="str">
        <f>'Fechas clave'!B9</f>
        <v>Principio efectivo de ejecución</v>
      </c>
      <c r="FT9" s="106">
        <f>'Fechas clave'!C9</f>
        <v>0</v>
      </c>
      <c r="FV9" s="297" t="str">
        <f>Resumen!B9</f>
        <v>POTENCIA (MW)</v>
      </c>
      <c r="FW9" s="149">
        <f>Resumen!C9</f>
        <v>0</v>
      </c>
    </row>
    <row r="10" spans="2:180" x14ac:dyDescent="0.25">
      <c r="B10" s="111" t="e">
        <f>#REF!</f>
        <v>#REF!</v>
      </c>
      <c r="C10" s="106" t="e">
        <f>#REF!</f>
        <v>#REF!</v>
      </c>
      <c r="D10" s="106" t="e">
        <f>#REF!</f>
        <v>#REF!</v>
      </c>
      <c r="E10" s="106" t="e">
        <f>#REF!</f>
        <v>#REF!</v>
      </c>
      <c r="F10" s="106" t="e">
        <f>#REF!</f>
        <v>#REF!</v>
      </c>
      <c r="G10" s="112" t="e">
        <f>#REF!</f>
        <v>#REF!</v>
      </c>
      <c r="J10" s="106" t="str">
        <f>'"Información del Proyecto - 1"'!B10</f>
        <v>Localidad:</v>
      </c>
      <c r="K10" s="106">
        <f>'"Información del Proyecto - 1"'!C10</f>
        <v>0</v>
      </c>
      <c r="L10" s="106">
        <f>'"Información del Proyecto - 1"'!D10</f>
        <v>0</v>
      </c>
      <c r="M10" s="106">
        <f>'"Información del Proyecto - 1"'!E10</f>
        <v>0</v>
      </c>
      <c r="N10" s="106">
        <f>'"Información del Proyecto - 1"'!F10</f>
        <v>0</v>
      </c>
      <c r="O10" s="106">
        <f>'"Información del Proyecto - 1"'!G10</f>
        <v>0</v>
      </c>
      <c r="P10" s="106">
        <f>'"Información del Proyecto - 1"'!H10</f>
        <v>0</v>
      </c>
      <c r="Q10" s="106">
        <f>'"Información del Proyecto - 1"'!I10</f>
        <v>0</v>
      </c>
      <c r="R10" s="106">
        <f>'"Información del Proyecto - 1"'!J10</f>
        <v>0</v>
      </c>
      <c r="S10" s="106">
        <f>'"Información del Proyecto - 1"'!K10</f>
        <v>0</v>
      </c>
      <c r="T10" s="106">
        <f>'"Información del Proyecto - 1"'!L10</f>
        <v>0</v>
      </c>
      <c r="W10" s="111" t="str">
        <f>'Obra Civil y Elect'!B10</f>
        <v>Tipo de línea</v>
      </c>
      <c r="X10" s="106">
        <f>'Obra Civil y Elect'!C10</f>
        <v>0</v>
      </c>
      <c r="Y10" s="106" t="str">
        <f>'Obra Civil y Elect'!D10</f>
        <v>(aérea o soterrada)</v>
      </c>
      <c r="Z10" s="106">
        <f>'Obra Civil y Elect'!E10</f>
        <v>0</v>
      </c>
      <c r="AA10" s="106">
        <f>'Obra Civil y Elect'!F10</f>
        <v>0</v>
      </c>
      <c r="AB10" s="112">
        <f>'Obra Civil y Elect'!G10</f>
        <v>0</v>
      </c>
      <c r="AD10" s="111">
        <f>'"Información del Proyecto - 4" '!B10</f>
        <v>0</v>
      </c>
      <c r="AE10" s="106">
        <f>'"Información del Proyecto - 4" '!C10</f>
        <v>0</v>
      </c>
      <c r="AF10" s="106">
        <f>'"Información del Proyecto - 4" '!D10</f>
        <v>0</v>
      </c>
      <c r="AG10" s="106">
        <f>'"Información del Proyecto - 4" '!E10</f>
        <v>0</v>
      </c>
      <c r="AH10" s="106">
        <f>'"Información del Proyecto - 4" '!F10</f>
        <v>0</v>
      </c>
      <c r="AI10" s="106">
        <f>'"Información del Proyecto - 4" '!G10</f>
        <v>0</v>
      </c>
      <c r="AJ10" s="106">
        <f>'"Información del Proyecto - 4" '!H10</f>
        <v>0</v>
      </c>
      <c r="AK10" s="106">
        <f>'"Información del Proyecto - 4" '!I10</f>
        <v>0</v>
      </c>
      <c r="AL10" s="106">
        <f>'"Información del Proyecto - 4" '!J10</f>
        <v>0</v>
      </c>
      <c r="AM10" s="106">
        <f>'"Información del Proyecto - 4" '!K10</f>
        <v>0</v>
      </c>
      <c r="AN10" s="106">
        <f>'"Información del Proyecto - 4" '!L10</f>
        <v>0</v>
      </c>
      <c r="AO10" s="106">
        <f>'"Información del Proyecto - 4" '!M10</f>
        <v>0</v>
      </c>
      <c r="AP10" s="106">
        <f>'"Información del Proyecto - 4" '!N10</f>
        <v>0</v>
      </c>
      <c r="AQ10" s="106">
        <f>'"Información del Proyecto - 4" '!O10</f>
        <v>0</v>
      </c>
      <c r="AR10" s="106">
        <f>'"Información del Proyecto - 4" '!P10</f>
        <v>0</v>
      </c>
      <c r="AS10" s="106">
        <f>'"Información del Proyecto - 4" '!Q10</f>
        <v>0</v>
      </c>
      <c r="AT10" s="112">
        <f>'"Información del Proyecto - 4" '!R10</f>
        <v>0</v>
      </c>
      <c r="AV10" s="111">
        <f>'"Información del Proyecto - 2"'!B10</f>
        <v>0</v>
      </c>
      <c r="AW10" s="106">
        <f>'"Información del Proyecto - 2"'!C10</f>
        <v>0</v>
      </c>
      <c r="AX10" s="106">
        <f>'"Información del Proyecto - 2"'!D10</f>
        <v>0</v>
      </c>
      <c r="AY10" s="106">
        <f>'"Información del Proyecto - 2"'!E10</f>
        <v>0</v>
      </c>
      <c r="AZ10" s="106">
        <f>'"Información del Proyecto - 2"'!F10</f>
        <v>0</v>
      </c>
      <c r="BA10" s="106" t="str">
        <f>'"Información del Proyecto - 2"'!G10</f>
        <v>Feb</v>
      </c>
      <c r="BB10" s="106">
        <f>'"Información del Proyecto - 2"'!H10</f>
        <v>0</v>
      </c>
      <c r="BC10" s="106">
        <f>'"Información del Proyecto - 2"'!I10</f>
        <v>0</v>
      </c>
      <c r="BD10" s="106" t="str">
        <f>'"Información del Proyecto - 2"'!J10</f>
        <v xml:space="preserve">(factor de escala  en m/s) </v>
      </c>
      <c r="BE10" s="106" t="str">
        <f>'"Información del Proyecto - 2"'!K10</f>
        <v>(fact. adim. de forma)</v>
      </c>
      <c r="BH10" s="111" t="str">
        <f>Aerogeneradores!A10</f>
        <v xml:space="preserve"> (m/s)</v>
      </c>
      <c r="BI10" s="106" t="str">
        <f>Aerogeneradores!B10</f>
        <v xml:space="preserve"> (kW)</v>
      </c>
      <c r="BJ10" s="106">
        <f>Aerogeneradores!C10</f>
        <v>0</v>
      </c>
      <c r="BK10" s="106" t="str">
        <f>Aerogeneradores!D10</f>
        <v>Aero #</v>
      </c>
      <c r="BL10" s="106" t="str">
        <f>Aerogeneradores!E10</f>
        <v>X</v>
      </c>
      <c r="BM10" s="106" t="str">
        <f>Aerogeneradores!F10</f>
        <v>Y</v>
      </c>
      <c r="BN10" s="106">
        <f>Aerogeneradores!G10</f>
        <v>0</v>
      </c>
      <c r="BO10" s="106">
        <f>Aerogeneradores!H10</f>
        <v>0</v>
      </c>
      <c r="BP10" s="106">
        <f>Aerogeneradores!I10</f>
        <v>0</v>
      </c>
      <c r="BQ10" s="106">
        <f>Aerogeneradores!J10</f>
        <v>0</v>
      </c>
      <c r="BR10" s="106" t="str">
        <f>Aerogeneradores!K10</f>
        <v xml:space="preserve"> (m/s)</v>
      </c>
      <c r="BS10" s="106" t="str">
        <f>Aerogeneradores!L10</f>
        <v xml:space="preserve"> (kW)</v>
      </c>
      <c r="BT10" s="106">
        <f>Aerogeneradores!M10</f>
        <v>0</v>
      </c>
      <c r="BU10" s="106" t="str">
        <f>Aerogeneradores!N10</f>
        <v>Aero #</v>
      </c>
      <c r="BV10" s="106" t="str">
        <f>Aerogeneradores!O10</f>
        <v>X</v>
      </c>
      <c r="BW10" s="106" t="str">
        <f>Aerogeneradores!P10</f>
        <v>Y</v>
      </c>
      <c r="BX10" s="106">
        <f>Aerogeneradores!Q10</f>
        <v>0</v>
      </c>
      <c r="BY10" s="106">
        <f>Aerogeneradores!R10</f>
        <v>0</v>
      </c>
      <c r="BZ10" s="106">
        <f>Aerogeneradores!S10</f>
        <v>0</v>
      </c>
      <c r="CA10" s="106">
        <f>Aerogeneradores!T10</f>
        <v>0</v>
      </c>
      <c r="CB10" s="106" t="str">
        <f>Aerogeneradores!U10</f>
        <v xml:space="preserve"> (m/s)</v>
      </c>
      <c r="CC10" s="106" t="str">
        <f>Aerogeneradores!V10</f>
        <v xml:space="preserve"> (kW)</v>
      </c>
      <c r="CD10" s="106">
        <f>Aerogeneradores!W10</f>
        <v>0</v>
      </c>
      <c r="CE10" s="106" t="str">
        <f>Aerogeneradores!X10</f>
        <v>Aero #</v>
      </c>
      <c r="CF10" s="106" t="str">
        <f>Aerogeneradores!Y10</f>
        <v>X</v>
      </c>
      <c r="CG10" s="106" t="str">
        <f>Aerogeneradores!Z10</f>
        <v>Y</v>
      </c>
      <c r="CH10" s="106">
        <f>Aerogeneradores!AA10</f>
        <v>0</v>
      </c>
      <c r="CI10" s="106">
        <f>Aerogeneradores!AB10</f>
        <v>0</v>
      </c>
      <c r="CJ10" s="106">
        <f>Aerogeneradores!AC10</f>
        <v>0</v>
      </c>
      <c r="CK10" s="106">
        <f>Aerogeneradores!AD10</f>
        <v>0</v>
      </c>
      <c r="CL10" s="106" t="str">
        <f>Aerogeneradores!AE10</f>
        <v xml:space="preserve"> (m/s)</v>
      </c>
      <c r="CM10" s="106" t="str">
        <f>Aerogeneradores!AF10</f>
        <v xml:space="preserve"> (kW)</v>
      </c>
      <c r="CN10" s="106">
        <f>Aerogeneradores!AG10</f>
        <v>0</v>
      </c>
      <c r="CO10" s="106" t="str">
        <f>Aerogeneradores!AH10</f>
        <v>Aero #</v>
      </c>
      <c r="CP10" s="106" t="str">
        <f>Aerogeneradores!AI10</f>
        <v>X</v>
      </c>
      <c r="CQ10" s="106" t="str">
        <f>Aerogeneradores!AJ10</f>
        <v>Y</v>
      </c>
      <c r="CR10" s="106">
        <f>Aerogeneradores!AK10</f>
        <v>0</v>
      </c>
      <c r="CS10" s="106">
        <f>Aerogeneradores!AL10</f>
        <v>0</v>
      </c>
      <c r="CT10" s="106">
        <f>Aerogeneradores!AM10</f>
        <v>0</v>
      </c>
      <c r="CU10" s="112">
        <f>Aerogeneradores!AN10</f>
        <v>0</v>
      </c>
      <c r="CW10" s="111">
        <f>'"Información del Proyecto - 3"'!B10</f>
        <v>0</v>
      </c>
      <c r="CX10" s="106">
        <f>'"Información del Proyecto - 3"'!C10</f>
        <v>0</v>
      </c>
      <c r="CY10" s="106">
        <f>'"Información del Proyecto - 3"'!D10</f>
        <v>0</v>
      </c>
      <c r="CZ10" s="106">
        <f>'"Información del Proyecto - 3"'!E10</f>
        <v>0</v>
      </c>
      <c r="DA10" s="106" t="str">
        <f>'"Información del Proyecto - 3"'!F10</f>
        <v>Generación neta (MWh, P50, año 2)</v>
      </c>
      <c r="DB10" s="106">
        <f>'"Información del Proyecto - 3"'!G10</f>
        <v>0</v>
      </c>
      <c r="DC10" s="106">
        <f>'"Información del Proyecto - 3"'!H10</f>
        <v>0</v>
      </c>
      <c r="DD10" s="106">
        <f>'"Información del Proyecto - 3"'!I10</f>
        <v>0</v>
      </c>
      <c r="DE10" s="106">
        <f>'"Información del Proyecto - 3"'!J10</f>
        <v>0</v>
      </c>
      <c r="DF10" s="106">
        <f>'"Información del Proyecto - 3"'!K10</f>
        <v>0</v>
      </c>
      <c r="DG10" s="106">
        <f>'"Información del Proyecto - 3"'!L10</f>
        <v>0</v>
      </c>
      <c r="DH10" s="106" t="str">
        <f>'"Información del Proyecto - 3"'!M10</f>
        <v>Año 2</v>
      </c>
      <c r="DI10" s="106">
        <f>'"Información del Proyecto - 3"'!N10</f>
        <v>0</v>
      </c>
      <c r="DJ10" s="106">
        <f>'"Información del Proyecto - 3"'!O10</f>
        <v>0</v>
      </c>
      <c r="DK10" s="106">
        <f>'"Información del Proyecto - 3"'!P10</f>
        <v>0</v>
      </c>
      <c r="DL10" s="106">
        <f>'"Información del Proyecto - 3"'!Q10</f>
        <v>0</v>
      </c>
      <c r="DM10" s="106">
        <f>'"Información del Proyecto - 3"'!R10</f>
        <v>0</v>
      </c>
      <c r="DN10" s="106">
        <f>'"Información del Proyecto - 3"'!S10</f>
        <v>0</v>
      </c>
      <c r="DO10" s="106">
        <f>'"Información del Proyecto - 3"'!T10</f>
        <v>0</v>
      </c>
      <c r="DP10" s="112">
        <f>'"Información del Proyecto - 3"'!U10</f>
        <v>0</v>
      </c>
      <c r="DR10" s="111" t="str">
        <f ca="1">Cálculos!B9</f>
        <v>Cables</v>
      </c>
      <c r="DS10" s="106">
        <f ca="1">Cálculos!C9</f>
        <v>0</v>
      </c>
      <c r="DT10" s="106">
        <f ca="1">Cálculos!D9</f>
        <v>0</v>
      </c>
      <c r="DU10" s="106" t="str">
        <f ca="1">Cálculos!E9</f>
        <v>km</v>
      </c>
      <c r="DV10" s="106">
        <f ca="1">Cálculos!F9</f>
        <v>0</v>
      </c>
      <c r="DW10" s="106">
        <f ca="1">Cálculos!G9</f>
        <v>20</v>
      </c>
      <c r="DX10" s="106">
        <f>Cálculos!H9</f>
        <v>0</v>
      </c>
      <c r="DY10" s="106">
        <f ca="1">Cálculos!I9</f>
        <v>0</v>
      </c>
      <c r="DZ10" s="106">
        <f ca="1">Cálculos!J9</f>
        <v>0</v>
      </c>
      <c r="EA10" s="106">
        <f ca="1">Cálculos!K9</f>
        <v>0</v>
      </c>
      <c r="EB10" s="106">
        <f ca="1">Cálculos!L9</f>
        <v>0</v>
      </c>
      <c r="EC10" s="106">
        <f>Cálculos!M9</f>
        <v>0</v>
      </c>
      <c r="ED10" s="106">
        <f ca="1">Cálculos!N9</f>
        <v>0</v>
      </c>
      <c r="EE10" s="106">
        <f ca="1">Cálculos!O9</f>
        <v>0</v>
      </c>
      <c r="EF10" s="106">
        <f ca="1">Cálculos!P9</f>
        <v>0</v>
      </c>
      <c r="EG10" s="106">
        <f ca="1">Cálculos!Q9</f>
        <v>0</v>
      </c>
      <c r="EH10" s="106">
        <f ca="1">Cálculos!R9</f>
        <v>0</v>
      </c>
      <c r="EI10" s="106">
        <f ca="1">Cálculos!S9</f>
        <v>0</v>
      </c>
      <c r="EJ10" s="106">
        <f ca="1">Cálculos!T9</f>
        <v>0</v>
      </c>
      <c r="EM10" s="106" t="str">
        <f>Empleo!B10</f>
        <v>Administrativo</v>
      </c>
      <c r="EN10" s="106">
        <f>Empleo!C10</f>
        <v>0</v>
      </c>
      <c r="EO10" s="106">
        <f>Empleo!D10</f>
        <v>0</v>
      </c>
      <c r="EP10" s="106">
        <f>Empleo!E10</f>
        <v>0</v>
      </c>
      <c r="EQ10" s="106">
        <f>Empleo!F10</f>
        <v>0</v>
      </c>
      <c r="ER10" s="106">
        <f>Empleo!G10</f>
        <v>0</v>
      </c>
      <c r="ES10" s="106">
        <f>Empleo!H10</f>
        <v>0</v>
      </c>
      <c r="ET10" s="106">
        <f>Empleo!I10</f>
        <v>0</v>
      </c>
      <c r="EU10" s="106">
        <f>Empleo!J10</f>
        <v>0</v>
      </c>
      <c r="EV10" s="106">
        <f>Empleo!K10</f>
        <v>0</v>
      </c>
      <c r="EW10" s="106">
        <f>Empleo!L10</f>
        <v>0</v>
      </c>
      <c r="EX10" s="106">
        <f>Empleo!M10</f>
        <v>0</v>
      </c>
      <c r="EY10" s="106">
        <f>Empleo!N10</f>
        <v>0</v>
      </c>
      <c r="FB10" s="106" t="str">
        <f>Cron.Inversiones!B10</f>
        <v>Equipamiento de Generación</v>
      </c>
      <c r="FC10" s="106">
        <f ca="1">Cron.Inversiones!C10</f>
        <v>0</v>
      </c>
      <c r="FH10" s="106" t="str">
        <f>Cron.Inversiones!H10</f>
        <v>Equipamiento de Generación</v>
      </c>
      <c r="FI10" s="106">
        <f>Cron.Inversiones!I10</f>
        <v>0</v>
      </c>
      <c r="FJ10" s="106">
        <f>Cron.Inversiones!J10</f>
        <v>0</v>
      </c>
      <c r="FK10" s="106" t="str">
        <f>Cron.Inversiones!K10</f>
        <v>X</v>
      </c>
      <c r="FS10" s="106" t="str">
        <f>'Fechas clave'!B10</f>
        <v xml:space="preserve">       (15% de las erogaciones de fondos)</v>
      </c>
      <c r="FT10" s="106">
        <f>'Fechas clave'!C10</f>
        <v>0</v>
      </c>
      <c r="FV10" s="297" t="str">
        <f>Resumen!B10</f>
        <v>CUPO MÁXIMO PROYECTO (U$D)</v>
      </c>
      <c r="FW10" s="149">
        <f>Resumen!C10</f>
        <v>0</v>
      </c>
    </row>
    <row r="11" spans="2:180" x14ac:dyDescent="0.25">
      <c r="B11" s="111" t="e">
        <f>#REF!</f>
        <v>#REF!</v>
      </c>
      <c r="C11" s="106" t="e">
        <f>#REF!</f>
        <v>#REF!</v>
      </c>
      <c r="D11" s="106" t="e">
        <f>#REF!</f>
        <v>#REF!</v>
      </c>
      <c r="E11" s="106" t="e">
        <f>#REF!</f>
        <v>#REF!</v>
      </c>
      <c r="F11" s="106" t="e">
        <f>#REF!</f>
        <v>#REF!</v>
      </c>
      <c r="G11" s="112" t="e">
        <f>#REF!</f>
        <v>#REF!</v>
      </c>
      <c r="J11" s="106">
        <f>'"Información del Proyecto - 1"'!B11</f>
        <v>0</v>
      </c>
      <c r="K11" s="106">
        <f>'"Información del Proyecto - 1"'!C11</f>
        <v>0</v>
      </c>
      <c r="L11" s="106">
        <f>'"Información del Proyecto - 1"'!D11</f>
        <v>0</v>
      </c>
      <c r="M11" s="106">
        <f>'"Información del Proyecto - 1"'!E11</f>
        <v>0</v>
      </c>
      <c r="N11" s="106">
        <f>'"Información del Proyecto - 1"'!F11</f>
        <v>0</v>
      </c>
      <c r="O11" s="106">
        <f>'"Información del Proyecto - 1"'!G11</f>
        <v>0</v>
      </c>
      <c r="P11" s="106">
        <f>'"Información del Proyecto - 1"'!H11</f>
        <v>0</v>
      </c>
      <c r="Q11" s="106" t="str">
        <f>'"Información del Proyecto - 1"'!I11</f>
        <v>X</v>
      </c>
      <c r="R11" s="106" t="str">
        <f>'"Información del Proyecto - 1"'!J11</f>
        <v>Y</v>
      </c>
      <c r="S11" s="106">
        <f>'"Información del Proyecto - 1"'!K11</f>
        <v>0</v>
      </c>
      <c r="T11" s="106">
        <f>'"Información del Proyecto - 1"'!L11</f>
        <v>0</v>
      </c>
      <c r="W11" s="111" t="str">
        <f>'Obra Civil y Elect'!B11</f>
        <v>Longitud total</v>
      </c>
      <c r="X11" s="106">
        <f>'Obra Civil y Elect'!C11</f>
        <v>0</v>
      </c>
      <c r="Y11" s="106" t="str">
        <f>'Obra Civil y Elect'!D11</f>
        <v>km</v>
      </c>
      <c r="Z11" s="106">
        <f>'Obra Civil y Elect'!E11</f>
        <v>0</v>
      </c>
      <c r="AA11" s="106">
        <f>'Obra Civil y Elect'!F11</f>
        <v>0</v>
      </c>
      <c r="AB11" s="112">
        <f>'Obra Civil y Elect'!G11</f>
        <v>0</v>
      </c>
      <c r="AD11" s="111">
        <f>'"Información del Proyecto - 4" '!B11</f>
        <v>0</v>
      </c>
      <c r="AE11" s="106">
        <f>'"Información del Proyecto - 4" '!C11</f>
        <v>0</v>
      </c>
      <c r="AF11" s="106">
        <f>'"Información del Proyecto - 4" '!D11</f>
        <v>0</v>
      </c>
      <c r="AG11" s="106" t="str">
        <f>'"Información del Proyecto - 4" '!E11</f>
        <v>UTM WGS84 Zona:</v>
      </c>
      <c r="AH11" s="106" t="str">
        <f>'"Información del Proyecto - 4" '!F11</f>
        <v>X:</v>
      </c>
      <c r="AI11" s="106" t="str">
        <f>'"Información del Proyecto - 4" '!G11</f>
        <v>Y:</v>
      </c>
      <c r="AJ11" s="106">
        <f>'"Información del Proyecto - 4" '!H11</f>
        <v>0</v>
      </c>
      <c r="AK11" s="106">
        <f>'"Información del Proyecto - 4" '!I11</f>
        <v>0</v>
      </c>
      <c r="AL11" s="106">
        <f>'"Información del Proyecto - 4" '!J11</f>
        <v>0</v>
      </c>
      <c r="AM11" s="106">
        <f>'"Información del Proyecto - 4" '!K11</f>
        <v>0</v>
      </c>
      <c r="AN11" s="106">
        <f>'"Información del Proyecto - 4" '!L11</f>
        <v>0</v>
      </c>
      <c r="AO11" s="106" t="str">
        <f>'"Información del Proyecto - 4" '!M11</f>
        <v>UTM WGS84 Zona:</v>
      </c>
      <c r="AP11" s="106" t="str">
        <f>'"Información del Proyecto - 4" '!N11</f>
        <v>X:</v>
      </c>
      <c r="AQ11" s="106" t="str">
        <f>'"Información del Proyecto - 4" '!O11</f>
        <v>Y:</v>
      </c>
      <c r="AR11" s="106">
        <f>'"Información del Proyecto - 4" '!P11</f>
        <v>0</v>
      </c>
      <c r="AS11" s="106">
        <f>'"Información del Proyecto - 4" '!Q11</f>
        <v>0</v>
      </c>
      <c r="AT11" s="112">
        <f>'"Información del Proyecto - 4" '!R11</f>
        <v>0</v>
      </c>
      <c r="AV11" s="111">
        <f>'"Información del Proyecto - 2"'!B11</f>
        <v>0</v>
      </c>
      <c r="AW11" s="106">
        <f>'"Información del Proyecto - 2"'!C11</f>
        <v>0</v>
      </c>
      <c r="AX11" s="106">
        <f>'"Información del Proyecto - 2"'!D11</f>
        <v>0</v>
      </c>
      <c r="AY11" s="106">
        <f>'"Información del Proyecto - 2"'!E11</f>
        <v>0</v>
      </c>
      <c r="AZ11" s="106">
        <f>'"Información del Proyecto - 2"'!F11</f>
        <v>0</v>
      </c>
      <c r="BA11" s="106" t="str">
        <f>'"Información del Proyecto - 2"'!G11</f>
        <v>Mar</v>
      </c>
      <c r="BB11" s="106">
        <f>'"Información del Proyecto - 2"'!H11</f>
        <v>0</v>
      </c>
      <c r="BC11" s="106">
        <f>'"Información del Proyecto - 2"'!I11</f>
        <v>0</v>
      </c>
      <c r="BD11" s="106">
        <f>'"Información del Proyecto - 2"'!J11</f>
        <v>0</v>
      </c>
      <c r="BE11" s="106">
        <f>'"Información del Proyecto - 2"'!K11</f>
        <v>0</v>
      </c>
      <c r="BH11" s="111">
        <f>Aerogeneradores!A11</f>
        <v>1</v>
      </c>
      <c r="BI11" s="106">
        <f>Aerogeneradores!B11</f>
        <v>0</v>
      </c>
      <c r="BJ11" s="106">
        <f>Aerogeneradores!C11</f>
        <v>0</v>
      </c>
      <c r="BK11" s="106" t="str">
        <f>Aerogeneradores!D11</f>
        <v>I-1</v>
      </c>
      <c r="BL11" s="106">
        <f>Aerogeneradores!E11</f>
        <v>0</v>
      </c>
      <c r="BM11" s="106">
        <f>Aerogeneradores!F11</f>
        <v>0</v>
      </c>
      <c r="BN11" s="106">
        <f>Aerogeneradores!G11</f>
        <v>0</v>
      </c>
      <c r="BO11" s="106" t="str">
        <f>Aerogeneradores!H11</f>
        <v>Torres e interiores (23%)</v>
      </c>
      <c r="BP11" s="106">
        <f>Aerogeneradores!I11</f>
        <v>0</v>
      </c>
      <c r="BQ11" s="106">
        <f>Aerogeneradores!J11</f>
        <v>0</v>
      </c>
      <c r="BR11" s="106">
        <f>Aerogeneradores!K11</f>
        <v>1</v>
      </c>
      <c r="BS11" s="106">
        <f>Aerogeneradores!L11</f>
        <v>0</v>
      </c>
      <c r="BT11" s="106">
        <f>Aerogeneradores!M11</f>
        <v>0</v>
      </c>
      <c r="BU11" s="106" t="str">
        <f>Aerogeneradores!N11</f>
        <v>II-1</v>
      </c>
      <c r="BV11" s="106">
        <f>Aerogeneradores!O11</f>
        <v>0</v>
      </c>
      <c r="BW11" s="106">
        <f>Aerogeneradores!P11</f>
        <v>0</v>
      </c>
      <c r="BX11" s="106">
        <f>Aerogeneradores!Q11</f>
        <v>0</v>
      </c>
      <c r="BY11" s="106" t="str">
        <f>Aerogeneradores!R11</f>
        <v>Torres e interiores (23%)</v>
      </c>
      <c r="BZ11" s="106">
        <f>Aerogeneradores!S11</f>
        <v>0</v>
      </c>
      <c r="CA11" s="106">
        <f>Aerogeneradores!T11</f>
        <v>0</v>
      </c>
      <c r="CB11" s="106">
        <f>Aerogeneradores!U11</f>
        <v>1</v>
      </c>
      <c r="CC11" s="106">
        <f>Aerogeneradores!V11</f>
        <v>0</v>
      </c>
      <c r="CD11" s="106">
        <f>Aerogeneradores!W11</f>
        <v>0</v>
      </c>
      <c r="CE11" s="106" t="str">
        <f>Aerogeneradores!X11</f>
        <v>III-1</v>
      </c>
      <c r="CF11" s="106">
        <f>Aerogeneradores!Y11</f>
        <v>0</v>
      </c>
      <c r="CG11" s="106">
        <f>Aerogeneradores!Z11</f>
        <v>0</v>
      </c>
      <c r="CH11" s="106">
        <f>Aerogeneradores!AA11</f>
        <v>0</v>
      </c>
      <c r="CI11" s="106" t="str">
        <f>Aerogeneradores!AB11</f>
        <v>Torres e interiores (23%)</v>
      </c>
      <c r="CJ11" s="106">
        <f>Aerogeneradores!AC11</f>
        <v>0</v>
      </c>
      <c r="CK11" s="106">
        <f>Aerogeneradores!AD11</f>
        <v>0</v>
      </c>
      <c r="CL11" s="106">
        <f>Aerogeneradores!AE11</f>
        <v>1</v>
      </c>
      <c r="CM11" s="106">
        <f>Aerogeneradores!AF11</f>
        <v>0</v>
      </c>
      <c r="CN11" s="106">
        <f>Aerogeneradores!AG11</f>
        <v>0</v>
      </c>
      <c r="CO11" s="106" t="str">
        <f>Aerogeneradores!AH11</f>
        <v>III-1</v>
      </c>
      <c r="CP11" s="106">
        <f>Aerogeneradores!AI11</f>
        <v>0</v>
      </c>
      <c r="CQ11" s="106">
        <f>Aerogeneradores!AJ11</f>
        <v>0</v>
      </c>
      <c r="CR11" s="106">
        <f>Aerogeneradores!AK11</f>
        <v>0</v>
      </c>
      <c r="CS11" s="106" t="str">
        <f>Aerogeneradores!AL11</f>
        <v>Torres e interiores (23%)</v>
      </c>
      <c r="CT11" s="106">
        <f>Aerogeneradores!AM11</f>
        <v>0</v>
      </c>
      <c r="CU11" s="112">
        <f>Aerogeneradores!AN11</f>
        <v>0</v>
      </c>
      <c r="CW11" s="111">
        <f>'"Información del Proyecto - 3"'!B11</f>
        <v>0</v>
      </c>
      <c r="CX11" s="106" t="str">
        <f>'"Información del Proyecto - 3"'!C11</f>
        <v>Generación Bruta</v>
      </c>
      <c r="CY11" s="106">
        <f>'"Información del Proyecto - 3"'!D11</f>
        <v>0</v>
      </c>
      <c r="CZ11" s="106" t="str">
        <f>'"Información del Proyecto - 3"'!E11</f>
        <v>MWh/año</v>
      </c>
      <c r="DA11" s="106" t="str">
        <f>'"Información del Proyecto - 3"'!F11</f>
        <v>enero</v>
      </c>
      <c r="DB11" s="106">
        <f>'"Información del Proyecto - 3"'!G11</f>
        <v>0</v>
      </c>
      <c r="DC11" s="106">
        <f>'"Información del Proyecto - 3"'!H11</f>
        <v>0</v>
      </c>
      <c r="DD11" s="106">
        <f>'"Información del Proyecto - 3"'!I11</f>
        <v>0</v>
      </c>
      <c r="DE11" s="106">
        <f>'"Información del Proyecto - 3"'!J11</f>
        <v>0</v>
      </c>
      <c r="DF11" s="106">
        <f>'"Información del Proyecto - 3"'!K11</f>
        <v>0</v>
      </c>
      <c r="DG11" s="106">
        <f>'"Información del Proyecto - 3"'!L11</f>
        <v>0</v>
      </c>
      <c r="DH11" s="106" t="str">
        <f>'"Información del Proyecto - 3"'!M11</f>
        <v>Año 3</v>
      </c>
      <c r="DI11" s="106">
        <f>'"Información del Proyecto - 3"'!N11</f>
        <v>0</v>
      </c>
      <c r="DJ11" s="106">
        <f>'"Información del Proyecto - 3"'!O11</f>
        <v>0</v>
      </c>
      <c r="DK11" s="106">
        <f>'"Información del Proyecto - 3"'!P11</f>
        <v>0</v>
      </c>
      <c r="DL11" s="106">
        <f>'"Información del Proyecto - 3"'!Q11</f>
        <v>0</v>
      </c>
      <c r="DM11" s="106">
        <f>'"Información del Proyecto - 3"'!R11</f>
        <v>0</v>
      </c>
      <c r="DN11" s="106">
        <f>'"Información del Proyecto - 3"'!S11</f>
        <v>0</v>
      </c>
      <c r="DO11" s="106">
        <f>'"Información del Proyecto - 3"'!T11</f>
        <v>0</v>
      </c>
      <c r="DP11" s="112">
        <f>'"Información del Proyecto - 3"'!U11</f>
        <v>0</v>
      </c>
      <c r="DR11" s="111" t="str">
        <f ca="1">Cálculos!B10</f>
        <v>Postes - línea interna del parque</v>
      </c>
      <c r="DS11" s="106">
        <f ca="1">Cálculos!C10</f>
        <v>0</v>
      </c>
      <c r="DT11" s="106">
        <f ca="1">Cálculos!D10</f>
        <v>0</v>
      </c>
      <c r="DU11" s="106">
        <f ca="1">Cálculos!E10</f>
        <v>0</v>
      </c>
      <c r="DV11" s="106">
        <f ca="1">Cálculos!F10</f>
        <v>0</v>
      </c>
      <c r="DW11" s="106">
        <f ca="1">Cálculos!G10</f>
        <v>20</v>
      </c>
      <c r="DX11" s="106">
        <f>Cálculos!H10</f>
        <v>0</v>
      </c>
      <c r="DY11" s="106">
        <f ca="1">Cálculos!I10</f>
        <v>0</v>
      </c>
      <c r="DZ11" s="106">
        <f ca="1">Cálculos!J10</f>
        <v>0</v>
      </c>
      <c r="EA11" s="106">
        <f ca="1">Cálculos!K10</f>
        <v>0</v>
      </c>
      <c r="EB11" s="106">
        <f ca="1">Cálculos!L10</f>
        <v>0</v>
      </c>
      <c r="EC11" s="106">
        <f>Cálculos!M10</f>
        <v>0</v>
      </c>
      <c r="ED11" s="106">
        <f ca="1">Cálculos!N10</f>
        <v>0</v>
      </c>
      <c r="EE11" s="106">
        <f ca="1">Cálculos!O10</f>
        <v>0</v>
      </c>
      <c r="EF11" s="106">
        <f ca="1">Cálculos!P10</f>
        <v>0</v>
      </c>
      <c r="EG11" s="106">
        <f ca="1">Cálculos!Q10</f>
        <v>0</v>
      </c>
      <c r="EH11" s="106">
        <f ca="1">Cálculos!R10</f>
        <v>0</v>
      </c>
      <c r="EI11" s="106">
        <f ca="1">Cálculos!S10</f>
        <v>0</v>
      </c>
      <c r="EJ11" s="106">
        <f ca="1">Cálculos!T10</f>
        <v>0</v>
      </c>
      <c r="EM11" s="106" t="str">
        <f>Empleo!B11</f>
        <v>Obra Civil</v>
      </c>
      <c r="EN11" s="106">
        <f>Empleo!C11</f>
        <v>0</v>
      </c>
      <c r="EO11" s="106">
        <f>Empleo!D11</f>
        <v>0</v>
      </c>
      <c r="EP11" s="106">
        <f>Empleo!E11</f>
        <v>0</v>
      </c>
      <c r="EQ11" s="106">
        <f>Empleo!F11</f>
        <v>0</v>
      </c>
      <c r="ER11" s="106">
        <f>Empleo!G11</f>
        <v>0</v>
      </c>
      <c r="ES11" s="106">
        <f>Empleo!H11</f>
        <v>0</v>
      </c>
      <c r="ET11" s="106">
        <f>Empleo!I11</f>
        <v>0</v>
      </c>
      <c r="EU11" s="106">
        <f>Empleo!J11</f>
        <v>0</v>
      </c>
      <c r="EV11" s="106">
        <f>Empleo!K11</f>
        <v>0</v>
      </c>
      <c r="EW11" s="106">
        <f>Empleo!L11</f>
        <v>0</v>
      </c>
      <c r="EX11" s="106">
        <f>Empleo!M11</f>
        <v>0</v>
      </c>
      <c r="EY11" s="106">
        <f>Empleo!N11</f>
        <v>0</v>
      </c>
      <c r="FB11" s="106" t="str">
        <f>Cron.Inversiones!B11</f>
        <v>Estructura y montaje</v>
      </c>
      <c r="FC11" s="106">
        <f ca="1">Cron.Inversiones!C11</f>
        <v>0</v>
      </c>
      <c r="FH11" s="106" t="str">
        <f>Cron.Inversiones!H11</f>
        <v>Estructura y montaje</v>
      </c>
      <c r="FI11" s="106">
        <f>Cron.Inversiones!I11</f>
        <v>0</v>
      </c>
      <c r="FJ11" s="106">
        <f>Cron.Inversiones!J11</f>
        <v>0</v>
      </c>
      <c r="FK11" s="106" t="str">
        <f>Cron.Inversiones!K11</f>
        <v>X</v>
      </c>
      <c r="FS11" s="106">
        <f>'Fechas clave'!B11</f>
        <v>0</v>
      </c>
      <c r="FT11" s="106">
        <f>'Fechas clave'!C11</f>
        <v>0</v>
      </c>
      <c r="FV11" s="297">
        <f>Resumen!B11</f>
        <v>0</v>
      </c>
      <c r="FW11" s="149">
        <f>Resumen!C11</f>
        <v>0</v>
      </c>
    </row>
    <row r="12" spans="2:180" ht="15.75" customHeight="1" x14ac:dyDescent="0.25">
      <c r="B12" s="111" t="e">
        <f>#REF!</f>
        <v>#REF!</v>
      </c>
      <c r="C12" s="106" t="e">
        <f>#REF!</f>
        <v>#REF!</v>
      </c>
      <c r="D12" s="106" t="e">
        <f>#REF!</f>
        <v>#REF!</v>
      </c>
      <c r="E12" s="106" t="e">
        <f>#REF!</f>
        <v>#REF!</v>
      </c>
      <c r="F12" s="106" t="e">
        <f>#REF!</f>
        <v>#REF!</v>
      </c>
      <c r="G12" s="112" t="e">
        <f>#REF!</f>
        <v>#REF!</v>
      </c>
      <c r="J12" s="106">
        <f>'"Información del Proyecto - 1"'!B12</f>
        <v>0</v>
      </c>
      <c r="K12" s="106" t="str">
        <f>'"Información del Proyecto - 1"'!C12</f>
        <v>PDI #</v>
      </c>
      <c r="L12" s="106" t="str">
        <f>'"Información del Proyecto - 1"'!D12</f>
        <v>Nombre</v>
      </c>
      <c r="M12" s="106">
        <f>'"Información del Proyecto - 1"'!E12</f>
        <v>0</v>
      </c>
      <c r="N12" s="106" t="str">
        <f>'"Información del Proyecto - 1"'!F12</f>
        <v>Circular</v>
      </c>
      <c r="O12" s="106">
        <f>'"Información del Proyecto - 1"'!G12</f>
        <v>0</v>
      </c>
      <c r="P12" s="106" t="str">
        <f>'"Información del Proyecto - 1"'!H12</f>
        <v>Extremo Norte</v>
      </c>
      <c r="Q12" s="106">
        <f>'"Información del Proyecto - 1"'!I12</f>
        <v>0</v>
      </c>
      <c r="R12" s="106">
        <f>'"Información del Proyecto - 1"'!J12</f>
        <v>0</v>
      </c>
      <c r="S12" s="106">
        <f>'"Información del Proyecto - 1"'!K12</f>
        <v>0</v>
      </c>
      <c r="T12" s="106">
        <f>'"Información del Proyecto - 1"'!L12</f>
        <v>0</v>
      </c>
      <c r="W12" s="111" t="str">
        <f>'Obra Civil y Elect'!B12</f>
        <v>Tensión de la línea</v>
      </c>
      <c r="X12" s="106">
        <f>'Obra Civil y Elect'!C12</f>
        <v>0</v>
      </c>
      <c r="Y12" s="106" t="str">
        <f>'Obra Civil y Elect'!D12</f>
        <v>kV</v>
      </c>
      <c r="Z12" s="106">
        <f>'Obra Civil y Elect'!E12</f>
        <v>0</v>
      </c>
      <c r="AA12" s="106">
        <f>'Obra Civil y Elect'!F12</f>
        <v>0</v>
      </c>
      <c r="AB12" s="112">
        <f>'Obra Civil y Elect'!G12</f>
        <v>0</v>
      </c>
      <c r="AD12" s="111">
        <f>'"Información del Proyecto - 4" '!B12</f>
        <v>0</v>
      </c>
      <c r="AE12" s="106">
        <f>'"Información del Proyecto - 4" '!C12</f>
        <v>0</v>
      </c>
      <c r="AF12" s="106" t="str">
        <f>'"Información del Proyecto - 4" '!D12</f>
        <v>Coordenadas:</v>
      </c>
      <c r="AG12" s="106">
        <f>'"Información del Proyecto - 4" '!E12</f>
        <v>0</v>
      </c>
      <c r="AH12" s="106">
        <f>'"Información del Proyecto - 4" '!F12</f>
        <v>0</v>
      </c>
      <c r="AI12" s="106">
        <f>'"Información del Proyecto - 4" '!G12</f>
        <v>0</v>
      </c>
      <c r="AJ12" s="106">
        <f>'"Información del Proyecto - 4" '!H12</f>
        <v>0</v>
      </c>
      <c r="AK12" s="106">
        <f>'"Información del Proyecto - 4" '!I12</f>
        <v>0</v>
      </c>
      <c r="AL12" s="106">
        <f>'"Información del Proyecto - 4" '!J12</f>
        <v>0</v>
      </c>
      <c r="AM12" s="106">
        <f>'"Información del Proyecto - 4" '!K12</f>
        <v>0</v>
      </c>
      <c r="AN12" s="106" t="str">
        <f>'"Información del Proyecto - 4" '!L12</f>
        <v>Coordenadas:</v>
      </c>
      <c r="AO12" s="106">
        <f>'"Información del Proyecto - 4" '!M12</f>
        <v>0</v>
      </c>
      <c r="AP12" s="106">
        <f>'"Información del Proyecto - 4" '!N12</f>
        <v>0</v>
      </c>
      <c r="AQ12" s="106">
        <f>'"Información del Proyecto - 4" '!O12</f>
        <v>0</v>
      </c>
      <c r="AR12" s="106">
        <f>'"Información del Proyecto - 4" '!P12</f>
        <v>0</v>
      </c>
      <c r="AS12" s="106">
        <f>'"Información del Proyecto - 4" '!Q12</f>
        <v>0</v>
      </c>
      <c r="AT12" s="112">
        <f>'"Información del Proyecto - 4" '!R12</f>
        <v>0</v>
      </c>
      <c r="AV12" s="111">
        <f>'"Información del Proyecto - 2"'!B12</f>
        <v>0</v>
      </c>
      <c r="AW12" s="106">
        <f>'"Información del Proyecto - 2"'!C12</f>
        <v>0</v>
      </c>
      <c r="AX12" s="106">
        <f>'"Información del Proyecto - 2"'!D12</f>
        <v>0</v>
      </c>
      <c r="AY12" s="106">
        <f>'"Información del Proyecto - 2"'!E12</f>
        <v>0</v>
      </c>
      <c r="AZ12" s="106">
        <f>'"Información del Proyecto - 2"'!F12</f>
        <v>0</v>
      </c>
      <c r="BA12" s="106" t="str">
        <f>'"Información del Proyecto - 2"'!G12</f>
        <v>Abr</v>
      </c>
      <c r="BB12" s="106">
        <f>'"Información del Proyecto - 2"'!H12</f>
        <v>0</v>
      </c>
      <c r="BC12" s="106">
        <f>'"Información del Proyecto - 2"'!I12</f>
        <v>0</v>
      </c>
      <c r="BD12" s="106">
        <f>'"Información del Proyecto - 2"'!J12</f>
        <v>0</v>
      </c>
      <c r="BE12" s="106">
        <f>'"Información del Proyecto - 2"'!K12</f>
        <v>0</v>
      </c>
      <c r="BH12" s="111">
        <f>Aerogeneradores!A12</f>
        <v>2</v>
      </c>
      <c r="BI12" s="106">
        <f>Aerogeneradores!B12</f>
        <v>0</v>
      </c>
      <c r="BJ12" s="106">
        <f>Aerogeneradores!C12</f>
        <v>0</v>
      </c>
      <c r="BK12" s="106" t="str">
        <f>Aerogeneradores!D12</f>
        <v>I-2</v>
      </c>
      <c r="BL12" s="106">
        <f>Aerogeneradores!E12</f>
        <v>0</v>
      </c>
      <c r="BM12" s="106">
        <f>Aerogeneradores!F12</f>
        <v>0</v>
      </c>
      <c r="BN12" s="106">
        <f>Aerogeneradores!G12</f>
        <v>0</v>
      </c>
      <c r="BO12" s="106" t="str">
        <f>Aerogeneradores!H12</f>
        <v>Palas (19,5%)</v>
      </c>
      <c r="BP12" s="106">
        <f>Aerogeneradores!I12</f>
        <v>0</v>
      </c>
      <c r="BQ12" s="106">
        <f>Aerogeneradores!J12</f>
        <v>0</v>
      </c>
      <c r="BR12" s="106">
        <f>Aerogeneradores!K12</f>
        <v>2</v>
      </c>
      <c r="BS12" s="106">
        <f>Aerogeneradores!L12</f>
        <v>0</v>
      </c>
      <c r="BT12" s="106">
        <f>Aerogeneradores!M12</f>
        <v>0</v>
      </c>
      <c r="BU12" s="106" t="str">
        <f>Aerogeneradores!N12</f>
        <v>II-2</v>
      </c>
      <c r="BV12" s="106">
        <f>Aerogeneradores!O12</f>
        <v>0</v>
      </c>
      <c r="BW12" s="106">
        <f>Aerogeneradores!P12</f>
        <v>0</v>
      </c>
      <c r="BX12" s="106">
        <f>Aerogeneradores!Q12</f>
        <v>0</v>
      </c>
      <c r="BY12" s="106" t="str">
        <f>Aerogeneradores!R12</f>
        <v>Palas (19,5%)</v>
      </c>
      <c r="BZ12" s="106">
        <f>Aerogeneradores!S12</f>
        <v>0</v>
      </c>
      <c r="CA12" s="106">
        <f>Aerogeneradores!T12</f>
        <v>0</v>
      </c>
      <c r="CB12" s="106">
        <f>Aerogeneradores!U12</f>
        <v>2</v>
      </c>
      <c r="CC12" s="106">
        <f>Aerogeneradores!V12</f>
        <v>0</v>
      </c>
      <c r="CD12" s="106">
        <f>Aerogeneradores!W12</f>
        <v>0</v>
      </c>
      <c r="CE12" s="106" t="str">
        <f>Aerogeneradores!X12</f>
        <v>III-2</v>
      </c>
      <c r="CF12" s="106">
        <f>Aerogeneradores!Y12</f>
        <v>0</v>
      </c>
      <c r="CG12" s="106">
        <f>Aerogeneradores!Z12</f>
        <v>0</v>
      </c>
      <c r="CH12" s="106">
        <f>Aerogeneradores!AA12</f>
        <v>0</v>
      </c>
      <c r="CI12" s="106" t="str">
        <f>Aerogeneradores!AB12</f>
        <v>Palas (19,5%)</v>
      </c>
      <c r="CJ12" s="106">
        <f>Aerogeneradores!AC12</f>
        <v>0</v>
      </c>
      <c r="CK12" s="106">
        <f>Aerogeneradores!AD12</f>
        <v>0</v>
      </c>
      <c r="CL12" s="106">
        <f>Aerogeneradores!AE12</f>
        <v>2</v>
      </c>
      <c r="CM12" s="106">
        <f>Aerogeneradores!AF12</f>
        <v>0</v>
      </c>
      <c r="CN12" s="106">
        <f>Aerogeneradores!AG12</f>
        <v>0</v>
      </c>
      <c r="CO12" s="106" t="str">
        <f>Aerogeneradores!AH12</f>
        <v>III-2</v>
      </c>
      <c r="CP12" s="106">
        <f>Aerogeneradores!AI12</f>
        <v>0</v>
      </c>
      <c r="CQ12" s="106">
        <f>Aerogeneradores!AJ12</f>
        <v>0</v>
      </c>
      <c r="CR12" s="106">
        <f>Aerogeneradores!AK12</f>
        <v>0</v>
      </c>
      <c r="CS12" s="106" t="str">
        <f>Aerogeneradores!AL12</f>
        <v>Palas (19,5%)</v>
      </c>
      <c r="CT12" s="106">
        <f>Aerogeneradores!AM12</f>
        <v>0</v>
      </c>
      <c r="CU12" s="112">
        <f>Aerogeneradores!AN12</f>
        <v>0</v>
      </c>
      <c r="CW12" s="111">
        <f>'"Información del Proyecto - 3"'!B12</f>
        <v>0</v>
      </c>
      <c r="CX12" s="106">
        <f>'"Información del Proyecto - 3"'!C12</f>
        <v>0</v>
      </c>
      <c r="CY12" s="106">
        <f>'"Información del Proyecto - 3"'!D12</f>
        <v>0</v>
      </c>
      <c r="CZ12" s="106">
        <f>'"Información del Proyecto - 3"'!E12</f>
        <v>0</v>
      </c>
      <c r="DA12" s="106" t="str">
        <f>'"Información del Proyecto - 3"'!F12</f>
        <v>febrero</v>
      </c>
      <c r="DB12" s="106">
        <f>'"Información del Proyecto - 3"'!G12</f>
        <v>0</v>
      </c>
      <c r="DC12" s="106">
        <f>'"Información del Proyecto - 3"'!H12</f>
        <v>0</v>
      </c>
      <c r="DD12" s="106">
        <f>'"Información del Proyecto - 3"'!I12</f>
        <v>0</v>
      </c>
      <c r="DE12" s="106">
        <f>'"Información del Proyecto - 3"'!J12</f>
        <v>0</v>
      </c>
      <c r="DF12" s="106">
        <f>'"Información del Proyecto - 3"'!K12</f>
        <v>0</v>
      </c>
      <c r="DG12" s="106">
        <f>'"Información del Proyecto - 3"'!L12</f>
        <v>0</v>
      </c>
      <c r="DH12" s="106" t="str">
        <f>'"Información del Proyecto - 3"'!M12</f>
        <v>Año 4</v>
      </c>
      <c r="DI12" s="106">
        <f>'"Información del Proyecto - 3"'!N12</f>
        <v>0</v>
      </c>
      <c r="DJ12" s="106">
        <f>'"Información del Proyecto - 3"'!O12</f>
        <v>0</v>
      </c>
      <c r="DK12" s="106">
        <f>'"Información del Proyecto - 3"'!P12</f>
        <v>0</v>
      </c>
      <c r="DL12" s="106">
        <f>'"Información del Proyecto - 3"'!Q12</f>
        <v>0</v>
      </c>
      <c r="DM12" s="106">
        <f>'"Información del Proyecto - 3"'!R12</f>
        <v>0</v>
      </c>
      <c r="DN12" s="106">
        <f>'"Información del Proyecto - 3"'!S12</f>
        <v>0</v>
      </c>
      <c r="DO12" s="106">
        <f>'"Información del Proyecto - 3"'!T12</f>
        <v>0</v>
      </c>
      <c r="DP12" s="112">
        <f>'"Información del Proyecto - 3"'!U12</f>
        <v>0</v>
      </c>
      <c r="DR12" s="111" t="str">
        <f ca="1">Cálculos!B11</f>
        <v>Estación transformadora: trafos</v>
      </c>
      <c r="DS12" s="106">
        <f ca="1">Cálculos!C11</f>
        <v>0</v>
      </c>
      <c r="DT12" s="106">
        <f ca="1">Cálculos!D11</f>
        <v>0</v>
      </c>
      <c r="DU12" s="106">
        <f ca="1">Cálculos!E11</f>
        <v>0</v>
      </c>
      <c r="DV12" s="106">
        <f ca="1">Cálculos!F11</f>
        <v>0</v>
      </c>
      <c r="DW12" s="106">
        <f ca="1">Cálculos!G11</f>
        <v>20</v>
      </c>
      <c r="DX12" s="106">
        <f>Cálculos!H11</f>
        <v>0</v>
      </c>
      <c r="DY12" s="106">
        <f ca="1">Cálculos!I11</f>
        <v>0</v>
      </c>
      <c r="DZ12" s="106">
        <f ca="1">Cálculos!J11</f>
        <v>0</v>
      </c>
      <c r="EA12" s="106">
        <f ca="1">Cálculos!K11</f>
        <v>0</v>
      </c>
      <c r="EB12" s="106">
        <f ca="1">Cálculos!L11</f>
        <v>0</v>
      </c>
      <c r="EC12" s="106">
        <f>Cálculos!M11</f>
        <v>0</v>
      </c>
      <c r="ED12" s="106">
        <f ca="1">Cálculos!N11</f>
        <v>0</v>
      </c>
      <c r="EE12" s="106">
        <f ca="1">Cálculos!O11</f>
        <v>0</v>
      </c>
      <c r="EF12" s="106">
        <f ca="1">Cálculos!P11</f>
        <v>0</v>
      </c>
      <c r="EG12" s="106">
        <f ca="1">Cálculos!Q11</f>
        <v>0</v>
      </c>
      <c r="EH12" s="106">
        <f ca="1">Cálculos!R11</f>
        <v>0</v>
      </c>
      <c r="EI12" s="106">
        <f ca="1">Cálculos!S11</f>
        <v>0</v>
      </c>
      <c r="EJ12" s="106">
        <f ca="1">Cálculos!T11</f>
        <v>0</v>
      </c>
      <c r="EM12" s="106" t="str">
        <f>Empleo!B12</f>
        <v>Montaje y Electromecánica</v>
      </c>
      <c r="EN12" s="106">
        <f>Empleo!C12</f>
        <v>0</v>
      </c>
      <c r="EO12" s="106">
        <f>Empleo!D12</f>
        <v>0</v>
      </c>
      <c r="EP12" s="106">
        <f>Empleo!E12</f>
        <v>0</v>
      </c>
      <c r="EQ12" s="106">
        <f>Empleo!F12</f>
        <v>0</v>
      </c>
      <c r="ER12" s="106">
        <f>Empleo!G12</f>
        <v>0</v>
      </c>
      <c r="ES12" s="106">
        <f>Empleo!H12</f>
        <v>0</v>
      </c>
      <c r="ET12" s="106">
        <f>Empleo!I12</f>
        <v>0</v>
      </c>
      <c r="EU12" s="106">
        <f>Empleo!J12</f>
        <v>0</v>
      </c>
      <c r="EV12" s="106">
        <f>Empleo!K12</f>
        <v>0</v>
      </c>
      <c r="EW12" s="106">
        <f>Empleo!L12</f>
        <v>0</v>
      </c>
      <c r="EX12" s="106">
        <f>Empleo!M12</f>
        <v>0</v>
      </c>
      <c r="EY12" s="106">
        <f>Empleo!N12</f>
        <v>0</v>
      </c>
      <c r="FB12" s="106" t="str">
        <f>Cron.Inversiones!B12</f>
        <v>Electromecánica</v>
      </c>
      <c r="FC12" s="106">
        <f ca="1">Cron.Inversiones!C12</f>
        <v>0</v>
      </c>
      <c r="FH12" s="106" t="str">
        <f>Cron.Inversiones!H12</f>
        <v>Electromecánica</v>
      </c>
      <c r="FI12" s="106">
        <f>Cron.Inversiones!I12</f>
        <v>0</v>
      </c>
      <c r="FJ12" s="106">
        <f>Cron.Inversiones!J12</f>
        <v>0</v>
      </c>
      <c r="FK12" s="106" t="str">
        <f>Cron.Inversiones!K12</f>
        <v>X</v>
      </c>
      <c r="FS12" s="106">
        <f>'Fechas clave'!B12</f>
        <v>0</v>
      </c>
      <c r="FT12" s="106" t="str">
        <f>'Fechas clave'!C12</f>
        <v>(días)</v>
      </c>
      <c r="FV12" s="297">
        <f>Resumen!B12</f>
        <v>0</v>
      </c>
      <c r="FW12" s="149" t="str">
        <f>Resumen!C12</f>
        <v>Solicitado</v>
      </c>
    </row>
    <row r="13" spans="2:180" x14ac:dyDescent="0.25">
      <c r="B13" s="111" t="e">
        <f>#REF!</f>
        <v>#REF!</v>
      </c>
      <c r="C13" s="106" t="e">
        <f>#REF!</f>
        <v>#REF!</v>
      </c>
      <c r="D13" s="106" t="e">
        <f>#REF!</f>
        <v>#REF!</v>
      </c>
      <c r="E13" s="106" t="e">
        <f>#REF!</f>
        <v>#REF!</v>
      </c>
      <c r="F13" s="106" t="e">
        <f>#REF!</f>
        <v>#REF!</v>
      </c>
      <c r="G13" s="112" t="e">
        <f>#REF!</f>
        <v>#REF!</v>
      </c>
      <c r="J13" s="106">
        <f>'"Información del Proyecto - 1"'!B13</f>
        <v>0</v>
      </c>
      <c r="K13" s="106">
        <f>'"Información del Proyecto - 1"'!C13</f>
        <v>0</v>
      </c>
      <c r="L13" s="106">
        <f>'"Información del Proyecto - 1"'!D13</f>
        <v>0</v>
      </c>
      <c r="M13" s="106">
        <f>'"Información del Proyecto - 1"'!E13</f>
        <v>0</v>
      </c>
      <c r="N13" s="106">
        <f>'"Información del Proyecto - 1"'!F13</f>
        <v>0</v>
      </c>
      <c r="O13" s="106">
        <f>'"Información del Proyecto - 1"'!G13</f>
        <v>0</v>
      </c>
      <c r="P13" s="106" t="str">
        <f>'"Información del Proyecto - 1"'!H13</f>
        <v>Extremos Sur</v>
      </c>
      <c r="Q13" s="106">
        <f>'"Información del Proyecto - 1"'!I13</f>
        <v>0</v>
      </c>
      <c r="R13" s="106">
        <f>'"Información del Proyecto - 1"'!J13</f>
        <v>0</v>
      </c>
      <c r="S13" s="106">
        <f>'"Información del Proyecto - 1"'!K13</f>
        <v>0</v>
      </c>
      <c r="T13" s="106">
        <f>'"Información del Proyecto - 1"'!L13</f>
        <v>0</v>
      </c>
      <c r="W13" s="111">
        <f>'Obra Civil y Elect'!B13</f>
        <v>0</v>
      </c>
      <c r="X13" s="106">
        <f>'Obra Civil y Elect'!C13</f>
        <v>0</v>
      </c>
      <c r="Y13" s="106">
        <f>'Obra Civil y Elect'!D13</f>
        <v>0</v>
      </c>
      <c r="Z13" s="106">
        <f>'Obra Civil y Elect'!E13</f>
        <v>0</v>
      </c>
      <c r="AA13" s="106">
        <f>'Obra Civil y Elect'!F13</f>
        <v>0</v>
      </c>
      <c r="AB13" s="112">
        <f>'Obra Civil y Elect'!G13</f>
        <v>0</v>
      </c>
      <c r="AD13" s="111">
        <f>'"Información del Proyecto - 4" '!B13</f>
        <v>0</v>
      </c>
      <c r="AE13" s="106">
        <f>'"Información del Proyecto - 4" '!C13</f>
        <v>0</v>
      </c>
      <c r="AF13" s="106">
        <f>'"Información del Proyecto - 4" '!D13</f>
        <v>0</v>
      </c>
      <c r="AG13" s="106">
        <f>'"Información del Proyecto - 4" '!E13</f>
        <v>0</v>
      </c>
      <c r="AH13" s="106">
        <f>'"Información del Proyecto - 4" '!F13</f>
        <v>0</v>
      </c>
      <c r="AI13" s="106">
        <f>'"Información del Proyecto - 4" '!G13</f>
        <v>0</v>
      </c>
      <c r="AJ13" s="106">
        <f>'"Información del Proyecto - 4" '!H13</f>
        <v>0</v>
      </c>
      <c r="AK13" s="106">
        <f>'"Información del Proyecto - 4" '!I13</f>
        <v>0</v>
      </c>
      <c r="AL13" s="106">
        <f>'"Información del Proyecto - 4" '!J13</f>
        <v>0</v>
      </c>
      <c r="AM13" s="106">
        <f>'"Información del Proyecto - 4" '!K13</f>
        <v>0</v>
      </c>
      <c r="AN13" s="106">
        <f>'"Información del Proyecto - 4" '!L13</f>
        <v>0</v>
      </c>
      <c r="AO13" s="106">
        <f>'"Información del Proyecto - 4" '!M13</f>
        <v>0</v>
      </c>
      <c r="AP13" s="106">
        <f>'"Información del Proyecto - 4" '!N13</f>
        <v>0</v>
      </c>
      <c r="AQ13" s="106">
        <f>'"Información del Proyecto - 4" '!O13</f>
        <v>0</v>
      </c>
      <c r="AR13" s="106">
        <f>'"Información del Proyecto - 4" '!P13</f>
        <v>0</v>
      </c>
      <c r="AS13" s="106">
        <f>'"Información del Proyecto - 4" '!Q13</f>
        <v>0</v>
      </c>
      <c r="AT13" s="112">
        <f>'"Información del Proyecto - 4" '!R13</f>
        <v>0</v>
      </c>
      <c r="AV13" s="111">
        <f>'"Información del Proyecto - 2"'!B13</f>
        <v>0</v>
      </c>
      <c r="AW13" s="106">
        <f>'"Información del Proyecto - 2"'!C13</f>
        <v>0</v>
      </c>
      <c r="AX13" s="106">
        <f>'"Información del Proyecto - 2"'!D13</f>
        <v>0</v>
      </c>
      <c r="AY13" s="106">
        <f>'"Información del Proyecto - 2"'!E13</f>
        <v>0</v>
      </c>
      <c r="AZ13" s="106">
        <f>'"Información del Proyecto - 2"'!F13</f>
        <v>0</v>
      </c>
      <c r="BA13" s="106" t="str">
        <f>'"Información del Proyecto - 2"'!G13</f>
        <v>May</v>
      </c>
      <c r="BB13" s="106">
        <f>'"Información del Proyecto - 2"'!H13</f>
        <v>0</v>
      </c>
      <c r="BC13" s="106">
        <f>'"Información del Proyecto - 2"'!I13</f>
        <v>0</v>
      </c>
      <c r="BD13" s="106">
        <f>'"Información del Proyecto - 2"'!J13</f>
        <v>0</v>
      </c>
      <c r="BE13" s="106">
        <f>'"Información del Proyecto - 2"'!K13</f>
        <v>0</v>
      </c>
      <c r="BH13" s="111">
        <f>Aerogeneradores!A13</f>
        <v>3</v>
      </c>
      <c r="BI13" s="106">
        <f>Aerogeneradores!B13</f>
        <v>0</v>
      </c>
      <c r="BJ13" s="106">
        <f>Aerogeneradores!C13</f>
        <v>0</v>
      </c>
      <c r="BK13" s="106" t="str">
        <f>Aerogeneradores!D13</f>
        <v>I-3</v>
      </c>
      <c r="BL13" s="106">
        <f>Aerogeneradores!E13</f>
        <v>0</v>
      </c>
      <c r="BM13" s="106">
        <f>Aerogeneradores!F13</f>
        <v>0</v>
      </c>
      <c r="BN13" s="106">
        <f>Aerogeneradores!G13</f>
        <v>0</v>
      </c>
      <c r="BO13" s="106" t="str">
        <f>Aerogeneradores!H13</f>
        <v>Caja multiplicadora (11%)</v>
      </c>
      <c r="BP13" s="106">
        <f>Aerogeneradores!I13</f>
        <v>0</v>
      </c>
      <c r="BQ13" s="106">
        <f>Aerogeneradores!J13</f>
        <v>0</v>
      </c>
      <c r="BR13" s="106">
        <f>Aerogeneradores!K13</f>
        <v>3</v>
      </c>
      <c r="BS13" s="106">
        <f>Aerogeneradores!L13</f>
        <v>0</v>
      </c>
      <c r="BT13" s="106">
        <f>Aerogeneradores!M13</f>
        <v>0</v>
      </c>
      <c r="BU13" s="106" t="str">
        <f>Aerogeneradores!N13</f>
        <v>II-3</v>
      </c>
      <c r="BV13" s="106">
        <f>Aerogeneradores!O13</f>
        <v>0</v>
      </c>
      <c r="BW13" s="106">
        <f>Aerogeneradores!P13</f>
        <v>0</v>
      </c>
      <c r="BX13" s="106">
        <f>Aerogeneradores!Q13</f>
        <v>0</v>
      </c>
      <c r="BY13" s="106" t="str">
        <f>Aerogeneradores!R13</f>
        <v>Caja multiplicadora (11%)</v>
      </c>
      <c r="BZ13" s="106">
        <f>Aerogeneradores!S13</f>
        <v>0</v>
      </c>
      <c r="CA13" s="106">
        <f>Aerogeneradores!T13</f>
        <v>0</v>
      </c>
      <c r="CB13" s="106">
        <f>Aerogeneradores!U13</f>
        <v>3</v>
      </c>
      <c r="CC13" s="106">
        <f>Aerogeneradores!V13</f>
        <v>0</v>
      </c>
      <c r="CD13" s="106">
        <f>Aerogeneradores!W13</f>
        <v>0</v>
      </c>
      <c r="CE13" s="106" t="str">
        <f>Aerogeneradores!X13</f>
        <v>III-3</v>
      </c>
      <c r="CF13" s="106">
        <f>Aerogeneradores!Y13</f>
        <v>0</v>
      </c>
      <c r="CG13" s="106">
        <f>Aerogeneradores!Z13</f>
        <v>0</v>
      </c>
      <c r="CH13" s="106">
        <f>Aerogeneradores!AA13</f>
        <v>0</v>
      </c>
      <c r="CI13" s="106" t="str">
        <f>Aerogeneradores!AB13</f>
        <v>Caja multiplicadora (11%)</v>
      </c>
      <c r="CJ13" s="106">
        <f>Aerogeneradores!AC13</f>
        <v>0</v>
      </c>
      <c r="CK13" s="106">
        <f>Aerogeneradores!AD13</f>
        <v>0</v>
      </c>
      <c r="CL13" s="106">
        <f>Aerogeneradores!AE13</f>
        <v>3</v>
      </c>
      <c r="CM13" s="106">
        <f>Aerogeneradores!AF13</f>
        <v>0</v>
      </c>
      <c r="CN13" s="106">
        <f>Aerogeneradores!AG13</f>
        <v>0</v>
      </c>
      <c r="CO13" s="106" t="str">
        <f>Aerogeneradores!AH13</f>
        <v>III-3</v>
      </c>
      <c r="CP13" s="106">
        <f>Aerogeneradores!AI13</f>
        <v>0</v>
      </c>
      <c r="CQ13" s="106">
        <f>Aerogeneradores!AJ13</f>
        <v>0</v>
      </c>
      <c r="CR13" s="106">
        <f>Aerogeneradores!AK13</f>
        <v>0</v>
      </c>
      <c r="CS13" s="106" t="str">
        <f>Aerogeneradores!AL13</f>
        <v>Caja multiplicadora (11%)</v>
      </c>
      <c r="CT13" s="106">
        <f>Aerogeneradores!AM13</f>
        <v>0</v>
      </c>
      <c r="CU13" s="112">
        <f>Aerogeneradores!AN13</f>
        <v>0</v>
      </c>
      <c r="CW13" s="111">
        <f>'"Información del Proyecto - 3"'!B13</f>
        <v>0</v>
      </c>
      <c r="CX13" s="106" t="str">
        <f>'"Información del Proyecto - 3"'!C13</f>
        <v>Rendimiento Efecto Estela</v>
      </c>
      <c r="CY13" s="106">
        <f>'"Información del Proyecto - 3"'!D13</f>
        <v>0</v>
      </c>
      <c r="CZ13" s="106">
        <f>'"Información del Proyecto - 3"'!E13</f>
        <v>0</v>
      </c>
      <c r="DA13" s="106" t="str">
        <f>'"Información del Proyecto - 3"'!F13</f>
        <v>marzo</v>
      </c>
      <c r="DB13" s="106">
        <f>'"Información del Proyecto - 3"'!G13</f>
        <v>0</v>
      </c>
      <c r="DC13" s="106">
        <f>'"Información del Proyecto - 3"'!H13</f>
        <v>0</v>
      </c>
      <c r="DD13" s="106">
        <f>'"Información del Proyecto - 3"'!I13</f>
        <v>0</v>
      </c>
      <c r="DE13" s="106">
        <f>'"Información del Proyecto - 3"'!J13</f>
        <v>0</v>
      </c>
      <c r="DF13" s="106">
        <f>'"Información del Proyecto - 3"'!K13</f>
        <v>0</v>
      </c>
      <c r="DG13" s="106">
        <f>'"Información del Proyecto - 3"'!L13</f>
        <v>0</v>
      </c>
      <c r="DH13" s="106" t="str">
        <f>'"Información del Proyecto - 3"'!M13</f>
        <v>Año 5</v>
      </c>
      <c r="DI13" s="106">
        <f>'"Información del Proyecto - 3"'!N13</f>
        <v>0</v>
      </c>
      <c r="DJ13" s="106">
        <f>'"Información del Proyecto - 3"'!O13</f>
        <v>0</v>
      </c>
      <c r="DK13" s="106">
        <f>'"Información del Proyecto - 3"'!P13</f>
        <v>0</v>
      </c>
      <c r="DL13" s="106">
        <f>'"Información del Proyecto - 3"'!Q13</f>
        <v>0</v>
      </c>
      <c r="DM13" s="106">
        <f>'"Información del Proyecto - 3"'!R13</f>
        <v>0</v>
      </c>
      <c r="DN13" s="106">
        <f>'"Información del Proyecto - 3"'!S13</f>
        <v>0</v>
      </c>
      <c r="DO13" s="106">
        <f>'"Información del Proyecto - 3"'!T13</f>
        <v>0</v>
      </c>
      <c r="DP13" s="112">
        <f>'"Información del Proyecto - 3"'!U13</f>
        <v>0</v>
      </c>
      <c r="DR13" s="111" t="str">
        <f ca="1">Cálculos!B12</f>
        <v>Bases - hierro</v>
      </c>
      <c r="DS13" s="106">
        <f ca="1">Cálculos!C12</f>
        <v>0</v>
      </c>
      <c r="DT13" s="106">
        <f ca="1">Cálculos!D12</f>
        <v>0</v>
      </c>
      <c r="DU13" s="106" t="str">
        <f ca="1">Cálculos!E12</f>
        <v>ton</v>
      </c>
      <c r="DV13" s="106">
        <f ca="1">Cálculos!F12</f>
        <v>0</v>
      </c>
      <c r="DW13" s="106">
        <f ca="1">Cálculos!G12</f>
        <v>20</v>
      </c>
      <c r="DX13" s="106">
        <f>Cálculos!H12</f>
        <v>0</v>
      </c>
      <c r="DY13" s="106">
        <f ca="1">Cálculos!I12</f>
        <v>0</v>
      </c>
      <c r="DZ13" s="106">
        <f ca="1">Cálculos!J12</f>
        <v>0</v>
      </c>
      <c r="EA13" s="106">
        <f ca="1">Cálculos!K12</f>
        <v>0</v>
      </c>
      <c r="EB13" s="106">
        <f ca="1">Cálculos!L12</f>
        <v>0</v>
      </c>
      <c r="EC13" s="106">
        <f>Cálculos!M12</f>
        <v>0</v>
      </c>
      <c r="ED13" s="106">
        <f ca="1">Cálculos!N12</f>
        <v>0</v>
      </c>
      <c r="EE13" s="106">
        <f ca="1">Cálculos!O12</f>
        <v>0</v>
      </c>
      <c r="EF13" s="106">
        <f ca="1">Cálculos!P12</f>
        <v>0</v>
      </c>
      <c r="EG13" s="106">
        <f ca="1">Cálculos!Q12</f>
        <v>0</v>
      </c>
      <c r="EH13" s="106">
        <f ca="1">Cálculos!R12</f>
        <v>0</v>
      </c>
      <c r="EI13" s="106">
        <f ca="1">Cálculos!S12</f>
        <v>0</v>
      </c>
      <c r="EJ13" s="106">
        <f ca="1">Cálculos!T12</f>
        <v>0</v>
      </c>
      <c r="EM13" s="106" t="str">
        <f>Empleo!B13</f>
        <v>Seguridad e Higiene</v>
      </c>
      <c r="EN13" s="106">
        <f>Empleo!C13</f>
        <v>0</v>
      </c>
      <c r="EO13" s="106">
        <f>Empleo!D13</f>
        <v>0</v>
      </c>
      <c r="EP13" s="106">
        <f>Empleo!E13</f>
        <v>0</v>
      </c>
      <c r="EQ13" s="106">
        <f>Empleo!F13</f>
        <v>0</v>
      </c>
      <c r="ER13" s="106">
        <f>Empleo!G13</f>
        <v>0</v>
      </c>
      <c r="ES13" s="106">
        <f>Empleo!H13</f>
        <v>0</v>
      </c>
      <c r="ET13" s="106">
        <f>Empleo!I13</f>
        <v>0</v>
      </c>
      <c r="EU13" s="106">
        <f>Empleo!J13</f>
        <v>0</v>
      </c>
      <c r="EV13" s="106">
        <f>Empleo!K13</f>
        <v>0</v>
      </c>
      <c r="EW13" s="106">
        <f>Empleo!L13</f>
        <v>0</v>
      </c>
      <c r="EX13" s="106">
        <f>Empleo!M13</f>
        <v>0</v>
      </c>
      <c r="EY13" s="106">
        <f>Empleo!N13</f>
        <v>0</v>
      </c>
      <c r="FB13" s="106" t="str">
        <f>Cron.Inversiones!B13</f>
        <v>Obra Civil</v>
      </c>
      <c r="FC13" s="106">
        <f ca="1">Cron.Inversiones!C13</f>
        <v>0</v>
      </c>
      <c r="FH13" s="106" t="str">
        <f>Cron.Inversiones!H13</f>
        <v>Obra Civil</v>
      </c>
      <c r="FI13" s="106">
        <f>Cron.Inversiones!I13</f>
        <v>0</v>
      </c>
      <c r="FJ13" s="106">
        <f>Cron.Inversiones!J13</f>
        <v>0</v>
      </c>
      <c r="FK13" s="106" t="str">
        <f>Cron.Inversiones!K13</f>
        <v>X</v>
      </c>
      <c r="FS13" s="106" t="str">
        <f>'Fechas clave'!B13</f>
        <v>Fecha de Interconexión:</v>
      </c>
      <c r="FT13" s="106">
        <f>'Fechas clave'!C13</f>
        <v>0</v>
      </c>
      <c r="FV13" s="297" t="str">
        <f>Resumen!B13</f>
        <v>Devolución de IVA</v>
      </c>
      <c r="FW13" s="149">
        <f ca="1">Resumen!C13</f>
        <v>0</v>
      </c>
    </row>
    <row r="14" spans="2:180" x14ac:dyDescent="0.25">
      <c r="B14" s="111" t="e">
        <f>#REF!</f>
        <v>#REF!</v>
      </c>
      <c r="C14" s="106" t="e">
        <f>#REF!</f>
        <v>#REF!</v>
      </c>
      <c r="D14" s="106" t="e">
        <f>#REF!</f>
        <v>#REF!</v>
      </c>
      <c r="E14" s="106" t="e">
        <f>#REF!</f>
        <v>#REF!</v>
      </c>
      <c r="F14" s="106" t="e">
        <f>#REF!</f>
        <v>#REF!</v>
      </c>
      <c r="G14" s="112" t="e">
        <f>#REF!</f>
        <v>#REF!</v>
      </c>
      <c r="J14" s="106">
        <f>'"Información del Proyecto - 1"'!B14</f>
        <v>0</v>
      </c>
      <c r="K14" s="106">
        <f>'"Información del Proyecto - 1"'!C14</f>
        <v>0</v>
      </c>
      <c r="L14" s="106">
        <f>'"Información del Proyecto - 1"'!D14</f>
        <v>0</v>
      </c>
      <c r="M14" s="106">
        <f>'"Información del Proyecto - 1"'!E14</f>
        <v>0</v>
      </c>
      <c r="N14" s="106">
        <f>'"Información del Proyecto - 1"'!F14</f>
        <v>0</v>
      </c>
      <c r="O14" s="106">
        <f>'"Información del Proyecto - 1"'!G14</f>
        <v>0</v>
      </c>
      <c r="P14" s="106" t="str">
        <f>'"Información del Proyecto - 1"'!H14</f>
        <v>Extremo Este</v>
      </c>
      <c r="Q14" s="106">
        <f>'"Información del Proyecto - 1"'!I14</f>
        <v>0</v>
      </c>
      <c r="R14" s="106">
        <f>'"Información del Proyecto - 1"'!J14</f>
        <v>0</v>
      </c>
      <c r="S14" s="106">
        <f>'"Información del Proyecto - 1"'!K14</f>
        <v>0</v>
      </c>
      <c r="T14" s="106">
        <f>'"Información del Proyecto - 1"'!L14</f>
        <v>0</v>
      </c>
      <c r="W14" s="111">
        <f>'Obra Civil y Elect'!B14</f>
        <v>0</v>
      </c>
      <c r="X14" s="106">
        <f>'Obra Civil y Elect'!C14</f>
        <v>0</v>
      </c>
      <c r="Y14" s="106">
        <f>'Obra Civil y Elect'!D14</f>
        <v>0</v>
      </c>
      <c r="Z14" s="106">
        <f>'Obra Civil y Elect'!E14</f>
        <v>0</v>
      </c>
      <c r="AA14" s="106">
        <f>'Obra Civil y Elect'!F14</f>
        <v>0</v>
      </c>
      <c r="AB14" s="112">
        <f>'Obra Civil y Elect'!G14</f>
        <v>0</v>
      </c>
      <c r="AD14" s="111">
        <f>'"Información del Proyecto - 4" '!B14</f>
        <v>0</v>
      </c>
      <c r="AE14" s="106" t="str">
        <f>'"Información del Proyecto - 4" '!C14</f>
        <v>¿Es dueño de la torre?</v>
      </c>
      <c r="AF14" s="106">
        <f>'"Información del Proyecto - 4" '!D14</f>
        <v>0</v>
      </c>
      <c r="AG14" s="106" t="str">
        <f>'"Información del Proyecto - 4" '!E14</f>
        <v>Si no es Dueño: Nombre titular</v>
      </c>
      <c r="AH14" s="106">
        <f>'"Información del Proyecto - 4" '!F14</f>
        <v>0</v>
      </c>
      <c r="AI14" s="106">
        <f>'"Información del Proyecto - 4" '!G14</f>
        <v>0</v>
      </c>
      <c r="AJ14" s="106" t="str">
        <f>'"Información del Proyecto - 4" '!H14</f>
        <v>Si no es dueño: ¿presenta permiso?</v>
      </c>
      <c r="AK14" s="106">
        <f>'"Información del Proyecto - 4" '!I14</f>
        <v>0</v>
      </c>
      <c r="AL14" s="106">
        <f>'"Información del Proyecto - 4" '!J14</f>
        <v>0</v>
      </c>
      <c r="AM14" s="106" t="str">
        <f>'"Información del Proyecto - 4" '!K14</f>
        <v>¿Es dueño de la torre?</v>
      </c>
      <c r="AN14" s="106">
        <f>'"Información del Proyecto - 4" '!L14</f>
        <v>0</v>
      </c>
      <c r="AO14" s="106" t="str">
        <f>'"Información del Proyecto - 4" '!M14</f>
        <v>Si no es Dueño: Nombre titular</v>
      </c>
      <c r="AP14" s="106">
        <f>'"Información del Proyecto - 4" '!N14</f>
        <v>0</v>
      </c>
      <c r="AQ14" s="106">
        <f>'"Información del Proyecto - 4" '!O14</f>
        <v>0</v>
      </c>
      <c r="AR14" s="106" t="str">
        <f>'"Información del Proyecto - 4" '!P14</f>
        <v>Si no es dueño: ¿presenta permiso?</v>
      </c>
      <c r="AS14" s="106">
        <f>'"Información del Proyecto - 4" '!Q14</f>
        <v>0</v>
      </c>
      <c r="AT14" s="112">
        <f>'"Información del Proyecto - 4" '!R14</f>
        <v>0</v>
      </c>
      <c r="AV14" s="111">
        <f>'"Información del Proyecto - 2"'!B14</f>
        <v>0</v>
      </c>
      <c r="AW14" s="106">
        <f>'"Información del Proyecto - 2"'!C14</f>
        <v>0</v>
      </c>
      <c r="AX14" s="106">
        <f>'"Información del Proyecto - 2"'!D14</f>
        <v>0</v>
      </c>
      <c r="AY14" s="106">
        <f>'"Información del Proyecto - 2"'!E14</f>
        <v>0</v>
      </c>
      <c r="AZ14" s="106">
        <f>'"Información del Proyecto - 2"'!F14</f>
        <v>0</v>
      </c>
      <c r="BA14" s="106" t="str">
        <f>'"Información del Proyecto - 2"'!G14</f>
        <v>Jun</v>
      </c>
      <c r="BB14" s="106">
        <f>'"Información del Proyecto - 2"'!H14</f>
        <v>0</v>
      </c>
      <c r="BC14" s="106">
        <f>'"Información del Proyecto - 2"'!I14</f>
        <v>0</v>
      </c>
      <c r="BD14" s="106" t="str">
        <f>'"Información del Proyecto - 2"'!J14</f>
        <v>Coeficiente de Cizalladura</v>
      </c>
      <c r="BE14" s="106">
        <f>'"Información del Proyecto - 2"'!K14</f>
        <v>0</v>
      </c>
      <c r="BH14" s="111">
        <f>Aerogeneradores!A14</f>
        <v>4</v>
      </c>
      <c r="BI14" s="106">
        <f>Aerogeneradores!B14</f>
        <v>0</v>
      </c>
      <c r="BJ14" s="106">
        <f>Aerogeneradores!C14</f>
        <v>0</v>
      </c>
      <c r="BK14" s="106" t="str">
        <f>Aerogeneradores!D14</f>
        <v>I-4</v>
      </c>
      <c r="BL14" s="106">
        <f>Aerogeneradores!E14</f>
        <v>0</v>
      </c>
      <c r="BM14" s="106">
        <f>Aerogeneradores!F14</f>
        <v>0</v>
      </c>
      <c r="BN14" s="106">
        <f>Aerogeneradores!G14</f>
        <v>0</v>
      </c>
      <c r="BO14" s="106" t="str">
        <f>Aerogeneradores!H14</f>
        <v>Ensamblaje de góndola (10%)</v>
      </c>
      <c r="BP14" s="106">
        <f>Aerogeneradores!I14</f>
        <v>0</v>
      </c>
      <c r="BQ14" s="106">
        <f>Aerogeneradores!J14</f>
        <v>0</v>
      </c>
      <c r="BR14" s="106">
        <f>Aerogeneradores!K14</f>
        <v>4</v>
      </c>
      <c r="BS14" s="106">
        <f>Aerogeneradores!L14</f>
        <v>0</v>
      </c>
      <c r="BT14" s="106">
        <f>Aerogeneradores!M14</f>
        <v>0</v>
      </c>
      <c r="BU14" s="106" t="str">
        <f>Aerogeneradores!N14</f>
        <v>II-4</v>
      </c>
      <c r="BV14" s="106">
        <f>Aerogeneradores!O14</f>
        <v>0</v>
      </c>
      <c r="BW14" s="106">
        <f>Aerogeneradores!P14</f>
        <v>0</v>
      </c>
      <c r="BX14" s="106">
        <f>Aerogeneradores!Q14</f>
        <v>0</v>
      </c>
      <c r="BY14" s="106" t="str">
        <f>Aerogeneradores!R14</f>
        <v>Ensamblaje de góndola (10%)</v>
      </c>
      <c r="BZ14" s="106">
        <f>Aerogeneradores!S14</f>
        <v>0</v>
      </c>
      <c r="CA14" s="106">
        <f>Aerogeneradores!T14</f>
        <v>0</v>
      </c>
      <c r="CB14" s="106">
        <f>Aerogeneradores!U14</f>
        <v>4</v>
      </c>
      <c r="CC14" s="106">
        <f>Aerogeneradores!V14</f>
        <v>0</v>
      </c>
      <c r="CD14" s="106">
        <f>Aerogeneradores!W14</f>
        <v>0</v>
      </c>
      <c r="CE14" s="106" t="str">
        <f>Aerogeneradores!X14</f>
        <v>III-4</v>
      </c>
      <c r="CF14" s="106">
        <f>Aerogeneradores!Y14</f>
        <v>0</v>
      </c>
      <c r="CG14" s="106">
        <f>Aerogeneradores!Z14</f>
        <v>0</v>
      </c>
      <c r="CH14" s="106">
        <f>Aerogeneradores!AA14</f>
        <v>0</v>
      </c>
      <c r="CI14" s="106" t="str">
        <f>Aerogeneradores!AB14</f>
        <v>Ensamblaje de góndola (10%)</v>
      </c>
      <c r="CJ14" s="106">
        <f>Aerogeneradores!AC14</f>
        <v>0</v>
      </c>
      <c r="CK14" s="106">
        <f>Aerogeneradores!AD14</f>
        <v>0</v>
      </c>
      <c r="CL14" s="106">
        <f>Aerogeneradores!AE14</f>
        <v>4</v>
      </c>
      <c r="CM14" s="106">
        <f>Aerogeneradores!AF14</f>
        <v>0</v>
      </c>
      <c r="CN14" s="106">
        <f>Aerogeneradores!AG14</f>
        <v>0</v>
      </c>
      <c r="CO14" s="106" t="str">
        <f>Aerogeneradores!AH14</f>
        <v>III-4</v>
      </c>
      <c r="CP14" s="106">
        <f>Aerogeneradores!AI14</f>
        <v>0</v>
      </c>
      <c r="CQ14" s="106">
        <f>Aerogeneradores!AJ14</f>
        <v>0</v>
      </c>
      <c r="CR14" s="106">
        <f>Aerogeneradores!AK14</f>
        <v>0</v>
      </c>
      <c r="CS14" s="106" t="str">
        <f>Aerogeneradores!AL14</f>
        <v>Ensamblaje de góndola (10%)</v>
      </c>
      <c r="CT14" s="106">
        <f>Aerogeneradores!AM14</f>
        <v>0</v>
      </c>
      <c r="CU14" s="112">
        <f>Aerogeneradores!AN14</f>
        <v>0</v>
      </c>
      <c r="CW14" s="111">
        <f>'"Información del Proyecto - 3"'!B14</f>
        <v>0</v>
      </c>
      <c r="CX14" s="106">
        <f>'"Información del Proyecto - 3"'!C14</f>
        <v>0</v>
      </c>
      <c r="CY14" s="106">
        <f>'"Información del Proyecto - 3"'!D14</f>
        <v>0</v>
      </c>
      <c r="CZ14" s="106">
        <f>'"Información del Proyecto - 3"'!E14</f>
        <v>0</v>
      </c>
      <c r="DA14" s="106" t="str">
        <f>'"Información del Proyecto - 3"'!F14</f>
        <v>abril</v>
      </c>
      <c r="DB14" s="106">
        <f>'"Información del Proyecto - 3"'!G14</f>
        <v>0</v>
      </c>
      <c r="DC14" s="106">
        <f>'"Información del Proyecto - 3"'!H14</f>
        <v>0</v>
      </c>
      <c r="DD14" s="106">
        <f>'"Información del Proyecto - 3"'!I14</f>
        <v>0</v>
      </c>
      <c r="DE14" s="106">
        <f>'"Información del Proyecto - 3"'!J14</f>
        <v>0</v>
      </c>
      <c r="DF14" s="106">
        <f>'"Información del Proyecto - 3"'!K14</f>
        <v>0</v>
      </c>
      <c r="DG14" s="106">
        <f>'"Información del Proyecto - 3"'!L14</f>
        <v>0</v>
      </c>
      <c r="DH14" s="106" t="str">
        <f>'"Información del Proyecto - 3"'!M14</f>
        <v>Año 6</v>
      </c>
      <c r="DI14" s="106">
        <f>'"Información del Proyecto - 3"'!N14</f>
        <v>0</v>
      </c>
      <c r="DJ14" s="106">
        <f>'"Información del Proyecto - 3"'!O14</f>
        <v>0</v>
      </c>
      <c r="DK14" s="106">
        <f>'"Información del Proyecto - 3"'!P14</f>
        <v>0</v>
      </c>
      <c r="DL14" s="106">
        <f>'"Información del Proyecto - 3"'!Q14</f>
        <v>0</v>
      </c>
      <c r="DM14" s="106">
        <f>'"Información del Proyecto - 3"'!R14</f>
        <v>0</v>
      </c>
      <c r="DN14" s="106">
        <f>'"Información del Proyecto - 3"'!S14</f>
        <v>0</v>
      </c>
      <c r="DO14" s="106">
        <f>'"Información del Proyecto - 3"'!T14</f>
        <v>0</v>
      </c>
      <c r="DP14" s="112">
        <f>'"Información del Proyecto - 3"'!U14</f>
        <v>0</v>
      </c>
      <c r="DR14" s="111" t="str">
        <f ca="1">Cálculos!B13</f>
        <v>Bases - hormigón</v>
      </c>
      <c r="DS14" s="106">
        <f ca="1">Cálculos!C13</f>
        <v>0</v>
      </c>
      <c r="DT14" s="106">
        <f ca="1">Cálculos!D13</f>
        <v>0</v>
      </c>
      <c r="DU14" s="106" t="str">
        <f ca="1">Cálculos!E13</f>
        <v>m3</v>
      </c>
      <c r="DV14" s="106">
        <f ca="1">Cálculos!F13</f>
        <v>0</v>
      </c>
      <c r="DW14" s="106">
        <f ca="1">Cálculos!G13</f>
        <v>20</v>
      </c>
      <c r="DX14" s="106">
        <f>Cálculos!H13</f>
        <v>0</v>
      </c>
      <c r="DY14" s="106">
        <f ca="1">Cálculos!I13</f>
        <v>0</v>
      </c>
      <c r="DZ14" s="106">
        <f ca="1">Cálculos!J13</f>
        <v>0</v>
      </c>
      <c r="EA14" s="106">
        <f ca="1">Cálculos!K13</f>
        <v>0</v>
      </c>
      <c r="EB14" s="106">
        <f ca="1">Cálculos!L13</f>
        <v>0</v>
      </c>
      <c r="EC14" s="106">
        <f>Cálculos!M13</f>
        <v>0</v>
      </c>
      <c r="ED14" s="106">
        <f ca="1">Cálculos!N13</f>
        <v>0</v>
      </c>
      <c r="EE14" s="106">
        <f ca="1">Cálculos!O13</f>
        <v>0</v>
      </c>
      <c r="EF14" s="106">
        <f ca="1">Cálculos!P13</f>
        <v>0</v>
      </c>
      <c r="EG14" s="106">
        <f ca="1">Cálculos!Q13</f>
        <v>0</v>
      </c>
      <c r="EH14" s="106">
        <f ca="1">Cálculos!R13</f>
        <v>0</v>
      </c>
      <c r="EI14" s="106">
        <f ca="1">Cálculos!S13</f>
        <v>0</v>
      </c>
      <c r="EJ14" s="106">
        <f ca="1">Cálculos!T13</f>
        <v>0</v>
      </c>
      <c r="EM14" s="106" t="str">
        <f>Empleo!B14</f>
        <v>Socio-ambiental</v>
      </c>
      <c r="EN14" s="106">
        <f>Empleo!C14</f>
        <v>0</v>
      </c>
      <c r="EO14" s="106">
        <f>Empleo!D14</f>
        <v>0</v>
      </c>
      <c r="EP14" s="106">
        <f>Empleo!E14</f>
        <v>0</v>
      </c>
      <c r="EQ14" s="106">
        <f>Empleo!F14</f>
        <v>0</v>
      </c>
      <c r="ER14" s="106">
        <f>Empleo!G14</f>
        <v>0</v>
      </c>
      <c r="ES14" s="106">
        <f>Empleo!H14</f>
        <v>0</v>
      </c>
      <c r="ET14" s="106">
        <f>Empleo!I14</f>
        <v>0</v>
      </c>
      <c r="EU14" s="106">
        <f>Empleo!J14</f>
        <v>0</v>
      </c>
      <c r="EV14" s="106">
        <f>Empleo!K14</f>
        <v>0</v>
      </c>
      <c r="EW14" s="106">
        <f>Empleo!L14</f>
        <v>0</v>
      </c>
      <c r="EX14" s="106">
        <f>Empleo!M14</f>
        <v>0</v>
      </c>
      <c r="EY14" s="106">
        <f>Empleo!N14</f>
        <v>0</v>
      </c>
      <c r="FB14" s="106" t="str">
        <f>Cron.Inversiones!B14</f>
        <v>Dirección, Ingeniería, Logística</v>
      </c>
      <c r="FC14" s="106">
        <f ca="1">Cron.Inversiones!C14</f>
        <v>0</v>
      </c>
      <c r="FH14" s="106" t="str">
        <f>Cron.Inversiones!H14</f>
        <v>Dirección, Ingeniería, Logística</v>
      </c>
      <c r="FI14" s="106">
        <f>Cron.Inversiones!I14</f>
        <v>0</v>
      </c>
      <c r="FJ14" s="106">
        <f>Cron.Inversiones!J14</f>
        <v>0</v>
      </c>
      <c r="FK14" s="106" t="str">
        <f>Cron.Inversiones!K14</f>
        <v>X</v>
      </c>
      <c r="FS14" s="106">
        <f>'Fechas clave'!B14</f>
        <v>0</v>
      </c>
      <c r="FT14" s="106">
        <f>'Fechas clave'!C14</f>
        <v>0</v>
      </c>
      <c r="FV14" s="297" t="str">
        <f>Resumen!B14</f>
        <v>Amortización Acelerada</v>
      </c>
      <c r="FW14" s="149">
        <f ca="1">Resumen!C14</f>
        <v>0</v>
      </c>
    </row>
    <row r="15" spans="2:180" x14ac:dyDescent="0.25">
      <c r="B15" s="111" t="e">
        <f>#REF!</f>
        <v>#REF!</v>
      </c>
      <c r="C15" s="106" t="e">
        <f>#REF!</f>
        <v>#REF!</v>
      </c>
      <c r="D15" s="106" t="e">
        <f>#REF!</f>
        <v>#REF!</v>
      </c>
      <c r="E15" s="106" t="e">
        <f>#REF!</f>
        <v>#REF!</v>
      </c>
      <c r="F15" s="106" t="e">
        <f>#REF!</f>
        <v>#REF!</v>
      </c>
      <c r="G15" s="112" t="e">
        <f>#REF!</f>
        <v>#REF!</v>
      </c>
      <c r="J15" s="106">
        <f>'"Información del Proyecto - 1"'!B15</f>
        <v>0</v>
      </c>
      <c r="K15" s="106">
        <f>'"Información del Proyecto - 1"'!C15</f>
        <v>0</v>
      </c>
      <c r="L15" s="106">
        <f>'"Información del Proyecto - 1"'!D15</f>
        <v>0</v>
      </c>
      <c r="M15" s="106">
        <f>'"Información del Proyecto - 1"'!E15</f>
        <v>0</v>
      </c>
      <c r="N15" s="106">
        <f>'"Información del Proyecto - 1"'!F15</f>
        <v>0</v>
      </c>
      <c r="O15" s="106">
        <f>'"Información del Proyecto - 1"'!G15</f>
        <v>0</v>
      </c>
      <c r="P15" s="106" t="str">
        <f>'"Información del Proyecto - 1"'!H15</f>
        <v>Extremo Oeste</v>
      </c>
      <c r="Q15" s="106">
        <f>'"Información del Proyecto - 1"'!I15</f>
        <v>0</v>
      </c>
      <c r="R15" s="106">
        <f>'"Información del Proyecto - 1"'!J15</f>
        <v>0</v>
      </c>
      <c r="S15" s="106">
        <f>'"Información del Proyecto - 1"'!K15</f>
        <v>0</v>
      </c>
      <c r="T15" s="106">
        <f>'"Información del Proyecto - 1"'!L15</f>
        <v>0</v>
      </c>
      <c r="W15" s="111">
        <f>'Obra Civil y Elect'!B15</f>
        <v>0</v>
      </c>
      <c r="X15" s="106">
        <f>'Obra Civil y Elect'!C15</f>
        <v>0</v>
      </c>
      <c r="Y15" s="106">
        <f>'Obra Civil y Elect'!D15</f>
        <v>0</v>
      </c>
      <c r="Z15" s="106">
        <f>'Obra Civil y Elect'!E15</f>
        <v>0</v>
      </c>
      <c r="AA15" s="106">
        <f>'Obra Civil y Elect'!F15</f>
        <v>0</v>
      </c>
      <c r="AB15" s="112">
        <f>'Obra Civil y Elect'!G15</f>
        <v>0</v>
      </c>
      <c r="AD15" s="111">
        <f>'"Información del Proyecto - 4" '!B15</f>
        <v>0</v>
      </c>
      <c r="AE15" s="106" t="str">
        <f>'"Información del Proyecto - 4" '!C15</f>
        <v>SI/NO</v>
      </c>
      <c r="AF15" s="106">
        <f>'"Información del Proyecto - 4" '!D15</f>
        <v>0</v>
      </c>
      <c r="AG15" s="106">
        <f>'"Información del Proyecto - 4" '!E15</f>
        <v>0</v>
      </c>
      <c r="AH15" s="106">
        <f>'"Información del Proyecto - 4" '!F15</f>
        <v>0</v>
      </c>
      <c r="AI15" s="106">
        <f>'"Información del Proyecto - 4" '!G15</f>
        <v>0</v>
      </c>
      <c r="AJ15" s="106" t="str">
        <f>'"Información del Proyecto - 4" '!H15</f>
        <v>SI/NO</v>
      </c>
      <c r="AK15" s="106">
        <f>'"Información del Proyecto - 4" '!I15</f>
        <v>0</v>
      </c>
      <c r="AL15" s="106">
        <f>'"Información del Proyecto - 4" '!J15</f>
        <v>0</v>
      </c>
      <c r="AM15" s="106" t="str">
        <f>'"Información del Proyecto - 4" '!K15</f>
        <v>SI/NO</v>
      </c>
      <c r="AN15" s="106">
        <f>'"Información del Proyecto - 4" '!L15</f>
        <v>0</v>
      </c>
      <c r="AO15" s="106">
        <f>'"Información del Proyecto - 4" '!M15</f>
        <v>0</v>
      </c>
      <c r="AP15" s="106">
        <f>'"Información del Proyecto - 4" '!N15</f>
        <v>0</v>
      </c>
      <c r="AQ15" s="106">
        <f>'"Información del Proyecto - 4" '!O15</f>
        <v>0</v>
      </c>
      <c r="AR15" s="106" t="str">
        <f>'"Información del Proyecto - 4" '!P15</f>
        <v>SI/NO</v>
      </c>
      <c r="AS15" s="106">
        <f>'"Información del Proyecto - 4" '!Q15</f>
        <v>0</v>
      </c>
      <c r="AT15" s="112">
        <f>'"Información del Proyecto - 4" '!R15</f>
        <v>0</v>
      </c>
      <c r="AV15" s="111">
        <f>'"Información del Proyecto - 2"'!B15</f>
        <v>0</v>
      </c>
      <c r="AW15" s="106">
        <f>'"Información del Proyecto - 2"'!C15</f>
        <v>0</v>
      </c>
      <c r="AX15" s="106">
        <f>'"Información del Proyecto - 2"'!D15</f>
        <v>0</v>
      </c>
      <c r="AY15" s="106">
        <f>'"Información del Proyecto - 2"'!E15</f>
        <v>0</v>
      </c>
      <c r="AZ15" s="106">
        <f>'"Información del Proyecto - 2"'!F15</f>
        <v>0</v>
      </c>
      <c r="BA15" s="106" t="str">
        <f>'"Información del Proyecto - 2"'!G15</f>
        <v>Jul</v>
      </c>
      <c r="BB15" s="106">
        <f>'"Información del Proyecto - 2"'!H15</f>
        <v>0</v>
      </c>
      <c r="BC15" s="106">
        <f>'"Información del Proyecto - 2"'!I15</f>
        <v>0</v>
      </c>
      <c r="BD15" s="106" t="str">
        <f>'"Información del Proyecto - 2"'!J15</f>
        <v>(coeficiente α, en V(z)=va⋅(z/za)α )</v>
      </c>
      <c r="BE15" s="106">
        <f>'"Información del Proyecto - 2"'!K15</f>
        <v>0</v>
      </c>
      <c r="BH15" s="111">
        <f>Aerogeneradores!A15</f>
        <v>5</v>
      </c>
      <c r="BI15" s="106">
        <f>Aerogeneradores!B15</f>
        <v>0</v>
      </c>
      <c r="BJ15" s="106">
        <f>Aerogeneradores!C15</f>
        <v>0</v>
      </c>
      <c r="BK15" s="106" t="str">
        <f>Aerogeneradores!D15</f>
        <v>I-5</v>
      </c>
      <c r="BL15" s="106">
        <f>Aerogeneradores!E15</f>
        <v>0</v>
      </c>
      <c r="BM15" s="106">
        <f>Aerogeneradores!F15</f>
        <v>0</v>
      </c>
      <c r="BN15" s="106">
        <f>Aerogeneradores!G15</f>
        <v>0</v>
      </c>
      <c r="BO15" s="106" t="str">
        <f>Aerogeneradores!H15</f>
        <v>Generador (5,5%)</v>
      </c>
      <c r="BP15" s="106">
        <f>Aerogeneradores!I15</f>
        <v>0</v>
      </c>
      <c r="BQ15" s="106">
        <f>Aerogeneradores!J15</f>
        <v>0</v>
      </c>
      <c r="BR15" s="106">
        <f>Aerogeneradores!K15</f>
        <v>5</v>
      </c>
      <c r="BS15" s="106">
        <f>Aerogeneradores!L15</f>
        <v>0</v>
      </c>
      <c r="BT15" s="106">
        <f>Aerogeneradores!M15</f>
        <v>0</v>
      </c>
      <c r="BU15" s="106" t="str">
        <f>Aerogeneradores!N15</f>
        <v>II-5</v>
      </c>
      <c r="BV15" s="106">
        <f>Aerogeneradores!O15</f>
        <v>0</v>
      </c>
      <c r="BW15" s="106">
        <f>Aerogeneradores!P15</f>
        <v>0</v>
      </c>
      <c r="BX15" s="106">
        <f>Aerogeneradores!Q15</f>
        <v>0</v>
      </c>
      <c r="BY15" s="106" t="str">
        <f>Aerogeneradores!R15</f>
        <v>Generador (5,5%)</v>
      </c>
      <c r="BZ15" s="106">
        <f>Aerogeneradores!S15</f>
        <v>0</v>
      </c>
      <c r="CA15" s="106">
        <f>Aerogeneradores!T15</f>
        <v>0</v>
      </c>
      <c r="CB15" s="106">
        <f>Aerogeneradores!U15</f>
        <v>5</v>
      </c>
      <c r="CC15" s="106">
        <f>Aerogeneradores!V15</f>
        <v>0</v>
      </c>
      <c r="CD15" s="106">
        <f>Aerogeneradores!W15</f>
        <v>0</v>
      </c>
      <c r="CE15" s="106" t="str">
        <f>Aerogeneradores!X15</f>
        <v>III-5</v>
      </c>
      <c r="CF15" s="106">
        <f>Aerogeneradores!Y15</f>
        <v>0</v>
      </c>
      <c r="CG15" s="106">
        <f>Aerogeneradores!Z15</f>
        <v>0</v>
      </c>
      <c r="CH15" s="106">
        <f>Aerogeneradores!AA15</f>
        <v>0</v>
      </c>
      <c r="CI15" s="106" t="str">
        <f>Aerogeneradores!AB15</f>
        <v>Generador (5,5%)</v>
      </c>
      <c r="CJ15" s="106">
        <f>Aerogeneradores!AC15</f>
        <v>0</v>
      </c>
      <c r="CK15" s="106">
        <f>Aerogeneradores!AD15</f>
        <v>0</v>
      </c>
      <c r="CL15" s="106">
        <f>Aerogeneradores!AE15</f>
        <v>5</v>
      </c>
      <c r="CM15" s="106">
        <f>Aerogeneradores!AF15</f>
        <v>0</v>
      </c>
      <c r="CN15" s="106">
        <f>Aerogeneradores!AG15</f>
        <v>0</v>
      </c>
      <c r="CO15" s="106" t="str">
        <f>Aerogeneradores!AH15</f>
        <v>III-5</v>
      </c>
      <c r="CP15" s="106">
        <f>Aerogeneradores!AI15</f>
        <v>0</v>
      </c>
      <c r="CQ15" s="106">
        <f>Aerogeneradores!AJ15</f>
        <v>0</v>
      </c>
      <c r="CR15" s="106">
        <f>Aerogeneradores!AK15</f>
        <v>0</v>
      </c>
      <c r="CS15" s="106" t="str">
        <f>Aerogeneradores!AL15</f>
        <v>Generador (5,5%)</v>
      </c>
      <c r="CT15" s="106">
        <f>Aerogeneradores!AM15</f>
        <v>0</v>
      </c>
      <c r="CU15" s="112">
        <f>Aerogeneradores!AN15</f>
        <v>0</v>
      </c>
      <c r="CW15" s="111">
        <f>'"Información del Proyecto - 3"'!B15</f>
        <v>0</v>
      </c>
      <c r="CX15" s="106" t="str">
        <f>'"Información del Proyecto - 3"'!C15</f>
        <v>Disponibilidad Aerogeneradores</v>
      </c>
      <c r="CY15" s="106">
        <f>'"Información del Proyecto - 3"'!D15</f>
        <v>0</v>
      </c>
      <c r="CZ15" s="106">
        <f>'"Información del Proyecto - 3"'!E15</f>
        <v>0</v>
      </c>
      <c r="DA15" s="106" t="str">
        <f>'"Información del Proyecto - 3"'!F15</f>
        <v>mayo</v>
      </c>
      <c r="DB15" s="106">
        <f>'"Información del Proyecto - 3"'!G15</f>
        <v>0</v>
      </c>
      <c r="DC15" s="106">
        <f>'"Información del Proyecto - 3"'!H15</f>
        <v>0</v>
      </c>
      <c r="DD15" s="106">
        <f>'"Información del Proyecto - 3"'!I15</f>
        <v>0</v>
      </c>
      <c r="DE15" s="106">
        <f>'"Información del Proyecto - 3"'!J15</f>
        <v>0</v>
      </c>
      <c r="DF15" s="106">
        <f>'"Información del Proyecto - 3"'!K15</f>
        <v>0</v>
      </c>
      <c r="DG15" s="106">
        <f>'"Información del Proyecto - 3"'!L15</f>
        <v>0</v>
      </c>
      <c r="DH15" s="106" t="str">
        <f>'"Información del Proyecto - 3"'!M15</f>
        <v>Año 7</v>
      </c>
      <c r="DI15" s="106">
        <f>'"Información del Proyecto - 3"'!N15</f>
        <v>0</v>
      </c>
      <c r="DJ15" s="106">
        <f>'"Información del Proyecto - 3"'!O15</f>
        <v>0</v>
      </c>
      <c r="DK15" s="106">
        <f>'"Información del Proyecto - 3"'!P15</f>
        <v>0</v>
      </c>
      <c r="DL15" s="106">
        <f>'"Información del Proyecto - 3"'!Q15</f>
        <v>0</v>
      </c>
      <c r="DM15" s="106">
        <f>'"Información del Proyecto - 3"'!R15</f>
        <v>0</v>
      </c>
      <c r="DN15" s="106">
        <f>'"Información del Proyecto - 3"'!S15</f>
        <v>0</v>
      </c>
      <c r="DO15" s="106">
        <f>'"Información del Proyecto - 3"'!T15</f>
        <v>0</v>
      </c>
      <c r="DP15" s="112">
        <f>'"Información del Proyecto - 3"'!U15</f>
        <v>0</v>
      </c>
      <c r="DR15" s="111" t="str">
        <f ca="1">Cálculos!B14</f>
        <v>Materiales caminos y plataformas</v>
      </c>
      <c r="DS15" s="106">
        <f ca="1">Cálculos!C14</f>
        <v>0</v>
      </c>
      <c r="DT15" s="106">
        <f ca="1">Cálculos!D14</f>
        <v>0</v>
      </c>
      <c r="DU15" s="106">
        <f ca="1">Cálculos!E14</f>
        <v>0</v>
      </c>
      <c r="DV15" s="106">
        <f ca="1">Cálculos!F14</f>
        <v>0</v>
      </c>
      <c r="DW15" s="106">
        <f ca="1">Cálculos!G14</f>
        <v>20</v>
      </c>
      <c r="DX15" s="106">
        <f>Cálculos!H14</f>
        <v>0</v>
      </c>
      <c r="DY15" s="106">
        <f ca="1">Cálculos!I14</f>
        <v>0</v>
      </c>
      <c r="DZ15" s="106">
        <f ca="1">Cálculos!J14</f>
        <v>0</v>
      </c>
      <c r="EA15" s="106">
        <f ca="1">Cálculos!K14</f>
        <v>0</v>
      </c>
      <c r="EB15" s="106">
        <f ca="1">Cálculos!L14</f>
        <v>0</v>
      </c>
      <c r="EC15" s="106">
        <f>Cálculos!M14</f>
        <v>0</v>
      </c>
      <c r="ED15" s="106">
        <f ca="1">Cálculos!N14</f>
        <v>0</v>
      </c>
      <c r="EE15" s="106">
        <f ca="1">Cálculos!O14</f>
        <v>0</v>
      </c>
      <c r="EF15" s="106">
        <f ca="1">Cálculos!P14</f>
        <v>0</v>
      </c>
      <c r="EG15" s="106">
        <f ca="1">Cálculos!Q14</f>
        <v>0</v>
      </c>
      <c r="EH15" s="106">
        <f ca="1">Cálculos!R14</f>
        <v>0</v>
      </c>
      <c r="EI15" s="106">
        <f ca="1">Cálculos!S14</f>
        <v>0</v>
      </c>
      <c r="EJ15" s="106">
        <f ca="1">Cálculos!T14</f>
        <v>0</v>
      </c>
      <c r="EM15" s="106" t="str">
        <f>Empleo!B15</f>
        <v>Otros</v>
      </c>
      <c r="EN15" s="106">
        <f>Empleo!C15</f>
        <v>0</v>
      </c>
      <c r="EO15" s="106">
        <f>Empleo!D15</f>
        <v>0</v>
      </c>
      <c r="EP15" s="106">
        <f>Empleo!E15</f>
        <v>0</v>
      </c>
      <c r="EQ15" s="106">
        <f>Empleo!F15</f>
        <v>0</v>
      </c>
      <c r="ER15" s="106">
        <f>Empleo!G15</f>
        <v>0</v>
      </c>
      <c r="ES15" s="106">
        <f>Empleo!H15</f>
        <v>0</v>
      </c>
      <c r="ET15" s="106">
        <f>Empleo!I15</f>
        <v>0</v>
      </c>
      <c r="EU15" s="106">
        <f>Empleo!J15</f>
        <v>0</v>
      </c>
      <c r="EV15" s="106">
        <f>Empleo!K15</f>
        <v>0</v>
      </c>
      <c r="EW15" s="106">
        <f>Empleo!L15</f>
        <v>0</v>
      </c>
      <c r="EX15" s="106">
        <f>Empleo!M15</f>
        <v>0</v>
      </c>
      <c r="EY15" s="106">
        <f>Empleo!N15</f>
        <v>0</v>
      </c>
      <c r="FB15" s="106" t="str">
        <f>Cron.Inversiones!B15</f>
        <v>TOTAL CAPEX</v>
      </c>
      <c r="FC15" s="106">
        <f ca="1">Cron.Inversiones!C15</f>
        <v>0</v>
      </c>
      <c r="FH15" s="106" t="str">
        <f>Cron.Inversiones!H15</f>
        <v>TOTAL CAPEX</v>
      </c>
      <c r="FI15" s="106">
        <f ca="1">Cron.Inversiones!I15</f>
        <v>0</v>
      </c>
      <c r="FJ15" s="106">
        <f ca="1">Cron.Inversiones!J15</f>
        <v>0</v>
      </c>
      <c r="FK15" s="106" t="str">
        <f>Cron.Inversiones!K15</f>
        <v>U$D</v>
      </c>
      <c r="FS15" s="106">
        <f>'Fechas clave'!B15</f>
        <v>0</v>
      </c>
      <c r="FT15" s="106">
        <f>'Fechas clave'!C15</f>
        <v>0</v>
      </c>
      <c r="FV15" s="297" t="str">
        <f>Resumen!B15</f>
        <v>Derechos de Importación</v>
      </c>
      <c r="FW15" s="149">
        <f>Resumen!C15</f>
        <v>0</v>
      </c>
    </row>
    <row r="16" spans="2:180" x14ac:dyDescent="0.25">
      <c r="B16" s="111" t="e">
        <f>#REF!</f>
        <v>#REF!</v>
      </c>
      <c r="C16" s="106" t="e">
        <f>#REF!</f>
        <v>#REF!</v>
      </c>
      <c r="D16" s="106" t="e">
        <f>#REF!</f>
        <v>#REF!</v>
      </c>
      <c r="E16" s="106" t="e">
        <f>#REF!</f>
        <v>#REF!</v>
      </c>
      <c r="F16" s="106" t="e">
        <f>#REF!</f>
        <v>#REF!</v>
      </c>
      <c r="G16" s="112" t="e">
        <f>#REF!</f>
        <v>#REF!</v>
      </c>
      <c r="J16" s="106">
        <f>'"Información del Proyecto - 1"'!B16</f>
        <v>0</v>
      </c>
      <c r="K16" s="106">
        <f>'"Información del Proyecto - 1"'!C16</f>
        <v>0</v>
      </c>
      <c r="L16" s="106">
        <f>'"Información del Proyecto - 1"'!D16</f>
        <v>0</v>
      </c>
      <c r="M16" s="106">
        <f>'"Información del Proyecto - 1"'!E16</f>
        <v>0</v>
      </c>
      <c r="N16" s="106">
        <f>'"Información del Proyecto - 1"'!F16</f>
        <v>0</v>
      </c>
      <c r="O16" s="106">
        <f>'"Información del Proyecto - 1"'!G16</f>
        <v>0</v>
      </c>
      <c r="P16" s="106">
        <f>'"Información del Proyecto - 1"'!H16</f>
        <v>0</v>
      </c>
      <c r="Q16" s="106" t="str">
        <f>'"Información del Proyecto - 1"'!I16</f>
        <v>(Ej.: el Obelisco queda en Zona 21S, X: 373315, Y: 6170037)</v>
      </c>
      <c r="R16" s="106">
        <f>'"Información del Proyecto - 1"'!J16</f>
        <v>0</v>
      </c>
      <c r="S16" s="106">
        <f>'"Información del Proyecto - 1"'!K16</f>
        <v>0</v>
      </c>
      <c r="T16" s="106">
        <f>'"Información del Proyecto - 1"'!L16</f>
        <v>0</v>
      </c>
      <c r="W16" s="111" t="str">
        <f>'Obra Civil y Elect'!B16</f>
        <v>OBRA CIVIL</v>
      </c>
      <c r="X16" s="106">
        <f>'Obra Civil y Elect'!C16</f>
        <v>0</v>
      </c>
      <c r="Y16" s="106">
        <f>'Obra Civil y Elect'!D16</f>
        <v>0</v>
      </c>
      <c r="Z16" s="106">
        <f>'Obra Civil y Elect'!E16</f>
        <v>0</v>
      </c>
      <c r="AA16" s="106">
        <f>'Obra Civil y Elect'!F16</f>
        <v>0</v>
      </c>
      <c r="AB16" s="112">
        <f>'Obra Civil y Elect'!G16</f>
        <v>0</v>
      </c>
      <c r="AD16" s="111">
        <f>'"Información del Proyecto - 4" '!B16</f>
        <v>0</v>
      </c>
      <c r="AE16" s="106">
        <f>'"Información del Proyecto - 4" '!C16</f>
        <v>0</v>
      </c>
      <c r="AF16" s="106">
        <f>'"Información del Proyecto - 4" '!D16</f>
        <v>0</v>
      </c>
      <c r="AG16" s="106">
        <f>'"Información del Proyecto - 4" '!E16</f>
        <v>0</v>
      </c>
      <c r="AH16" s="106">
        <f>'"Información del Proyecto - 4" '!F16</f>
        <v>0</v>
      </c>
      <c r="AI16" s="106">
        <f>'"Información del Proyecto - 4" '!G16</f>
        <v>0</v>
      </c>
      <c r="AJ16" s="106" t="str">
        <f>'"Información del Proyecto - 4" '!H16</f>
        <v>Debe presentar permiso de uso de datos</v>
      </c>
      <c r="AK16" s="106">
        <f>'"Información del Proyecto - 4" '!I16</f>
        <v>0</v>
      </c>
      <c r="AL16" s="106">
        <f>'"Información del Proyecto - 4" '!J16</f>
        <v>0</v>
      </c>
      <c r="AM16" s="106">
        <f>'"Información del Proyecto - 4" '!K16</f>
        <v>0</v>
      </c>
      <c r="AN16" s="106">
        <f>'"Información del Proyecto - 4" '!L16</f>
        <v>0</v>
      </c>
      <c r="AO16" s="106">
        <f>'"Información del Proyecto - 4" '!M16</f>
        <v>0</v>
      </c>
      <c r="AP16" s="106">
        <f>'"Información del Proyecto - 4" '!N16</f>
        <v>0</v>
      </c>
      <c r="AQ16" s="106">
        <f>'"Información del Proyecto - 4" '!O16</f>
        <v>0</v>
      </c>
      <c r="AR16" s="106" t="str">
        <f>'"Información del Proyecto - 4" '!P16</f>
        <v>Debe presentar permiso de uso de datos</v>
      </c>
      <c r="AS16" s="106">
        <f>'"Información del Proyecto - 4" '!Q16</f>
        <v>0</v>
      </c>
      <c r="AT16" s="112">
        <f>'"Información del Proyecto - 4" '!R16</f>
        <v>0</v>
      </c>
      <c r="AV16" s="111">
        <f>'"Información del Proyecto - 2"'!B16</f>
        <v>0</v>
      </c>
      <c r="AW16" s="106">
        <f>'"Información del Proyecto - 2"'!C16</f>
        <v>0</v>
      </c>
      <c r="AX16" s="106">
        <f>'"Información del Proyecto - 2"'!D16</f>
        <v>0</v>
      </c>
      <c r="AY16" s="106">
        <f>'"Información del Proyecto - 2"'!E16</f>
        <v>0</v>
      </c>
      <c r="AZ16" s="106">
        <f>'"Información del Proyecto - 2"'!F16</f>
        <v>0</v>
      </c>
      <c r="BA16" s="106" t="str">
        <f>'"Información del Proyecto - 2"'!G16</f>
        <v>Ago</v>
      </c>
      <c r="BB16" s="106">
        <f>'"Información del Proyecto - 2"'!H16</f>
        <v>0</v>
      </c>
      <c r="BC16" s="106">
        <f>'"Información del Proyecto - 2"'!I16</f>
        <v>0</v>
      </c>
      <c r="BD16" s="106">
        <f>'"Información del Proyecto - 2"'!J16</f>
        <v>0</v>
      </c>
      <c r="BE16" s="106">
        <f>'"Información del Proyecto - 2"'!K16</f>
        <v>0</v>
      </c>
      <c r="BH16" s="111">
        <f>Aerogeneradores!A16</f>
        <v>6</v>
      </c>
      <c r="BI16" s="106">
        <f>Aerogeneradores!B16</f>
        <v>0</v>
      </c>
      <c r="BJ16" s="106">
        <f>Aerogeneradores!C16</f>
        <v>0</v>
      </c>
      <c r="BK16" s="106" t="str">
        <f>Aerogeneradores!D16</f>
        <v>I-6</v>
      </c>
      <c r="BL16" s="106">
        <f>Aerogeneradores!E16</f>
        <v>0</v>
      </c>
      <c r="BM16" s="106">
        <f>Aerogeneradores!F16</f>
        <v>0</v>
      </c>
      <c r="BN16" s="106">
        <f>Aerogeneradores!G16</f>
        <v>0</v>
      </c>
      <c r="BO16" s="106" t="str">
        <f>Aerogeneradores!H16</f>
        <v>Sistema Pitch (3,5%)</v>
      </c>
      <c r="BP16" s="106">
        <f>Aerogeneradores!I16</f>
        <v>0</v>
      </c>
      <c r="BQ16" s="106">
        <f>Aerogeneradores!J16</f>
        <v>0</v>
      </c>
      <c r="BR16" s="106">
        <f>Aerogeneradores!K16</f>
        <v>6</v>
      </c>
      <c r="BS16" s="106">
        <f>Aerogeneradores!L16</f>
        <v>0</v>
      </c>
      <c r="BT16" s="106">
        <f>Aerogeneradores!M16</f>
        <v>0</v>
      </c>
      <c r="BU16" s="106" t="str">
        <f>Aerogeneradores!N16</f>
        <v>II-6</v>
      </c>
      <c r="BV16" s="106">
        <f>Aerogeneradores!O16</f>
        <v>0</v>
      </c>
      <c r="BW16" s="106">
        <f>Aerogeneradores!P16</f>
        <v>0</v>
      </c>
      <c r="BX16" s="106">
        <f>Aerogeneradores!Q16</f>
        <v>0</v>
      </c>
      <c r="BY16" s="106" t="str">
        <f>Aerogeneradores!R16</f>
        <v>Sistema Pitch (3,5%)</v>
      </c>
      <c r="BZ16" s="106">
        <f>Aerogeneradores!S16</f>
        <v>0</v>
      </c>
      <c r="CA16" s="106">
        <f>Aerogeneradores!T16</f>
        <v>0</v>
      </c>
      <c r="CB16" s="106">
        <f>Aerogeneradores!U16</f>
        <v>6</v>
      </c>
      <c r="CC16" s="106">
        <f>Aerogeneradores!V16</f>
        <v>0</v>
      </c>
      <c r="CD16" s="106">
        <f>Aerogeneradores!W16</f>
        <v>0</v>
      </c>
      <c r="CE16" s="106" t="str">
        <f>Aerogeneradores!X16</f>
        <v>III-6</v>
      </c>
      <c r="CF16" s="106">
        <f>Aerogeneradores!Y16</f>
        <v>0</v>
      </c>
      <c r="CG16" s="106">
        <f>Aerogeneradores!Z16</f>
        <v>0</v>
      </c>
      <c r="CH16" s="106">
        <f>Aerogeneradores!AA16</f>
        <v>0</v>
      </c>
      <c r="CI16" s="106" t="str">
        <f>Aerogeneradores!AB16</f>
        <v>Sistema Pitch (3,5%)</v>
      </c>
      <c r="CJ16" s="106">
        <f>Aerogeneradores!AC16</f>
        <v>0</v>
      </c>
      <c r="CK16" s="106">
        <f>Aerogeneradores!AD16</f>
        <v>0</v>
      </c>
      <c r="CL16" s="106">
        <f>Aerogeneradores!AE16</f>
        <v>6</v>
      </c>
      <c r="CM16" s="106">
        <f>Aerogeneradores!AF16</f>
        <v>0</v>
      </c>
      <c r="CN16" s="106">
        <f>Aerogeneradores!AG16</f>
        <v>0</v>
      </c>
      <c r="CO16" s="106" t="str">
        <f>Aerogeneradores!AH16</f>
        <v>III-6</v>
      </c>
      <c r="CP16" s="106">
        <f>Aerogeneradores!AI16</f>
        <v>0</v>
      </c>
      <c r="CQ16" s="106">
        <f>Aerogeneradores!AJ16</f>
        <v>0</v>
      </c>
      <c r="CR16" s="106">
        <f>Aerogeneradores!AK16</f>
        <v>0</v>
      </c>
      <c r="CS16" s="106" t="str">
        <f>Aerogeneradores!AL16</f>
        <v>Sistema Pitch (3,5%)</v>
      </c>
      <c r="CT16" s="106">
        <f>Aerogeneradores!AM16</f>
        <v>0</v>
      </c>
      <c r="CU16" s="112">
        <f>Aerogeneradores!AN16</f>
        <v>0</v>
      </c>
      <c r="CW16" s="111">
        <f>'"Información del Proyecto - 3"'!B16</f>
        <v>0</v>
      </c>
      <c r="CX16" s="106">
        <f>'"Información del Proyecto - 3"'!C16</f>
        <v>0</v>
      </c>
      <c r="CY16" s="106">
        <f>'"Información del Proyecto - 3"'!D16</f>
        <v>0</v>
      </c>
      <c r="CZ16" s="106">
        <f>'"Información del Proyecto - 3"'!E16</f>
        <v>0</v>
      </c>
      <c r="DA16" s="106" t="str">
        <f>'"Información del Proyecto - 3"'!F16</f>
        <v>junio</v>
      </c>
      <c r="DB16" s="106">
        <f>'"Información del Proyecto - 3"'!G16</f>
        <v>0</v>
      </c>
      <c r="DC16" s="106">
        <f>'"Información del Proyecto - 3"'!H16</f>
        <v>0</v>
      </c>
      <c r="DD16" s="106">
        <f>'"Información del Proyecto - 3"'!I16</f>
        <v>0</v>
      </c>
      <c r="DE16" s="106">
        <f>'"Información del Proyecto - 3"'!J16</f>
        <v>0</v>
      </c>
      <c r="DF16" s="106">
        <f>'"Información del Proyecto - 3"'!K16</f>
        <v>0</v>
      </c>
      <c r="DG16" s="106">
        <f>'"Información del Proyecto - 3"'!L16</f>
        <v>0</v>
      </c>
      <c r="DH16" s="106" t="str">
        <f>'"Información del Proyecto - 3"'!M16</f>
        <v>Año 8</v>
      </c>
      <c r="DI16" s="106">
        <f>'"Información del Proyecto - 3"'!N16</f>
        <v>0</v>
      </c>
      <c r="DJ16" s="106">
        <f>'"Información del Proyecto - 3"'!O16</f>
        <v>0</v>
      </c>
      <c r="DK16" s="106">
        <f>'"Información del Proyecto - 3"'!P16</f>
        <v>0</v>
      </c>
      <c r="DL16" s="106">
        <f>'"Información del Proyecto - 3"'!Q16</f>
        <v>0</v>
      </c>
      <c r="DM16" s="106">
        <f>'"Información del Proyecto - 3"'!R16</f>
        <v>0</v>
      </c>
      <c r="DN16" s="106">
        <f>'"Información del Proyecto - 3"'!S16</f>
        <v>0</v>
      </c>
      <c r="DO16" s="106">
        <f>'"Información del Proyecto - 3"'!T16</f>
        <v>0</v>
      </c>
      <c r="DP16" s="112">
        <f>'"Información del Proyecto - 3"'!U16</f>
        <v>0</v>
      </c>
      <c r="DR16" s="111" t="str">
        <f ca="1">Cálculos!B15</f>
        <v>Otros Materiales: Bienes muebles</v>
      </c>
      <c r="DS16" s="106" t="str">
        <f ca="1">Cálculos!C15</f>
        <v>autos</v>
      </c>
      <c r="DT16" s="106">
        <f ca="1">Cálculos!D15</f>
        <v>0</v>
      </c>
      <c r="DU16" s="106">
        <f ca="1">Cálculos!E15</f>
        <v>0</v>
      </c>
      <c r="DV16" s="106">
        <f ca="1">Cálculos!F15</f>
        <v>0</v>
      </c>
      <c r="DW16" s="106">
        <f ca="1">Cálculos!G15</f>
        <v>0</v>
      </c>
      <c r="DX16" s="106">
        <f>Cálculos!H15</f>
        <v>0</v>
      </c>
      <c r="DY16" s="106">
        <f ca="1">Cálculos!I15</f>
        <v>0</v>
      </c>
      <c r="DZ16" s="106">
        <f ca="1">Cálculos!J15</f>
        <v>0</v>
      </c>
      <c r="EA16" s="106">
        <f ca="1">Cálculos!K15</f>
        <v>0</v>
      </c>
      <c r="EB16" s="106">
        <f ca="1">Cálculos!L15</f>
        <v>0</v>
      </c>
      <c r="EC16" s="106">
        <f>Cálculos!M15</f>
        <v>0</v>
      </c>
      <c r="ED16" s="106">
        <f ca="1">Cálculos!N15</f>
        <v>0</v>
      </c>
      <c r="EE16" s="106">
        <f ca="1">Cálculos!O15</f>
        <v>0</v>
      </c>
      <c r="EF16" s="106">
        <f ca="1">Cálculos!P15</f>
        <v>0</v>
      </c>
      <c r="EG16" s="106">
        <f ca="1">Cálculos!Q15</f>
        <v>0</v>
      </c>
      <c r="EH16" s="106">
        <f ca="1">Cálculos!R15</f>
        <v>0</v>
      </c>
      <c r="EI16" s="106">
        <f ca="1">Cálculos!S15</f>
        <v>0</v>
      </c>
      <c r="EJ16" s="106">
        <f ca="1">Cálculos!T15</f>
        <v>0</v>
      </c>
      <c r="EM16" s="106" t="str">
        <f>Empleo!B16</f>
        <v>TOTAL</v>
      </c>
      <c r="EN16" s="106">
        <f>Empleo!C16</f>
        <v>0</v>
      </c>
      <c r="EO16" s="106">
        <f>Empleo!D16</f>
        <v>0</v>
      </c>
      <c r="EP16" s="106">
        <f>Empleo!E16</f>
        <v>0</v>
      </c>
      <c r="EQ16" s="106">
        <f>Empleo!F16</f>
        <v>0</v>
      </c>
      <c r="ER16" s="106">
        <f>Empleo!G16</f>
        <v>0</v>
      </c>
      <c r="ES16" s="106">
        <f>Empleo!H16</f>
        <v>0</v>
      </c>
      <c r="ET16" s="106">
        <f>Empleo!I16</f>
        <v>0</v>
      </c>
      <c r="EU16" s="106">
        <f>Empleo!J16</f>
        <v>0</v>
      </c>
      <c r="EV16" s="106">
        <f>Empleo!K16</f>
        <v>0</v>
      </c>
      <c r="EW16" s="106">
        <f>Empleo!L16</f>
        <v>0</v>
      </c>
      <c r="EX16" s="106">
        <f>Empleo!M16</f>
        <v>0</v>
      </c>
      <c r="EY16" s="106">
        <f>Empleo!N16</f>
        <v>0</v>
      </c>
      <c r="FS16" s="106">
        <f>'Fechas clave'!B16</f>
        <v>0</v>
      </c>
      <c r="FT16" s="106" t="str">
        <f>'Fechas clave'!C16</f>
        <v>(días)</v>
      </c>
      <c r="FV16" s="297" t="str">
        <f>Resumen!B16</f>
        <v>Certificado Fiscal</v>
      </c>
      <c r="FW16" s="149">
        <f ca="1">Resumen!C16</f>
        <v>0</v>
      </c>
    </row>
    <row r="17" spans="2:179" x14ac:dyDescent="0.25">
      <c r="B17" s="111" t="e">
        <f>#REF!</f>
        <v>#REF!</v>
      </c>
      <c r="C17" s="106" t="e">
        <f>#REF!</f>
        <v>#REF!</v>
      </c>
      <c r="D17" s="106" t="e">
        <f>#REF!</f>
        <v>#REF!</v>
      </c>
      <c r="E17" s="106" t="e">
        <f>#REF!</f>
        <v>#REF!</v>
      </c>
      <c r="F17" s="106" t="e">
        <f>#REF!</f>
        <v>#REF!</v>
      </c>
      <c r="G17" s="112" t="e">
        <f>#REF!</f>
        <v>#REF!</v>
      </c>
      <c r="J17" s="106" t="str">
        <f>'"Información del Proyecto - 1"'!B17</f>
        <v>Predio:</v>
      </c>
      <c r="K17" s="106">
        <f>'"Información del Proyecto - 1"'!C17</f>
        <v>0</v>
      </c>
      <c r="L17" s="106">
        <f>'"Información del Proyecto - 1"'!D17</f>
        <v>0</v>
      </c>
      <c r="M17" s="106">
        <f>'"Información del Proyecto - 1"'!E17</f>
        <v>0</v>
      </c>
      <c r="N17" s="106">
        <f>'"Información del Proyecto - 1"'!F17</f>
        <v>0</v>
      </c>
      <c r="O17" s="106">
        <f>'"Información del Proyecto - 1"'!G17</f>
        <v>0</v>
      </c>
      <c r="P17" s="106">
        <f>'"Información del Proyecto - 1"'!H17</f>
        <v>0</v>
      </c>
      <c r="Q17" s="106">
        <f>'"Información del Proyecto - 1"'!I17</f>
        <v>0</v>
      </c>
      <c r="R17" s="106">
        <f>'"Información del Proyecto - 1"'!J17</f>
        <v>0</v>
      </c>
      <c r="S17" s="106">
        <f>'"Información del Proyecto - 1"'!K17</f>
        <v>0</v>
      </c>
      <c r="T17" s="106">
        <f>'"Información del Proyecto - 1"'!L17</f>
        <v>0</v>
      </c>
      <c r="W17" s="111">
        <f>'Obra Civil y Elect'!B17</f>
        <v>0</v>
      </c>
      <c r="X17" s="106">
        <f>'Obra Civil y Elect'!C17</f>
        <v>0</v>
      </c>
      <c r="Y17" s="106">
        <f>'Obra Civil y Elect'!D17</f>
        <v>0</v>
      </c>
      <c r="Z17" s="106">
        <f>'Obra Civil y Elect'!E17</f>
        <v>0</v>
      </c>
      <c r="AA17" s="106">
        <f>'Obra Civil y Elect'!F17</f>
        <v>0</v>
      </c>
      <c r="AB17" s="112">
        <f>'Obra Civil y Elect'!G17</f>
        <v>0</v>
      </c>
      <c r="AD17" s="111">
        <f>'"Información del Proyecto - 4" '!B17</f>
        <v>0</v>
      </c>
      <c r="AE17" s="106">
        <f>'"Información del Proyecto - 4" '!C17</f>
        <v>0</v>
      </c>
      <c r="AF17" s="106">
        <f>'"Información del Proyecto - 4" '!D17</f>
        <v>0</v>
      </c>
      <c r="AG17" s="106">
        <f>'"Información del Proyecto - 4" '!E17</f>
        <v>0</v>
      </c>
      <c r="AH17" s="106">
        <f>'"Información del Proyecto - 4" '!F17</f>
        <v>0</v>
      </c>
      <c r="AI17" s="106">
        <f>'"Información del Proyecto - 4" '!G17</f>
        <v>0</v>
      </c>
      <c r="AJ17" s="106">
        <f>'"Información del Proyecto - 4" '!H17</f>
        <v>0</v>
      </c>
      <c r="AK17" s="106">
        <f>'"Información del Proyecto - 4" '!I17</f>
        <v>0</v>
      </c>
      <c r="AL17" s="106">
        <f>'"Información del Proyecto - 4" '!J17</f>
        <v>0</v>
      </c>
      <c r="AM17" s="106">
        <f>'"Información del Proyecto - 4" '!K17</f>
        <v>0</v>
      </c>
      <c r="AN17" s="106">
        <f>'"Información del Proyecto - 4" '!L17</f>
        <v>0</v>
      </c>
      <c r="AO17" s="106">
        <f>'"Información del Proyecto - 4" '!M17</f>
        <v>0</v>
      </c>
      <c r="AP17" s="106">
        <f>'"Información del Proyecto - 4" '!N17</f>
        <v>0</v>
      </c>
      <c r="AQ17" s="106">
        <f>'"Información del Proyecto - 4" '!O17</f>
        <v>0</v>
      </c>
      <c r="AR17" s="106">
        <f>'"Información del Proyecto - 4" '!P17</f>
        <v>0</v>
      </c>
      <c r="AS17" s="106">
        <f>'"Información del Proyecto - 4" '!Q17</f>
        <v>0</v>
      </c>
      <c r="AT17" s="112">
        <f>'"Información del Proyecto - 4" '!R17</f>
        <v>0</v>
      </c>
      <c r="AV17" s="111">
        <f>'"Información del Proyecto - 2"'!B17</f>
        <v>0</v>
      </c>
      <c r="AW17" s="106">
        <f>'"Información del Proyecto - 2"'!C17</f>
        <v>0</v>
      </c>
      <c r="AX17" s="106">
        <f>'"Información del Proyecto - 2"'!D17</f>
        <v>0</v>
      </c>
      <c r="AY17" s="106">
        <f>'"Información del Proyecto - 2"'!E17</f>
        <v>0</v>
      </c>
      <c r="AZ17" s="106">
        <f>'"Información del Proyecto - 2"'!F17</f>
        <v>0</v>
      </c>
      <c r="BA17" s="106" t="str">
        <f>'"Información del Proyecto - 2"'!G17</f>
        <v>Sep</v>
      </c>
      <c r="BB17" s="106">
        <f>'"Información del Proyecto - 2"'!H17</f>
        <v>0</v>
      </c>
      <c r="BC17" s="106">
        <f>'"Información del Proyecto - 2"'!I17</f>
        <v>0</v>
      </c>
      <c r="BD17" s="106" t="str">
        <f>'"Información del Proyecto - 2"'!J17</f>
        <v>Intensidad de turbulencia</v>
      </c>
      <c r="BE17" s="106">
        <f>'"Información del Proyecto - 2"'!K17</f>
        <v>0</v>
      </c>
      <c r="BH17" s="111">
        <f>Aerogeneradores!A17</f>
        <v>7</v>
      </c>
      <c r="BI17" s="106">
        <f>Aerogeneradores!B17</f>
        <v>0</v>
      </c>
      <c r="BJ17" s="106">
        <f>Aerogeneradores!C17</f>
        <v>0</v>
      </c>
      <c r="BK17" s="106" t="str">
        <f>Aerogeneradores!D17</f>
        <v>I-7</v>
      </c>
      <c r="BL17" s="106">
        <f>Aerogeneradores!E17</f>
        <v>0</v>
      </c>
      <c r="BM17" s="106">
        <f>Aerogeneradores!F17</f>
        <v>0</v>
      </c>
      <c r="BN17" s="106">
        <f>Aerogeneradores!G17</f>
        <v>0</v>
      </c>
      <c r="BO17" s="106" t="str">
        <f>Aerogeneradores!H17</f>
        <v>Eje de transmisión (3,5%)</v>
      </c>
      <c r="BP17" s="106">
        <f>Aerogeneradores!I17</f>
        <v>0</v>
      </c>
      <c r="BQ17" s="106">
        <f>Aerogeneradores!J17</f>
        <v>0</v>
      </c>
      <c r="BR17" s="106">
        <f>Aerogeneradores!K17</f>
        <v>7</v>
      </c>
      <c r="BS17" s="106">
        <f>Aerogeneradores!L17</f>
        <v>0</v>
      </c>
      <c r="BT17" s="106">
        <f>Aerogeneradores!M17</f>
        <v>0</v>
      </c>
      <c r="BU17" s="106" t="str">
        <f>Aerogeneradores!N17</f>
        <v>II-7</v>
      </c>
      <c r="BV17" s="106">
        <f>Aerogeneradores!O17</f>
        <v>0</v>
      </c>
      <c r="BW17" s="106">
        <f>Aerogeneradores!P17</f>
        <v>0</v>
      </c>
      <c r="BX17" s="106">
        <f>Aerogeneradores!Q17</f>
        <v>0</v>
      </c>
      <c r="BY17" s="106" t="str">
        <f>Aerogeneradores!R17</f>
        <v>Eje de transmisión (3,5%)</v>
      </c>
      <c r="BZ17" s="106">
        <f>Aerogeneradores!S17</f>
        <v>0</v>
      </c>
      <c r="CA17" s="106">
        <f>Aerogeneradores!T17</f>
        <v>0</v>
      </c>
      <c r="CB17" s="106">
        <f>Aerogeneradores!U17</f>
        <v>7</v>
      </c>
      <c r="CC17" s="106">
        <f>Aerogeneradores!V17</f>
        <v>0</v>
      </c>
      <c r="CD17" s="106">
        <f>Aerogeneradores!W17</f>
        <v>0</v>
      </c>
      <c r="CE17" s="106" t="str">
        <f>Aerogeneradores!X17</f>
        <v>III-7</v>
      </c>
      <c r="CF17" s="106">
        <f>Aerogeneradores!Y17</f>
        <v>0</v>
      </c>
      <c r="CG17" s="106">
        <f>Aerogeneradores!Z17</f>
        <v>0</v>
      </c>
      <c r="CH17" s="106">
        <f>Aerogeneradores!AA17</f>
        <v>0</v>
      </c>
      <c r="CI17" s="106" t="str">
        <f>Aerogeneradores!AB17</f>
        <v>Eje de transmisión (3,5%)</v>
      </c>
      <c r="CJ17" s="106">
        <f>Aerogeneradores!AC17</f>
        <v>0</v>
      </c>
      <c r="CK17" s="106">
        <f>Aerogeneradores!AD17</f>
        <v>0</v>
      </c>
      <c r="CL17" s="106">
        <f>Aerogeneradores!AE17</f>
        <v>7</v>
      </c>
      <c r="CM17" s="106">
        <f>Aerogeneradores!AF17</f>
        <v>0</v>
      </c>
      <c r="CN17" s="106">
        <f>Aerogeneradores!AG17</f>
        <v>0</v>
      </c>
      <c r="CO17" s="106" t="str">
        <f>Aerogeneradores!AH17</f>
        <v>III-7</v>
      </c>
      <c r="CP17" s="106">
        <f>Aerogeneradores!AI17</f>
        <v>0</v>
      </c>
      <c r="CQ17" s="106">
        <f>Aerogeneradores!AJ17</f>
        <v>0</v>
      </c>
      <c r="CR17" s="106">
        <f>Aerogeneradores!AK17</f>
        <v>0</v>
      </c>
      <c r="CS17" s="106" t="str">
        <f>Aerogeneradores!AL17</f>
        <v>Eje de transmisión (3,5%)</v>
      </c>
      <c r="CT17" s="106">
        <f>Aerogeneradores!AM17</f>
        <v>0</v>
      </c>
      <c r="CU17" s="112">
        <f>Aerogeneradores!AN17</f>
        <v>0</v>
      </c>
      <c r="CW17" s="111">
        <f>'"Información del Proyecto - 3"'!B17</f>
        <v>0</v>
      </c>
      <c r="CX17" s="106" t="str">
        <f>'"Información del Proyecto - 3"'!C17</f>
        <v>Disponibilidad Infraestructura y Red</v>
      </c>
      <c r="CY17" s="106">
        <f>'"Información del Proyecto - 3"'!D17</f>
        <v>0</v>
      </c>
      <c r="CZ17" s="106">
        <f>'"Información del Proyecto - 3"'!E17</f>
        <v>0</v>
      </c>
      <c r="DA17" s="106" t="str">
        <f>'"Información del Proyecto - 3"'!F17</f>
        <v>julio</v>
      </c>
      <c r="DB17" s="106">
        <f>'"Información del Proyecto - 3"'!G17</f>
        <v>0</v>
      </c>
      <c r="DC17" s="106">
        <f>'"Información del Proyecto - 3"'!H17</f>
        <v>0</v>
      </c>
      <c r="DD17" s="106">
        <f>'"Información del Proyecto - 3"'!I17</f>
        <v>0</v>
      </c>
      <c r="DE17" s="106">
        <f>'"Información del Proyecto - 3"'!J17</f>
        <v>0</v>
      </c>
      <c r="DF17" s="106">
        <f>'"Información del Proyecto - 3"'!K17</f>
        <v>0</v>
      </c>
      <c r="DG17" s="106">
        <f>'"Información del Proyecto - 3"'!L17</f>
        <v>0</v>
      </c>
      <c r="DH17" s="106" t="str">
        <f>'"Información del Proyecto - 3"'!M17</f>
        <v>Año 9</v>
      </c>
      <c r="DI17" s="106">
        <f>'"Información del Proyecto - 3"'!N17</f>
        <v>0</v>
      </c>
      <c r="DJ17" s="106">
        <f>'"Información del Proyecto - 3"'!O17</f>
        <v>0</v>
      </c>
      <c r="DK17" s="106">
        <f>'"Información del Proyecto - 3"'!P17</f>
        <v>0</v>
      </c>
      <c r="DL17" s="106">
        <f>'"Información del Proyecto - 3"'!Q17</f>
        <v>0</v>
      </c>
      <c r="DM17" s="106">
        <f>'"Información del Proyecto - 3"'!R17</f>
        <v>0</v>
      </c>
      <c r="DN17" s="106">
        <f>'"Información del Proyecto - 3"'!S17</f>
        <v>0</v>
      </c>
      <c r="DO17" s="106">
        <f>'"Información del Proyecto - 3"'!T17</f>
        <v>0</v>
      </c>
      <c r="DP17" s="112">
        <f>'"Información del Proyecto - 3"'!U17</f>
        <v>0</v>
      </c>
      <c r="DR17" s="111" t="str">
        <f ca="1">Cálculos!B16</f>
        <v>Otros Materiales: Obra civil</v>
      </c>
      <c r="DS17" s="106">
        <f ca="1">Cálculos!C16</f>
        <v>0</v>
      </c>
      <c r="DT17" s="106">
        <f ca="1">Cálculos!D16</f>
        <v>0</v>
      </c>
      <c r="DU17" s="106">
        <f ca="1">Cálculos!E16</f>
        <v>0</v>
      </c>
      <c r="DV17" s="106">
        <f ca="1">Cálculos!F16</f>
        <v>0</v>
      </c>
      <c r="DW17" s="106">
        <f ca="1">Cálculos!G16</f>
        <v>20</v>
      </c>
      <c r="DX17" s="106">
        <f>Cálculos!H16</f>
        <v>0</v>
      </c>
      <c r="DY17" s="106">
        <f ca="1">Cálculos!I16</f>
        <v>0</v>
      </c>
      <c r="DZ17" s="106">
        <f ca="1">Cálculos!J16</f>
        <v>0</v>
      </c>
      <c r="EA17" s="106">
        <f ca="1">Cálculos!K16</f>
        <v>0</v>
      </c>
      <c r="EB17" s="106">
        <f ca="1">Cálculos!L16</f>
        <v>0</v>
      </c>
      <c r="EC17" s="106">
        <f>Cálculos!M16</f>
        <v>0</v>
      </c>
      <c r="ED17" s="106">
        <f ca="1">Cálculos!N16</f>
        <v>0</v>
      </c>
      <c r="EE17" s="106">
        <f ca="1">Cálculos!O16</f>
        <v>0</v>
      </c>
      <c r="EF17" s="106">
        <f ca="1">Cálculos!P16</f>
        <v>0</v>
      </c>
      <c r="EG17" s="106">
        <f ca="1">Cálculos!Q16</f>
        <v>0</v>
      </c>
      <c r="EH17" s="106">
        <f ca="1">Cálculos!R16</f>
        <v>0</v>
      </c>
      <c r="EI17" s="106">
        <f ca="1">Cálculos!S16</f>
        <v>0</v>
      </c>
      <c r="EJ17" s="106">
        <f ca="1">Cálculos!T16</f>
        <v>0</v>
      </c>
      <c r="FB17" s="106" t="str">
        <f>Cron.Inversiones!B17</f>
        <v>Los totales en cada concepto deben sumar 100%</v>
      </c>
      <c r="FS17" s="106" t="str">
        <f>'Fechas clave'!B17</f>
        <v>Fecha de Habilitación Comercial</v>
      </c>
      <c r="FT17" s="106">
        <f>'Fechas clave'!C17</f>
        <v>0</v>
      </c>
      <c r="FV17" s="297">
        <f>Resumen!B17</f>
        <v>0</v>
      </c>
      <c r="FW17" s="149">
        <f>Resumen!C17</f>
        <v>0</v>
      </c>
    </row>
    <row r="18" spans="2:179" ht="15.75" customHeight="1" x14ac:dyDescent="0.25">
      <c r="B18" s="111" t="e">
        <f>#REF!</f>
        <v>#REF!</v>
      </c>
      <c r="C18" s="106" t="e">
        <f>#REF!</f>
        <v>#REF!</v>
      </c>
      <c r="D18" s="106" t="e">
        <f>#REF!</f>
        <v>#REF!</v>
      </c>
      <c r="E18" s="106" t="e">
        <f>#REF!</f>
        <v>#REF!</v>
      </c>
      <c r="F18" s="106" t="e">
        <f>#REF!</f>
        <v>#REF!</v>
      </c>
      <c r="G18" s="112" t="e">
        <f>#REF!</f>
        <v>#REF!</v>
      </c>
      <c r="J18" s="106" t="str">
        <f>'"Información del Proyecto - 1"'!B18</f>
        <v>Tamaño del Predio</v>
      </c>
      <c r="K18" s="106">
        <f>'"Información del Proyecto - 1"'!C18</f>
        <v>0</v>
      </c>
      <c r="L18" s="106" t="str">
        <f>'"Información del Proyecto - 1"'!D18</f>
        <v>(hectáreas)</v>
      </c>
      <c r="M18" s="106" t="str">
        <f>'"Información del Proyecto - 1"'!E18</f>
        <v>("Polígono legal")</v>
      </c>
      <c r="N18" s="106">
        <f>'"Información del Proyecto - 1"'!F18</f>
        <v>0</v>
      </c>
      <c r="O18" s="106">
        <f>'"Información del Proyecto - 1"'!G18</f>
        <v>0</v>
      </c>
      <c r="P18" s="106">
        <f>'"Información del Proyecto - 1"'!H18</f>
        <v>0</v>
      </c>
      <c r="Q18" s="106">
        <f>'"Información del Proyecto - 1"'!I18</f>
        <v>0</v>
      </c>
      <c r="R18" s="106">
        <f>'"Información del Proyecto - 1"'!J18</f>
        <v>0</v>
      </c>
      <c r="S18" s="106">
        <f>'"Información del Proyecto - 1"'!K18</f>
        <v>0</v>
      </c>
      <c r="T18" s="106">
        <f>'"Información del Proyecto - 1"'!L18</f>
        <v>0</v>
      </c>
      <c r="W18" s="111" t="str">
        <f>'Obra Civil y Elect'!B18</f>
        <v>Caminos internos</v>
      </c>
      <c r="X18" s="106">
        <f>'Obra Civil y Elect'!C18</f>
        <v>0</v>
      </c>
      <c r="Y18" s="106">
        <f>'Obra Civil y Elect'!D18</f>
        <v>0</v>
      </c>
      <c r="Z18" s="106">
        <f>'Obra Civil y Elect'!E18</f>
        <v>0</v>
      </c>
      <c r="AA18" s="106">
        <f>'Obra Civil y Elect'!F18</f>
        <v>0</v>
      </c>
      <c r="AB18" s="112">
        <f>'Obra Civil y Elect'!G18</f>
        <v>0</v>
      </c>
      <c r="AD18" s="111">
        <f>'"Información del Proyecto - 4" '!B18</f>
        <v>0</v>
      </c>
      <c r="AE18" s="106">
        <f>'"Información del Proyecto - 4" '!C18</f>
        <v>0</v>
      </c>
      <c r="AF18" s="106" t="str">
        <f>'"Información del Proyecto - 4" '!D18</f>
        <v>Tipo de Torre</v>
      </c>
      <c r="AG18" s="106">
        <f>'"Información del Proyecto - 4" '!E18</f>
        <v>0</v>
      </c>
      <c r="AH18" s="106">
        <f>'"Información del Proyecto - 4" '!F18</f>
        <v>0</v>
      </c>
      <c r="AI18" s="106">
        <f>'"Información del Proyecto - 4" '!G18</f>
        <v>0</v>
      </c>
      <c r="AJ18" s="106">
        <f>'"Información del Proyecto - 4" '!H18</f>
        <v>0</v>
      </c>
      <c r="AK18" s="106">
        <f>'"Información del Proyecto - 4" '!I18</f>
        <v>0</v>
      </c>
      <c r="AL18" s="106">
        <f>'"Información del Proyecto - 4" '!J18</f>
        <v>0</v>
      </c>
      <c r="AM18" s="106">
        <f>'"Información del Proyecto - 4" '!K18</f>
        <v>0</v>
      </c>
      <c r="AN18" s="106" t="str">
        <f>'"Información del Proyecto - 4" '!L18</f>
        <v>Tipo de Torre</v>
      </c>
      <c r="AO18" s="106">
        <f>'"Información del Proyecto - 4" '!M18</f>
        <v>0</v>
      </c>
      <c r="AP18" s="106">
        <f>'"Información del Proyecto - 4" '!N18</f>
        <v>0</v>
      </c>
      <c r="AQ18" s="106">
        <f>'"Información del Proyecto - 4" '!O18</f>
        <v>0</v>
      </c>
      <c r="AR18" s="106">
        <f>'"Información del Proyecto - 4" '!P18</f>
        <v>0</v>
      </c>
      <c r="AS18" s="106">
        <f>'"Información del Proyecto - 4" '!Q18</f>
        <v>0</v>
      </c>
      <c r="AT18" s="112">
        <f>'"Información del Proyecto - 4" '!R18</f>
        <v>0</v>
      </c>
      <c r="AV18" s="111">
        <f>'"Información del Proyecto - 2"'!B18</f>
        <v>0</v>
      </c>
      <c r="AW18" s="106">
        <f>'"Información del Proyecto - 2"'!C18</f>
        <v>0</v>
      </c>
      <c r="AX18" s="106">
        <f>'"Información del Proyecto - 2"'!D18</f>
        <v>0</v>
      </c>
      <c r="AY18" s="106">
        <f>'"Información del Proyecto - 2"'!E18</f>
        <v>0</v>
      </c>
      <c r="AZ18" s="106">
        <f>'"Información del Proyecto - 2"'!F18</f>
        <v>0</v>
      </c>
      <c r="BA18" s="106" t="str">
        <f>'"Información del Proyecto - 2"'!G18</f>
        <v>Oct</v>
      </c>
      <c r="BB18" s="106">
        <f>'"Información del Proyecto - 2"'!H18</f>
        <v>0</v>
      </c>
      <c r="BC18" s="106">
        <f>'"Información del Proyecto - 2"'!I18</f>
        <v>0</v>
      </c>
      <c r="BD18" s="106" t="str">
        <f>'"Información del Proyecto - 2"'!J18</f>
        <v>(en %)</v>
      </c>
      <c r="BE18" s="106">
        <f>'"Información del Proyecto - 2"'!K18</f>
        <v>0</v>
      </c>
      <c r="BH18" s="111">
        <f>Aerogeneradores!A18</f>
        <v>8</v>
      </c>
      <c r="BI18" s="106">
        <f>Aerogeneradores!B18</f>
        <v>0</v>
      </c>
      <c r="BJ18" s="106">
        <f>Aerogeneradores!C18</f>
        <v>0</v>
      </c>
      <c r="BK18" s="106" t="str">
        <f>Aerogeneradores!D18</f>
        <v>I-8</v>
      </c>
      <c r="BL18" s="106">
        <f>Aerogeneradores!E18</f>
        <v>0</v>
      </c>
      <c r="BM18" s="106">
        <f>Aerogeneradores!F18</f>
        <v>0</v>
      </c>
      <c r="BN18" s="106">
        <f>Aerogeneradores!G18</f>
        <v>0</v>
      </c>
      <c r="BO18" s="106" t="str">
        <f>Aerogeneradores!H18</f>
        <v>Ensamblaje de buje  (3%)</v>
      </c>
      <c r="BP18" s="106">
        <f>Aerogeneradores!I18</f>
        <v>0</v>
      </c>
      <c r="BQ18" s="106">
        <f>Aerogeneradores!J18</f>
        <v>0</v>
      </c>
      <c r="BR18" s="106">
        <f>Aerogeneradores!K18</f>
        <v>8</v>
      </c>
      <c r="BS18" s="106">
        <f>Aerogeneradores!L18</f>
        <v>0</v>
      </c>
      <c r="BT18" s="106">
        <f>Aerogeneradores!M18</f>
        <v>0</v>
      </c>
      <c r="BU18" s="106" t="str">
        <f>Aerogeneradores!N18</f>
        <v>II-8</v>
      </c>
      <c r="BV18" s="106">
        <f>Aerogeneradores!O18</f>
        <v>0</v>
      </c>
      <c r="BW18" s="106">
        <f>Aerogeneradores!P18</f>
        <v>0</v>
      </c>
      <c r="BX18" s="106">
        <f>Aerogeneradores!Q18</f>
        <v>0</v>
      </c>
      <c r="BY18" s="106" t="str">
        <f>Aerogeneradores!R18</f>
        <v>Ensamblaje de buje  (3%)</v>
      </c>
      <c r="BZ18" s="106">
        <f>Aerogeneradores!S18</f>
        <v>0</v>
      </c>
      <c r="CA18" s="106">
        <f>Aerogeneradores!T18</f>
        <v>0</v>
      </c>
      <c r="CB18" s="106">
        <f>Aerogeneradores!U18</f>
        <v>8</v>
      </c>
      <c r="CC18" s="106">
        <f>Aerogeneradores!V18</f>
        <v>0</v>
      </c>
      <c r="CD18" s="106">
        <f>Aerogeneradores!W18</f>
        <v>0</v>
      </c>
      <c r="CE18" s="106" t="str">
        <f>Aerogeneradores!X18</f>
        <v>III-8</v>
      </c>
      <c r="CF18" s="106">
        <f>Aerogeneradores!Y18</f>
        <v>0</v>
      </c>
      <c r="CG18" s="106">
        <f>Aerogeneradores!Z18</f>
        <v>0</v>
      </c>
      <c r="CH18" s="106">
        <f>Aerogeneradores!AA18</f>
        <v>0</v>
      </c>
      <c r="CI18" s="106" t="str">
        <f>Aerogeneradores!AB18</f>
        <v>Ensamblaje de buje  (3%)</v>
      </c>
      <c r="CJ18" s="106">
        <f>Aerogeneradores!AC18</f>
        <v>0</v>
      </c>
      <c r="CK18" s="106">
        <f>Aerogeneradores!AD18</f>
        <v>0</v>
      </c>
      <c r="CL18" s="106">
        <f>Aerogeneradores!AE18</f>
        <v>8</v>
      </c>
      <c r="CM18" s="106">
        <f>Aerogeneradores!AF18</f>
        <v>0</v>
      </c>
      <c r="CN18" s="106">
        <f>Aerogeneradores!AG18</f>
        <v>0</v>
      </c>
      <c r="CO18" s="106" t="str">
        <f>Aerogeneradores!AH18</f>
        <v>III-8</v>
      </c>
      <c r="CP18" s="106">
        <f>Aerogeneradores!AI18</f>
        <v>0</v>
      </c>
      <c r="CQ18" s="106">
        <f>Aerogeneradores!AJ18</f>
        <v>0</v>
      </c>
      <c r="CR18" s="106">
        <f>Aerogeneradores!AK18</f>
        <v>0</v>
      </c>
      <c r="CS18" s="106" t="str">
        <f>Aerogeneradores!AL18</f>
        <v>Ensamblaje de buje  (3%)</v>
      </c>
      <c r="CT18" s="106">
        <f>Aerogeneradores!AM18</f>
        <v>0</v>
      </c>
      <c r="CU18" s="112">
        <f>Aerogeneradores!AN18</f>
        <v>0</v>
      </c>
      <c r="CW18" s="111">
        <f>'"Información del Proyecto - 3"'!B18</f>
        <v>0</v>
      </c>
      <c r="CX18" s="106">
        <f>'"Información del Proyecto - 3"'!C18</f>
        <v>0</v>
      </c>
      <c r="CY18" s="106">
        <f>'"Información del Proyecto - 3"'!D18</f>
        <v>0</v>
      </c>
      <c r="CZ18" s="106">
        <f>'"Información del Proyecto - 3"'!E18</f>
        <v>0</v>
      </c>
      <c r="DA18" s="106" t="str">
        <f>'"Información del Proyecto - 3"'!F18</f>
        <v>agosto</v>
      </c>
      <c r="DB18" s="106">
        <f>'"Información del Proyecto - 3"'!G18</f>
        <v>0</v>
      </c>
      <c r="DC18" s="106">
        <f>'"Información del Proyecto - 3"'!H18</f>
        <v>0</v>
      </c>
      <c r="DD18" s="106">
        <f>'"Información del Proyecto - 3"'!I18</f>
        <v>0</v>
      </c>
      <c r="DE18" s="106">
        <f>'"Información del Proyecto - 3"'!J18</f>
        <v>0</v>
      </c>
      <c r="DF18" s="106">
        <f>'"Información del Proyecto - 3"'!K18</f>
        <v>0</v>
      </c>
      <c r="DG18" s="106">
        <f>'"Información del Proyecto - 3"'!L18</f>
        <v>0</v>
      </c>
      <c r="DH18" s="106" t="str">
        <f>'"Información del Proyecto - 3"'!M18</f>
        <v>Año 10</v>
      </c>
      <c r="DI18" s="106">
        <f>'"Información del Proyecto - 3"'!N18</f>
        <v>0</v>
      </c>
      <c r="DJ18" s="106">
        <f>'"Información del Proyecto - 3"'!O18</f>
        <v>0</v>
      </c>
      <c r="DK18" s="106">
        <f>'"Información del Proyecto - 3"'!P18</f>
        <v>0</v>
      </c>
      <c r="DL18" s="106">
        <f>'"Información del Proyecto - 3"'!Q18</f>
        <v>0</v>
      </c>
      <c r="DM18" s="106">
        <f>'"Información del Proyecto - 3"'!R18</f>
        <v>0</v>
      </c>
      <c r="DN18" s="106">
        <f>'"Información del Proyecto - 3"'!S18</f>
        <v>0</v>
      </c>
      <c r="DO18" s="106">
        <f>'"Información del Proyecto - 3"'!T18</f>
        <v>0</v>
      </c>
      <c r="DP18" s="112">
        <f>'"Información del Proyecto - 3"'!U18</f>
        <v>0</v>
      </c>
      <c r="DR18" s="111" t="str">
        <f ca="1">Cálculos!B17</f>
        <v>Servicios: Montaje</v>
      </c>
      <c r="DS18" s="106">
        <f ca="1">Cálculos!C17</f>
        <v>0</v>
      </c>
      <c r="DT18" s="106">
        <f ca="1">Cálculos!D17</f>
        <v>0</v>
      </c>
      <c r="DU18" s="106">
        <f ca="1">Cálculos!E17</f>
        <v>0</v>
      </c>
      <c r="DV18" s="106">
        <f ca="1">Cálculos!F17</f>
        <v>0</v>
      </c>
      <c r="DW18" s="106">
        <f ca="1">Cálculos!G17</f>
        <v>20</v>
      </c>
      <c r="DX18" s="106">
        <f>Cálculos!H17</f>
        <v>0</v>
      </c>
      <c r="DY18" s="106">
        <f ca="1">Cálculos!I17</f>
        <v>0</v>
      </c>
      <c r="DZ18" s="106">
        <f ca="1">Cálculos!J17</f>
        <v>0</v>
      </c>
      <c r="EA18" s="106">
        <f ca="1">Cálculos!K17</f>
        <v>0</v>
      </c>
      <c r="EB18" s="106">
        <f ca="1">Cálculos!L17</f>
        <v>0</v>
      </c>
      <c r="EC18" s="106">
        <f>Cálculos!M17</f>
        <v>0</v>
      </c>
      <c r="ED18" s="106">
        <f ca="1">Cálculos!N17</f>
        <v>0</v>
      </c>
      <c r="EE18" s="106">
        <f ca="1">Cálculos!O17</f>
        <v>0</v>
      </c>
      <c r="EF18" s="106">
        <f ca="1">Cálculos!P17</f>
        <v>0</v>
      </c>
      <c r="EG18" s="106">
        <f ca="1">Cálculos!Q17</f>
        <v>0</v>
      </c>
      <c r="EH18" s="106">
        <f ca="1">Cálculos!R17</f>
        <v>0</v>
      </c>
      <c r="EI18" s="106">
        <f ca="1">Cálculos!S17</f>
        <v>0</v>
      </c>
      <c r="EJ18" s="106">
        <f ca="1">Cálculos!T17</f>
        <v>0</v>
      </c>
      <c r="EN18" s="106" t="str">
        <f>Empleo!C18</f>
        <v>Año 2</v>
      </c>
      <c r="FS18" s="106">
        <f>'Fechas clave'!B18</f>
        <v>0</v>
      </c>
      <c r="FT18" s="106">
        <f>'Fechas clave'!C18</f>
        <v>0</v>
      </c>
      <c r="FV18" s="297" t="str">
        <f>Resumen!B18</f>
        <v>CUPO SOLICITADO TOTAL (U$D)</v>
      </c>
      <c r="FW18" s="149">
        <f ca="1">Resumen!C18</f>
        <v>0</v>
      </c>
    </row>
    <row r="19" spans="2:179" x14ac:dyDescent="0.25">
      <c r="B19" s="111" t="e">
        <f>#REF!</f>
        <v>#REF!</v>
      </c>
      <c r="C19" s="106" t="e">
        <f>#REF!</f>
        <v>#REF!</v>
      </c>
      <c r="D19" s="106" t="e">
        <f>#REF!</f>
        <v>#REF!</v>
      </c>
      <c r="E19" s="106" t="e">
        <f>#REF!</f>
        <v>#REF!</v>
      </c>
      <c r="F19" s="106" t="e">
        <f>#REF!</f>
        <v>#REF!</v>
      </c>
      <c r="G19" s="112" t="e">
        <f>#REF!</f>
        <v>#REF!</v>
      </c>
      <c r="J19" s="106" t="str">
        <f>'"Información del Proyecto - 1"'!B19</f>
        <v>Tamaño del Parque</v>
      </c>
      <c r="K19" s="106">
        <f>'"Información del Proyecto - 1"'!C19</f>
        <v>0</v>
      </c>
      <c r="L19" s="106" t="str">
        <f>'"Información del Proyecto - 1"'!D19</f>
        <v>(hectáreas)</v>
      </c>
      <c r="M19" s="106" t="str">
        <f>'"Información del Proyecto - 1"'!E19</f>
        <v>("Polígono técnico")</v>
      </c>
      <c r="N19" s="106">
        <f>'"Información del Proyecto - 1"'!F19</f>
        <v>0</v>
      </c>
      <c r="O19" s="106">
        <f>'"Información del Proyecto - 1"'!G19</f>
        <v>0</v>
      </c>
      <c r="P19" s="106">
        <f>'"Información del Proyecto - 1"'!H19</f>
        <v>0</v>
      </c>
      <c r="Q19" s="106">
        <f>'"Información del Proyecto - 1"'!I19</f>
        <v>0</v>
      </c>
      <c r="R19" s="106">
        <f>'"Información del Proyecto - 1"'!J19</f>
        <v>0</v>
      </c>
      <c r="S19" s="106">
        <f>'"Información del Proyecto - 1"'!K19</f>
        <v>0</v>
      </c>
      <c r="T19" s="106">
        <f>'"Información del Proyecto - 1"'!L19</f>
        <v>0</v>
      </c>
      <c r="W19" s="111">
        <f>'Obra Civil y Elect'!B19</f>
        <v>0</v>
      </c>
      <c r="X19" s="106" t="str">
        <f>'Obra Civil y Elect'!C19</f>
        <v>Tipo 1</v>
      </c>
      <c r="Y19" s="106">
        <f>'Obra Civil y Elect'!D19</f>
        <v>0</v>
      </c>
      <c r="Z19" s="106" t="str">
        <f>'Obra Civil y Elect'!E19</f>
        <v>Tipo 2</v>
      </c>
      <c r="AA19" s="106">
        <f>'Obra Civil y Elect'!F19</f>
        <v>0</v>
      </c>
      <c r="AB19" s="112">
        <f>'Obra Civil y Elect'!G19</f>
        <v>0</v>
      </c>
      <c r="AD19" s="111">
        <f>'"Información del Proyecto - 4" '!B19</f>
        <v>0</v>
      </c>
      <c r="AE19" s="106">
        <f>'"Información del Proyecto - 4" '!C19</f>
        <v>0</v>
      </c>
      <c r="AF19" s="106">
        <f>'"Información del Proyecto - 4" '!D19</f>
        <v>0</v>
      </c>
      <c r="AG19" s="106">
        <f>'"Información del Proyecto - 4" '!E19</f>
        <v>0</v>
      </c>
      <c r="AH19" s="106">
        <f>'"Información del Proyecto - 4" '!F19</f>
        <v>0</v>
      </c>
      <c r="AI19" s="106">
        <f>'"Información del Proyecto - 4" '!G19</f>
        <v>0</v>
      </c>
      <c r="AJ19" s="106">
        <f>'"Información del Proyecto - 4" '!H19</f>
        <v>0</v>
      </c>
      <c r="AK19" s="106">
        <f>'"Información del Proyecto - 4" '!I19</f>
        <v>0</v>
      </c>
      <c r="AL19" s="106">
        <f>'"Información del Proyecto - 4" '!J19</f>
        <v>0</v>
      </c>
      <c r="AM19" s="106">
        <f>'"Información del Proyecto - 4" '!K19</f>
        <v>0</v>
      </c>
      <c r="AN19" s="106">
        <f>'"Información del Proyecto - 4" '!L19</f>
        <v>0</v>
      </c>
      <c r="AO19" s="106">
        <f>'"Información del Proyecto - 4" '!M19</f>
        <v>0</v>
      </c>
      <c r="AP19" s="106">
        <f>'"Información del Proyecto - 4" '!N19</f>
        <v>0</v>
      </c>
      <c r="AQ19" s="106">
        <f>'"Información del Proyecto - 4" '!O19</f>
        <v>0</v>
      </c>
      <c r="AR19" s="106">
        <f>'"Información del Proyecto - 4" '!P19</f>
        <v>0</v>
      </c>
      <c r="AS19" s="106">
        <f>'"Información del Proyecto - 4" '!Q19</f>
        <v>0</v>
      </c>
      <c r="AT19" s="112">
        <f>'"Información del Proyecto - 4" '!R19</f>
        <v>0</v>
      </c>
      <c r="AV19" s="111">
        <f>'"Información del Proyecto - 2"'!B19</f>
        <v>0</v>
      </c>
      <c r="AW19" s="106">
        <f>'"Información del Proyecto - 2"'!C19</f>
        <v>0</v>
      </c>
      <c r="AX19" s="106">
        <f>'"Información del Proyecto - 2"'!D19</f>
        <v>0</v>
      </c>
      <c r="AY19" s="106">
        <f>'"Información del Proyecto - 2"'!E19</f>
        <v>0</v>
      </c>
      <c r="AZ19" s="106">
        <f>'"Información del Proyecto - 2"'!F19</f>
        <v>0</v>
      </c>
      <c r="BA19" s="106" t="str">
        <f>'"Información del Proyecto - 2"'!G19</f>
        <v>Nov</v>
      </c>
      <c r="BB19" s="106">
        <f>'"Información del Proyecto - 2"'!H19</f>
        <v>0</v>
      </c>
      <c r="BC19" s="106">
        <f>'"Información del Proyecto - 2"'!I19</f>
        <v>0</v>
      </c>
      <c r="BD19" s="106">
        <f>'"Información del Proyecto - 2"'!J19</f>
        <v>0</v>
      </c>
      <c r="BE19" s="106">
        <f>'"Información del Proyecto - 2"'!K19</f>
        <v>0</v>
      </c>
      <c r="BH19" s="111">
        <f>Aerogeneradores!A19</f>
        <v>9</v>
      </c>
      <c r="BI19" s="106">
        <f>Aerogeneradores!B19</f>
        <v>0</v>
      </c>
      <c r="BJ19" s="106">
        <f>Aerogeneradores!C19</f>
        <v>0</v>
      </c>
      <c r="BK19" s="106" t="str">
        <f>Aerogeneradores!D19</f>
        <v>I-9</v>
      </c>
      <c r="BL19" s="106">
        <f>Aerogeneradores!E19</f>
        <v>0</v>
      </c>
      <c r="BM19" s="106">
        <f>Aerogeneradores!F19</f>
        <v>0</v>
      </c>
      <c r="BN19" s="106">
        <f>Aerogeneradores!G19</f>
        <v>0</v>
      </c>
      <c r="BO19" s="106" t="str">
        <f>Aerogeneradores!H19</f>
        <v>Piezas de fundición de góndola (3%)</v>
      </c>
      <c r="BP19" s="106">
        <f>Aerogeneradores!I19</f>
        <v>0</v>
      </c>
      <c r="BQ19" s="106">
        <f>Aerogeneradores!J19</f>
        <v>0</v>
      </c>
      <c r="BR19" s="106">
        <f>Aerogeneradores!K19</f>
        <v>9</v>
      </c>
      <c r="BS19" s="106">
        <f>Aerogeneradores!L19</f>
        <v>0</v>
      </c>
      <c r="BT19" s="106">
        <f>Aerogeneradores!M19</f>
        <v>0</v>
      </c>
      <c r="BU19" s="106" t="str">
        <f>Aerogeneradores!N19</f>
        <v>II-9</v>
      </c>
      <c r="BV19" s="106">
        <f>Aerogeneradores!O19</f>
        <v>0</v>
      </c>
      <c r="BW19" s="106">
        <f>Aerogeneradores!P19</f>
        <v>0</v>
      </c>
      <c r="BX19" s="106">
        <f>Aerogeneradores!Q19</f>
        <v>0</v>
      </c>
      <c r="BY19" s="106" t="str">
        <f>Aerogeneradores!R19</f>
        <v>Piezas de fundición de góndola (3%)</v>
      </c>
      <c r="BZ19" s="106">
        <f>Aerogeneradores!S19</f>
        <v>0</v>
      </c>
      <c r="CA19" s="106">
        <f>Aerogeneradores!T19</f>
        <v>0</v>
      </c>
      <c r="CB19" s="106">
        <f>Aerogeneradores!U19</f>
        <v>9</v>
      </c>
      <c r="CC19" s="106">
        <f>Aerogeneradores!V19</f>
        <v>0</v>
      </c>
      <c r="CD19" s="106">
        <f>Aerogeneradores!W19</f>
        <v>0</v>
      </c>
      <c r="CE19" s="106" t="str">
        <f>Aerogeneradores!X19</f>
        <v>III-9</v>
      </c>
      <c r="CF19" s="106">
        <f>Aerogeneradores!Y19</f>
        <v>0</v>
      </c>
      <c r="CG19" s="106">
        <f>Aerogeneradores!Z19</f>
        <v>0</v>
      </c>
      <c r="CH19" s="106">
        <f>Aerogeneradores!AA19</f>
        <v>0</v>
      </c>
      <c r="CI19" s="106" t="str">
        <f>Aerogeneradores!AB19</f>
        <v>Piezas de fundición de góndola (3%)</v>
      </c>
      <c r="CJ19" s="106">
        <f>Aerogeneradores!AC19</f>
        <v>0</v>
      </c>
      <c r="CK19" s="106">
        <f>Aerogeneradores!AD19</f>
        <v>0</v>
      </c>
      <c r="CL19" s="106">
        <f>Aerogeneradores!AE19</f>
        <v>9</v>
      </c>
      <c r="CM19" s="106">
        <f>Aerogeneradores!AF19</f>
        <v>0</v>
      </c>
      <c r="CN19" s="106">
        <f>Aerogeneradores!AG19</f>
        <v>0</v>
      </c>
      <c r="CO19" s="106" t="str">
        <f>Aerogeneradores!AH19</f>
        <v>III-9</v>
      </c>
      <c r="CP19" s="106">
        <f>Aerogeneradores!AI19</f>
        <v>0</v>
      </c>
      <c r="CQ19" s="106">
        <f>Aerogeneradores!AJ19</f>
        <v>0</v>
      </c>
      <c r="CR19" s="106">
        <f>Aerogeneradores!AK19</f>
        <v>0</v>
      </c>
      <c r="CS19" s="106" t="str">
        <f>Aerogeneradores!AL19</f>
        <v>Piezas de fundición de góndola (3%)</v>
      </c>
      <c r="CT19" s="106">
        <f>Aerogeneradores!AM19</f>
        <v>0</v>
      </c>
      <c r="CU19" s="112">
        <f>Aerogeneradores!AN19</f>
        <v>0</v>
      </c>
      <c r="CW19" s="111">
        <f>'"Información del Proyecto - 3"'!B19</f>
        <v>0</v>
      </c>
      <c r="CX19" s="106" t="str">
        <f>'"Información del Proyecto - 3"'!C19</f>
        <v>Otras pérdidas</v>
      </c>
      <c r="CY19" s="106">
        <f>'"Información del Proyecto - 3"'!D19</f>
        <v>0</v>
      </c>
      <c r="CZ19" s="106">
        <f>'"Información del Proyecto - 3"'!E19</f>
        <v>0</v>
      </c>
      <c r="DA19" s="106" t="str">
        <f>'"Información del Proyecto - 3"'!F19</f>
        <v>septiembre</v>
      </c>
      <c r="DB19" s="106">
        <f>'"Información del Proyecto - 3"'!G19</f>
        <v>0</v>
      </c>
      <c r="DC19" s="106">
        <f>'"Información del Proyecto - 3"'!H19</f>
        <v>0</v>
      </c>
      <c r="DD19" s="106">
        <f>'"Información del Proyecto - 3"'!I19</f>
        <v>0</v>
      </c>
      <c r="DE19" s="106">
        <f>'"Información del Proyecto - 3"'!J19</f>
        <v>0</v>
      </c>
      <c r="DF19" s="106">
        <f>'"Información del Proyecto - 3"'!K19</f>
        <v>0</v>
      </c>
      <c r="DG19" s="106">
        <f>'"Información del Proyecto - 3"'!L19</f>
        <v>0</v>
      </c>
      <c r="DH19" s="106" t="str">
        <f>'"Información del Proyecto - 3"'!M19</f>
        <v>Año 11</v>
      </c>
      <c r="DI19" s="106">
        <f>'"Información del Proyecto - 3"'!N19</f>
        <v>0</v>
      </c>
      <c r="DJ19" s="106">
        <f>'"Información del Proyecto - 3"'!O19</f>
        <v>0</v>
      </c>
      <c r="DK19" s="106">
        <f>'"Información del Proyecto - 3"'!P19</f>
        <v>0</v>
      </c>
      <c r="DL19" s="106">
        <f>'"Información del Proyecto - 3"'!Q19</f>
        <v>0</v>
      </c>
      <c r="DM19" s="106">
        <f>'"Información del Proyecto - 3"'!R19</f>
        <v>0</v>
      </c>
      <c r="DN19" s="106">
        <f>'"Información del Proyecto - 3"'!S19</f>
        <v>0</v>
      </c>
      <c r="DO19" s="106">
        <f>'"Información del Proyecto - 3"'!T19</f>
        <v>0</v>
      </c>
      <c r="DP19" s="112">
        <f>'"Información del Proyecto - 3"'!U19</f>
        <v>0</v>
      </c>
      <c r="DR19" s="111" t="str">
        <f ca="1">Cálculos!B18</f>
        <v>Servicios: Transporte / Logística</v>
      </c>
      <c r="DS19" s="106">
        <f ca="1">Cálculos!C18</f>
        <v>0</v>
      </c>
      <c r="DT19" s="106">
        <f ca="1">Cálculos!D18</f>
        <v>0</v>
      </c>
      <c r="DU19" s="106">
        <f ca="1">Cálculos!E18</f>
        <v>0</v>
      </c>
      <c r="DV19" s="106">
        <f ca="1">Cálculos!F18</f>
        <v>0</v>
      </c>
      <c r="DW19" s="106">
        <f ca="1">Cálculos!G18</f>
        <v>20</v>
      </c>
      <c r="DX19" s="106">
        <f>Cálculos!H18</f>
        <v>0</v>
      </c>
      <c r="DY19" s="106">
        <f ca="1">Cálculos!I18</f>
        <v>0</v>
      </c>
      <c r="DZ19" s="106">
        <f ca="1">Cálculos!J18</f>
        <v>0</v>
      </c>
      <c r="EA19" s="106">
        <f ca="1">Cálculos!K18</f>
        <v>0</v>
      </c>
      <c r="EB19" s="106">
        <f ca="1">Cálculos!L18</f>
        <v>0</v>
      </c>
      <c r="EC19" s="106">
        <f>Cálculos!M18</f>
        <v>0</v>
      </c>
      <c r="ED19" s="106">
        <f ca="1">Cálculos!N18</f>
        <v>0</v>
      </c>
      <c r="EE19" s="106">
        <f ca="1">Cálculos!O18</f>
        <v>0</v>
      </c>
      <c r="EF19" s="106">
        <f ca="1">Cálculos!P18</f>
        <v>0</v>
      </c>
      <c r="EG19" s="106">
        <f ca="1">Cálculos!Q18</f>
        <v>0</v>
      </c>
      <c r="EH19" s="106">
        <f ca="1">Cálculos!R18</f>
        <v>0</v>
      </c>
      <c r="EI19" s="106">
        <f ca="1">Cálculos!S18</f>
        <v>0</v>
      </c>
      <c r="EJ19" s="106">
        <f ca="1">Cálculos!T18</f>
        <v>0</v>
      </c>
      <c r="EN19" s="106" t="str">
        <f>Empleo!C19</f>
        <v>Mes 13</v>
      </c>
      <c r="EO19" s="106" t="str">
        <f>Empleo!D19</f>
        <v>Mes 14</v>
      </c>
      <c r="EP19" s="106" t="str">
        <f>Empleo!E19</f>
        <v>Mes 15</v>
      </c>
      <c r="EQ19" s="106" t="str">
        <f>Empleo!F19</f>
        <v>Mes 16</v>
      </c>
      <c r="ER19" s="106" t="str">
        <f>Empleo!G19</f>
        <v>Mes 17</v>
      </c>
      <c r="ES19" s="106" t="str">
        <f>Empleo!H19</f>
        <v>Mes 18</v>
      </c>
      <c r="ET19" s="106" t="str">
        <f>Empleo!I19</f>
        <v>Mes 19</v>
      </c>
      <c r="EU19" s="106" t="str">
        <f>Empleo!J19</f>
        <v>Mes 20</v>
      </c>
      <c r="EV19" s="106" t="str">
        <f>Empleo!K19</f>
        <v>Mes 21</v>
      </c>
      <c r="EW19" s="106" t="str">
        <f>Empleo!L19</f>
        <v>Mes 22</v>
      </c>
      <c r="EX19" s="106" t="str">
        <f>Empleo!M19</f>
        <v>Mes 23</v>
      </c>
      <c r="EY19" s="106" t="str">
        <f>Empleo!N19</f>
        <v>Mes 24</v>
      </c>
      <c r="FD19" s="106" t="str">
        <f>Cron.Inversiones!D19</f>
        <v xml:space="preserve">Año 1 </v>
      </c>
      <c r="FS19" s="106"/>
      <c r="FV19" s="297" t="str">
        <f>Resumen!B19</f>
        <v>CUPO SOLICITADO POR MW (U$D)</v>
      </c>
      <c r="FW19" s="149">
        <f>Resumen!C19</f>
        <v>0</v>
      </c>
    </row>
    <row r="20" spans="2:179" x14ac:dyDescent="0.25">
      <c r="B20" s="111" t="e">
        <f>#REF!</f>
        <v>#REF!</v>
      </c>
      <c r="C20" s="106" t="e">
        <f>#REF!</f>
        <v>#REF!</v>
      </c>
      <c r="D20" s="106" t="e">
        <f>#REF!</f>
        <v>#REF!</v>
      </c>
      <c r="E20" s="106" t="e">
        <f>#REF!</f>
        <v>#REF!</v>
      </c>
      <c r="F20" s="106" t="e">
        <f>#REF!</f>
        <v>#REF!</v>
      </c>
      <c r="G20" s="112" t="e">
        <f>#REF!</f>
        <v>#REF!</v>
      </c>
      <c r="J20" s="106" t="str">
        <f>'"Información del Proyecto - 1"'!B20</f>
        <v>Elevación</v>
      </c>
      <c r="K20" s="106">
        <f>'"Información del Proyecto - 1"'!C20</f>
        <v>0</v>
      </c>
      <c r="L20" s="106" t="str">
        <f>'"Información del Proyecto - 1"'!D20</f>
        <v>m.s.n.m.</v>
      </c>
      <c r="M20" s="106">
        <f>'"Información del Proyecto - 1"'!E20</f>
        <v>0</v>
      </c>
      <c r="N20" s="106">
        <f>'"Información del Proyecto - 1"'!F20</f>
        <v>0</v>
      </c>
      <c r="O20" s="106">
        <f>'"Información del Proyecto - 1"'!G20</f>
        <v>0</v>
      </c>
      <c r="P20" s="106">
        <f>'"Información del Proyecto - 1"'!H20</f>
        <v>0</v>
      </c>
      <c r="Q20" s="106">
        <f>'"Información del Proyecto - 1"'!I20</f>
        <v>0</v>
      </c>
      <c r="R20" s="106">
        <f>'"Información del Proyecto - 1"'!J20</f>
        <v>0</v>
      </c>
      <c r="S20" s="106">
        <f>'"Información del Proyecto - 1"'!K20</f>
        <v>0</v>
      </c>
      <c r="T20" s="106">
        <f>'"Información del Proyecto - 1"'!L20</f>
        <v>0</v>
      </c>
      <c r="W20" s="111" t="str">
        <f>'Obra Civil y Elect'!B20</f>
        <v>Tipo de camino</v>
      </c>
      <c r="X20" s="106">
        <f>'Obra Civil y Elect'!C20</f>
        <v>0</v>
      </c>
      <c r="Y20" s="106">
        <f>'Obra Civil y Elect'!D20</f>
        <v>0</v>
      </c>
      <c r="Z20" s="106">
        <f>'Obra Civil y Elect'!E20</f>
        <v>0</v>
      </c>
      <c r="AA20" s="106">
        <f>'Obra Civil y Elect'!F20</f>
        <v>0</v>
      </c>
      <c r="AB20" s="112">
        <f>'Obra Civil y Elect'!G20</f>
        <v>0</v>
      </c>
      <c r="AD20" s="111">
        <f>'"Información del Proyecto - 4" '!B20</f>
        <v>0</v>
      </c>
      <c r="AE20" s="106">
        <f>'"Información del Proyecto - 4" '!C20</f>
        <v>0</v>
      </c>
      <c r="AF20" s="106">
        <f>'"Información del Proyecto - 4" '!D20</f>
        <v>0</v>
      </c>
      <c r="AG20" s="106" t="str">
        <f>'"Información del Proyecto - 4" '!E20</f>
        <v>Inicio</v>
      </c>
      <c r="AH20" s="106" t="str">
        <f>'"Información del Proyecto - 4" '!F20</f>
        <v>Final</v>
      </c>
      <c r="AI20" s="106">
        <f>'"Información del Proyecto - 4" '!G20</f>
        <v>0</v>
      </c>
      <c r="AJ20" s="106">
        <f>'"Información del Proyecto - 4" '!H20</f>
        <v>0</v>
      </c>
      <c r="AK20" s="106">
        <f>'"Información del Proyecto - 4" '!I20</f>
        <v>0</v>
      </c>
      <c r="AL20" s="106">
        <f>'"Información del Proyecto - 4" '!J20</f>
        <v>0</v>
      </c>
      <c r="AM20" s="106">
        <f>'"Información del Proyecto - 4" '!K20</f>
        <v>0</v>
      </c>
      <c r="AN20" s="106">
        <f>'"Información del Proyecto - 4" '!L20</f>
        <v>0</v>
      </c>
      <c r="AO20" s="106" t="str">
        <f>'"Información del Proyecto - 4" '!M20</f>
        <v>Inicio</v>
      </c>
      <c r="AP20" s="106" t="str">
        <f>'"Información del Proyecto - 4" '!N20</f>
        <v>Final</v>
      </c>
      <c r="AQ20" s="106">
        <f>'"Información del Proyecto - 4" '!O20</f>
        <v>0</v>
      </c>
      <c r="AR20" s="106">
        <f>'"Información del Proyecto - 4" '!P20</f>
        <v>0</v>
      </c>
      <c r="AS20" s="106">
        <f>'"Información del Proyecto - 4" '!Q20</f>
        <v>0</v>
      </c>
      <c r="AT20" s="112">
        <f>'"Información del Proyecto - 4" '!R20</f>
        <v>0</v>
      </c>
      <c r="AV20" s="111">
        <f>'"Información del Proyecto - 2"'!B20</f>
        <v>0</v>
      </c>
      <c r="AW20" s="106">
        <f>'"Información del Proyecto - 2"'!C20</f>
        <v>0</v>
      </c>
      <c r="AX20" s="106">
        <f>'"Información del Proyecto - 2"'!D20</f>
        <v>0</v>
      </c>
      <c r="AY20" s="106">
        <f>'"Información del Proyecto - 2"'!E20</f>
        <v>0</v>
      </c>
      <c r="AZ20" s="106">
        <f>'"Información del Proyecto - 2"'!F20</f>
        <v>0</v>
      </c>
      <c r="BA20" s="106" t="str">
        <f>'"Información del Proyecto - 2"'!G20</f>
        <v>Dic</v>
      </c>
      <c r="BB20" s="106">
        <f>'"Información del Proyecto - 2"'!H20</f>
        <v>0</v>
      </c>
      <c r="BC20" s="106">
        <f>'"Información del Proyecto - 2"'!I20</f>
        <v>0</v>
      </c>
      <c r="BD20" s="106" t="str">
        <f>'"Información del Proyecto - 2"'!J20</f>
        <v>Densidad del aire (kg/m3)</v>
      </c>
      <c r="BE20" s="106">
        <f>'"Información del Proyecto - 2"'!K20</f>
        <v>0</v>
      </c>
      <c r="BH20" s="111">
        <f>Aerogeneradores!A20</f>
        <v>10</v>
      </c>
      <c r="BI20" s="106">
        <f>Aerogeneradores!B20</f>
        <v>0</v>
      </c>
      <c r="BJ20" s="106">
        <f>Aerogeneradores!C20</f>
        <v>0</v>
      </c>
      <c r="BK20" s="106" t="str">
        <f>Aerogeneradores!D20</f>
        <v>I-10</v>
      </c>
      <c r="BL20" s="106">
        <f>Aerogeneradores!E20</f>
        <v>0</v>
      </c>
      <c r="BM20" s="106">
        <f>Aerogeneradores!F20</f>
        <v>0</v>
      </c>
      <c r="BN20" s="106">
        <f>Aerogeneradores!G20</f>
        <v>0</v>
      </c>
      <c r="BO20" s="106" t="str">
        <f>Aerogeneradores!H20</f>
        <v>Conversor de potencia (3%)</v>
      </c>
      <c r="BP20" s="106">
        <f>Aerogeneradores!I20</f>
        <v>0</v>
      </c>
      <c r="BQ20" s="106">
        <f>Aerogeneradores!J20</f>
        <v>0</v>
      </c>
      <c r="BR20" s="106">
        <f>Aerogeneradores!K20</f>
        <v>10</v>
      </c>
      <c r="BS20" s="106">
        <f>Aerogeneradores!L20</f>
        <v>0</v>
      </c>
      <c r="BT20" s="106">
        <f>Aerogeneradores!M20</f>
        <v>0</v>
      </c>
      <c r="BU20" s="106" t="str">
        <f>Aerogeneradores!N20</f>
        <v>II-10</v>
      </c>
      <c r="BV20" s="106">
        <f>Aerogeneradores!O20</f>
        <v>0</v>
      </c>
      <c r="BW20" s="106">
        <f>Aerogeneradores!P20</f>
        <v>0</v>
      </c>
      <c r="BX20" s="106">
        <f>Aerogeneradores!Q20</f>
        <v>0</v>
      </c>
      <c r="BY20" s="106" t="str">
        <f>Aerogeneradores!R20</f>
        <v>Conversor de potencia (3%)</v>
      </c>
      <c r="BZ20" s="106">
        <f>Aerogeneradores!S20</f>
        <v>0</v>
      </c>
      <c r="CA20" s="106">
        <f>Aerogeneradores!T20</f>
        <v>0</v>
      </c>
      <c r="CB20" s="106">
        <f>Aerogeneradores!U20</f>
        <v>10</v>
      </c>
      <c r="CC20" s="106">
        <f>Aerogeneradores!V20</f>
        <v>0</v>
      </c>
      <c r="CD20" s="106">
        <f>Aerogeneradores!W20</f>
        <v>0</v>
      </c>
      <c r="CE20" s="106" t="str">
        <f>Aerogeneradores!X20</f>
        <v>III-10</v>
      </c>
      <c r="CF20" s="106">
        <f>Aerogeneradores!Y20</f>
        <v>0</v>
      </c>
      <c r="CG20" s="106">
        <f>Aerogeneradores!Z20</f>
        <v>0</v>
      </c>
      <c r="CH20" s="106">
        <f>Aerogeneradores!AA20</f>
        <v>0</v>
      </c>
      <c r="CI20" s="106" t="str">
        <f>Aerogeneradores!AB20</f>
        <v>Conversor de potencia (3%)</v>
      </c>
      <c r="CJ20" s="106">
        <f>Aerogeneradores!AC20</f>
        <v>0</v>
      </c>
      <c r="CK20" s="106">
        <f>Aerogeneradores!AD20</f>
        <v>0</v>
      </c>
      <c r="CL20" s="106">
        <f>Aerogeneradores!AE20</f>
        <v>10</v>
      </c>
      <c r="CM20" s="106">
        <f>Aerogeneradores!AF20</f>
        <v>0</v>
      </c>
      <c r="CN20" s="106">
        <f>Aerogeneradores!AG20</f>
        <v>0</v>
      </c>
      <c r="CO20" s="106" t="str">
        <f>Aerogeneradores!AH20</f>
        <v>III-10</v>
      </c>
      <c r="CP20" s="106">
        <f>Aerogeneradores!AI20</f>
        <v>0</v>
      </c>
      <c r="CQ20" s="106">
        <f>Aerogeneradores!AJ20</f>
        <v>0</v>
      </c>
      <c r="CR20" s="106">
        <f>Aerogeneradores!AK20</f>
        <v>0</v>
      </c>
      <c r="CS20" s="106" t="str">
        <f>Aerogeneradores!AL20</f>
        <v>Conversor de potencia (3%)</v>
      </c>
      <c r="CT20" s="106">
        <f>Aerogeneradores!AM20</f>
        <v>0</v>
      </c>
      <c r="CU20" s="112">
        <f>Aerogeneradores!AN20</f>
        <v>0</v>
      </c>
      <c r="CW20" s="111">
        <f>'"Información del Proyecto - 3"'!B20</f>
        <v>0</v>
      </c>
      <c r="CX20" s="106">
        <f>'"Información del Proyecto - 3"'!C20</f>
        <v>0</v>
      </c>
      <c r="CY20" s="106">
        <f>'"Información del Proyecto - 3"'!D20</f>
        <v>0</v>
      </c>
      <c r="CZ20" s="106">
        <f>'"Información del Proyecto - 3"'!E20</f>
        <v>0</v>
      </c>
      <c r="DA20" s="106" t="str">
        <f>'"Información del Proyecto - 3"'!F20</f>
        <v>octubre</v>
      </c>
      <c r="DB20" s="106">
        <f>'"Información del Proyecto - 3"'!G20</f>
        <v>0</v>
      </c>
      <c r="DC20" s="106">
        <f>'"Información del Proyecto - 3"'!H20</f>
        <v>0</v>
      </c>
      <c r="DD20" s="106">
        <f>'"Información del Proyecto - 3"'!I20</f>
        <v>0</v>
      </c>
      <c r="DE20" s="106">
        <f>'"Información del Proyecto - 3"'!J20</f>
        <v>0</v>
      </c>
      <c r="DF20" s="106">
        <f>'"Información del Proyecto - 3"'!K20</f>
        <v>0</v>
      </c>
      <c r="DG20" s="106">
        <f>'"Información del Proyecto - 3"'!L20</f>
        <v>0</v>
      </c>
      <c r="DH20" s="106" t="str">
        <f>'"Información del Proyecto - 3"'!M20</f>
        <v>Año 12</v>
      </c>
      <c r="DI20" s="106">
        <f>'"Información del Proyecto - 3"'!N20</f>
        <v>0</v>
      </c>
      <c r="DJ20" s="106">
        <f>'"Información del Proyecto - 3"'!O20</f>
        <v>0</v>
      </c>
      <c r="DK20" s="106">
        <f>'"Información del Proyecto - 3"'!P20</f>
        <v>0</v>
      </c>
      <c r="DL20" s="106">
        <f>'"Información del Proyecto - 3"'!Q20</f>
        <v>0</v>
      </c>
      <c r="DM20" s="106">
        <f>'"Información del Proyecto - 3"'!R20</f>
        <v>0</v>
      </c>
      <c r="DN20" s="106">
        <f>'"Información del Proyecto - 3"'!S20</f>
        <v>0</v>
      </c>
      <c r="DO20" s="106">
        <f>'"Información del Proyecto - 3"'!T20</f>
        <v>0</v>
      </c>
      <c r="DP20" s="112">
        <f>'"Información del Proyecto - 3"'!U20</f>
        <v>0</v>
      </c>
      <c r="DR20" s="111" t="str">
        <f ca="1">Cálculos!B19</f>
        <v>Servicios: Cableado y puesta a tierra</v>
      </c>
      <c r="DS20" s="106">
        <f ca="1">Cálculos!C19</f>
        <v>0</v>
      </c>
      <c r="DT20" s="106">
        <f ca="1">Cálculos!D19</f>
        <v>0</v>
      </c>
      <c r="DU20" s="106">
        <f ca="1">Cálculos!E19</f>
        <v>0</v>
      </c>
      <c r="DV20" s="106">
        <f ca="1">Cálculos!F19</f>
        <v>0</v>
      </c>
      <c r="DW20" s="106">
        <f ca="1">Cálculos!G19</f>
        <v>20</v>
      </c>
      <c r="DX20" s="106">
        <f>Cálculos!H19</f>
        <v>0</v>
      </c>
      <c r="DY20" s="106">
        <f ca="1">Cálculos!I19</f>
        <v>0</v>
      </c>
      <c r="DZ20" s="106">
        <f ca="1">Cálculos!J19</f>
        <v>0</v>
      </c>
      <c r="EA20" s="106">
        <f ca="1">Cálculos!K19</f>
        <v>0</v>
      </c>
      <c r="EB20" s="106">
        <f ca="1">Cálculos!L19</f>
        <v>0</v>
      </c>
      <c r="EC20" s="106">
        <f>Cálculos!M19</f>
        <v>0</v>
      </c>
      <c r="ED20" s="106">
        <f ca="1">Cálculos!N19</f>
        <v>0</v>
      </c>
      <c r="EE20" s="106">
        <f ca="1">Cálculos!O19</f>
        <v>0</v>
      </c>
      <c r="EF20" s="106">
        <f ca="1">Cálculos!P19</f>
        <v>0</v>
      </c>
      <c r="EG20" s="106">
        <f ca="1">Cálculos!Q19</f>
        <v>0</v>
      </c>
      <c r="EH20" s="106">
        <f ca="1">Cálculos!R19</f>
        <v>0</v>
      </c>
      <c r="EI20" s="106">
        <f ca="1">Cálculos!S19</f>
        <v>0</v>
      </c>
      <c r="EJ20" s="106">
        <f ca="1">Cálculos!T19</f>
        <v>0</v>
      </c>
      <c r="EN20" s="106">
        <f>Empleo!C20</f>
        <v>43466</v>
      </c>
      <c r="EO20" s="106">
        <f>Empleo!D20</f>
        <v>43497</v>
      </c>
      <c r="EP20" s="106">
        <f>Empleo!E20</f>
        <v>43525</v>
      </c>
      <c r="EQ20" s="106">
        <f>Empleo!F20</f>
        <v>43556</v>
      </c>
      <c r="ER20" s="106">
        <f>Empleo!G20</f>
        <v>43586</v>
      </c>
      <c r="ES20" s="106">
        <f>Empleo!H20</f>
        <v>43617</v>
      </c>
      <c r="ET20" s="106">
        <f>Empleo!I20</f>
        <v>43647</v>
      </c>
      <c r="EU20" s="106">
        <f>Empleo!J20</f>
        <v>43678</v>
      </c>
      <c r="EV20" s="106">
        <f>Empleo!K20</f>
        <v>43709</v>
      </c>
      <c r="EW20" s="106">
        <f>Empleo!L20</f>
        <v>43739</v>
      </c>
      <c r="EX20" s="106">
        <f>Empleo!M20</f>
        <v>43770</v>
      </c>
      <c r="EY20" s="106">
        <f>Empleo!N20</f>
        <v>43800</v>
      </c>
      <c r="FB20" s="106" t="str">
        <f>Cron.Inversiones!B20</f>
        <v>Valores en U$D, SIN IVA</v>
      </c>
      <c r="FC20" s="106" t="str">
        <f>Cron.Inversiones!C20</f>
        <v>Inversión por año:</v>
      </c>
      <c r="FD20" s="106" t="str">
        <f>Cron.Inversiones!D20</f>
        <v>Mes 1</v>
      </c>
      <c r="FE20" s="106" t="str">
        <f>Cron.Inversiones!E20</f>
        <v>Mes 2</v>
      </c>
      <c r="FF20" s="106" t="str">
        <f>Cron.Inversiones!F20</f>
        <v>Mes 3</v>
      </c>
      <c r="FG20" s="106" t="str">
        <f>Cron.Inversiones!G20</f>
        <v>Mes 4</v>
      </c>
      <c r="FH20" s="106" t="str">
        <f>Cron.Inversiones!H20</f>
        <v>Mes 5</v>
      </c>
      <c r="FI20" s="106" t="str">
        <f>Cron.Inversiones!I20</f>
        <v>Mes 6</v>
      </c>
      <c r="FJ20" s="106" t="str">
        <f>Cron.Inversiones!J20</f>
        <v>Mes 7</v>
      </c>
      <c r="FK20" s="106" t="str">
        <f>Cron.Inversiones!K20</f>
        <v>Mes 8</v>
      </c>
      <c r="FL20" s="106" t="str">
        <f>Cron.Inversiones!L20</f>
        <v>Mes 9</v>
      </c>
      <c r="FM20" s="106" t="str">
        <f>Cron.Inversiones!M20</f>
        <v>Mes 10</v>
      </c>
      <c r="FN20" s="106" t="str">
        <f>Cron.Inversiones!N20</f>
        <v>Mes 11</v>
      </c>
      <c r="FO20" s="106" t="str">
        <f>Cron.Inversiones!O20</f>
        <v>Mes 12</v>
      </c>
      <c r="FV20" s="297">
        <f>Resumen!B20</f>
        <v>0</v>
      </c>
      <c r="FW20" s="149">
        <f>Resumen!C20</f>
        <v>0</v>
      </c>
    </row>
    <row r="21" spans="2:179" x14ac:dyDescent="0.25">
      <c r="B21" s="111" t="e">
        <f>#REF!</f>
        <v>#REF!</v>
      </c>
      <c r="C21" s="106" t="e">
        <f>#REF!</f>
        <v>#REF!</v>
      </c>
      <c r="D21" s="106" t="e">
        <f>#REF!</f>
        <v>#REF!</v>
      </c>
      <c r="E21" s="106" t="e">
        <f>#REF!</f>
        <v>#REF!</v>
      </c>
      <c r="F21" s="106" t="e">
        <f>#REF!</f>
        <v>#REF!</v>
      </c>
      <c r="G21" s="112" t="e">
        <f>#REF!</f>
        <v>#REF!</v>
      </c>
      <c r="J21" s="106">
        <f>'"Información del Proyecto - 1"'!B21</f>
        <v>0</v>
      </c>
      <c r="K21" s="106">
        <f>'"Información del Proyecto - 1"'!C21</f>
        <v>0</v>
      </c>
      <c r="L21" s="106">
        <f>'"Información del Proyecto - 1"'!D21</f>
        <v>0</v>
      </c>
      <c r="M21" s="106">
        <f>'"Información del Proyecto - 1"'!E21</f>
        <v>0</v>
      </c>
      <c r="N21" s="106">
        <f>'"Información del Proyecto - 1"'!F21</f>
        <v>0</v>
      </c>
      <c r="O21" s="106">
        <f>'"Información del Proyecto - 1"'!G21</f>
        <v>0</v>
      </c>
      <c r="P21" s="106">
        <f>'"Información del Proyecto - 1"'!H21</f>
        <v>0</v>
      </c>
      <c r="Q21" s="106">
        <f>'"Información del Proyecto - 1"'!I21</f>
        <v>0</v>
      </c>
      <c r="R21" s="106">
        <f>'"Información del Proyecto - 1"'!J21</f>
        <v>0</v>
      </c>
      <c r="S21" s="106">
        <f>'"Información del Proyecto - 1"'!K21</f>
        <v>0</v>
      </c>
      <c r="T21" s="106">
        <f>'"Información del Proyecto - 1"'!L21</f>
        <v>0</v>
      </c>
      <c r="W21" s="111" t="str">
        <f>'Obra Civil y Elect'!B21</f>
        <v>Longitud total</v>
      </c>
      <c r="X21" s="106">
        <f>'Obra Civil y Elect'!C21</f>
        <v>0</v>
      </c>
      <c r="Y21" s="106" t="str">
        <f>'Obra Civil y Elect'!D21</f>
        <v>km</v>
      </c>
      <c r="Z21" s="106">
        <f>'Obra Civil y Elect'!E21</f>
        <v>0</v>
      </c>
      <c r="AA21" s="106" t="str">
        <f>'Obra Civil y Elect'!F21</f>
        <v>km</v>
      </c>
      <c r="AB21" s="112">
        <f>'Obra Civil y Elect'!G21</f>
        <v>0</v>
      </c>
      <c r="AD21" s="111">
        <f>'"Información del Proyecto - 4" '!B21</f>
        <v>0</v>
      </c>
      <c r="AE21" s="106">
        <f>'"Información del Proyecto - 4" '!C21</f>
        <v>0</v>
      </c>
      <c r="AF21" s="106" t="str">
        <f>'"Información del Proyecto - 4" '!D21</f>
        <v>Mediciones</v>
      </c>
      <c r="AG21" s="106">
        <f>'"Información del Proyecto - 4" '!E21</f>
        <v>0</v>
      </c>
      <c r="AH21" s="106">
        <f>'"Información del Proyecto - 4" '!F21</f>
        <v>0</v>
      </c>
      <c r="AI21" s="106">
        <f>'"Información del Proyecto - 4" '!G21</f>
        <v>0</v>
      </c>
      <c r="AJ21" s="106" t="str">
        <f>'"Información del Proyecto - 4" '!H21</f>
        <v/>
      </c>
      <c r="AK21" s="106">
        <f>'"Información del Proyecto - 4" '!I21</f>
        <v>0</v>
      </c>
      <c r="AL21" s="106">
        <f>'"Información del Proyecto - 4" '!J21</f>
        <v>0</v>
      </c>
      <c r="AM21" s="106">
        <f>'"Información del Proyecto - 4" '!K21</f>
        <v>0</v>
      </c>
      <c r="AN21" s="106" t="str">
        <f>'"Información del Proyecto - 4" '!L21</f>
        <v>Mediciones</v>
      </c>
      <c r="AO21" s="106">
        <f>'"Información del Proyecto - 4" '!M21</f>
        <v>0</v>
      </c>
      <c r="AP21" s="106">
        <f>'"Información del Proyecto - 4" '!N21</f>
        <v>0</v>
      </c>
      <c r="AQ21" s="106">
        <f>'"Información del Proyecto - 4" '!O21</f>
        <v>0</v>
      </c>
      <c r="AR21" s="106" t="str">
        <f>'"Información del Proyecto - 4" '!P21</f>
        <v/>
      </c>
      <c r="AS21" s="106">
        <f>'"Información del Proyecto - 4" '!Q21</f>
        <v>0</v>
      </c>
      <c r="AT21" s="112">
        <f>'"Información del Proyecto - 4" '!R21</f>
        <v>0</v>
      </c>
      <c r="AV21" s="111">
        <f>'"Información del Proyecto - 2"'!B21</f>
        <v>0</v>
      </c>
      <c r="AW21" s="106">
        <f>'"Información del Proyecto - 2"'!C21</f>
        <v>0</v>
      </c>
      <c r="AX21" s="106">
        <f>'"Información del Proyecto - 2"'!D21</f>
        <v>0</v>
      </c>
      <c r="AY21" s="106">
        <f>'"Información del Proyecto - 2"'!E21</f>
        <v>0</v>
      </c>
      <c r="AZ21" s="106">
        <f>'"Información del Proyecto - 2"'!F21</f>
        <v>0</v>
      </c>
      <c r="BA21" s="106">
        <f>'"Información del Proyecto - 2"'!G21</f>
        <v>0</v>
      </c>
      <c r="BB21" s="106">
        <f>'"Información del Proyecto - 2"'!H21</f>
        <v>0</v>
      </c>
      <c r="BC21" s="106">
        <f>'"Información del Proyecto - 2"'!I21</f>
        <v>0</v>
      </c>
      <c r="BD21" s="106">
        <f>'"Información del Proyecto - 2"'!J21</f>
        <v>0</v>
      </c>
      <c r="BE21" s="106">
        <f>'"Información del Proyecto - 2"'!K21</f>
        <v>0</v>
      </c>
      <c r="BH21" s="111">
        <f>Aerogeneradores!A21</f>
        <v>11</v>
      </c>
      <c r="BI21" s="106">
        <f>Aerogeneradores!B21</f>
        <v>0</v>
      </c>
      <c r="BJ21" s="106">
        <f>Aerogeneradores!C21</f>
        <v>0</v>
      </c>
      <c r="BK21" s="106" t="str">
        <f>Aerogeneradores!D21</f>
        <v>I-11</v>
      </c>
      <c r="BL21" s="106">
        <f>Aerogeneradores!E21</f>
        <v>0</v>
      </c>
      <c r="BM21" s="106">
        <f>Aerogeneradores!F21</f>
        <v>0</v>
      </c>
      <c r="BN21" s="106">
        <f>Aerogeneradores!G21</f>
        <v>0</v>
      </c>
      <c r="BO21" s="106" t="str">
        <f>Aerogeneradores!H21</f>
        <v>Elementos de conexión de torre (2,5%)</v>
      </c>
      <c r="BP21" s="106">
        <f>Aerogeneradores!I21</f>
        <v>0</v>
      </c>
      <c r="BQ21" s="106">
        <f>Aerogeneradores!J21</f>
        <v>0</v>
      </c>
      <c r="BR21" s="106">
        <f>Aerogeneradores!K21</f>
        <v>11</v>
      </c>
      <c r="BS21" s="106">
        <f>Aerogeneradores!L21</f>
        <v>0</v>
      </c>
      <c r="BT21" s="106">
        <f>Aerogeneradores!M21</f>
        <v>0</v>
      </c>
      <c r="BU21" s="106" t="str">
        <f>Aerogeneradores!N21</f>
        <v>II-11</v>
      </c>
      <c r="BV21" s="106">
        <f>Aerogeneradores!O21</f>
        <v>0</v>
      </c>
      <c r="BW21" s="106">
        <f>Aerogeneradores!P21</f>
        <v>0</v>
      </c>
      <c r="BX21" s="106">
        <f>Aerogeneradores!Q21</f>
        <v>0</v>
      </c>
      <c r="BY21" s="106" t="str">
        <f>Aerogeneradores!R21</f>
        <v>Elementos de conexión de torre (2,5%)</v>
      </c>
      <c r="BZ21" s="106">
        <f>Aerogeneradores!S21</f>
        <v>0</v>
      </c>
      <c r="CA21" s="106">
        <f>Aerogeneradores!T21</f>
        <v>0</v>
      </c>
      <c r="CB21" s="106">
        <f>Aerogeneradores!U21</f>
        <v>11</v>
      </c>
      <c r="CC21" s="106">
        <f>Aerogeneradores!V21</f>
        <v>0</v>
      </c>
      <c r="CD21" s="106">
        <f>Aerogeneradores!W21</f>
        <v>0</v>
      </c>
      <c r="CE21" s="106" t="str">
        <f>Aerogeneradores!X21</f>
        <v>III-11</v>
      </c>
      <c r="CF21" s="106">
        <f>Aerogeneradores!Y21</f>
        <v>0</v>
      </c>
      <c r="CG21" s="106">
        <f>Aerogeneradores!Z21</f>
        <v>0</v>
      </c>
      <c r="CH21" s="106">
        <f>Aerogeneradores!AA21</f>
        <v>0</v>
      </c>
      <c r="CI21" s="106" t="str">
        <f>Aerogeneradores!AB21</f>
        <v>Elementos de conexión de torre (2,5%)</v>
      </c>
      <c r="CJ21" s="106">
        <f>Aerogeneradores!AC21</f>
        <v>0</v>
      </c>
      <c r="CK21" s="106">
        <f>Aerogeneradores!AD21</f>
        <v>0</v>
      </c>
      <c r="CL21" s="106">
        <f>Aerogeneradores!AE21</f>
        <v>11</v>
      </c>
      <c r="CM21" s="106">
        <f>Aerogeneradores!AF21</f>
        <v>0</v>
      </c>
      <c r="CN21" s="106">
        <f>Aerogeneradores!AG21</f>
        <v>0</v>
      </c>
      <c r="CO21" s="106" t="str">
        <f>Aerogeneradores!AH21</f>
        <v>III-11</v>
      </c>
      <c r="CP21" s="106">
        <f>Aerogeneradores!AI21</f>
        <v>0</v>
      </c>
      <c r="CQ21" s="106">
        <f>Aerogeneradores!AJ21</f>
        <v>0</v>
      </c>
      <c r="CR21" s="106">
        <f>Aerogeneradores!AK21</f>
        <v>0</v>
      </c>
      <c r="CS21" s="106" t="str">
        <f>Aerogeneradores!AL21</f>
        <v>Elementos de conexión de torre (2,5%)</v>
      </c>
      <c r="CT21" s="106">
        <f>Aerogeneradores!AM21</f>
        <v>0</v>
      </c>
      <c r="CU21" s="112">
        <f>Aerogeneradores!AN21</f>
        <v>0</v>
      </c>
      <c r="CW21" s="111">
        <f>'"Información del Proyecto - 3"'!B21</f>
        <v>0</v>
      </c>
      <c r="CX21" s="106">
        <f>'"Información del Proyecto - 3"'!C21</f>
        <v>0</v>
      </c>
      <c r="CY21" s="106">
        <f>'"Información del Proyecto - 3"'!D21</f>
        <v>0</v>
      </c>
      <c r="CZ21" s="106">
        <f>'"Información del Proyecto - 3"'!E21</f>
        <v>0</v>
      </c>
      <c r="DA21" s="106" t="str">
        <f>'"Información del Proyecto - 3"'!F21</f>
        <v>noviembre</v>
      </c>
      <c r="DB21" s="106">
        <f>'"Información del Proyecto - 3"'!G21</f>
        <v>0</v>
      </c>
      <c r="DC21" s="106">
        <f>'"Información del Proyecto - 3"'!H21</f>
        <v>0</v>
      </c>
      <c r="DD21" s="106">
        <f>'"Información del Proyecto - 3"'!I21</f>
        <v>0</v>
      </c>
      <c r="DE21" s="106">
        <f>'"Información del Proyecto - 3"'!J21</f>
        <v>0</v>
      </c>
      <c r="DF21" s="106">
        <f>'"Información del Proyecto - 3"'!K21</f>
        <v>0</v>
      </c>
      <c r="DG21" s="106">
        <f>'"Información del Proyecto - 3"'!L21</f>
        <v>0</v>
      </c>
      <c r="DH21" s="106" t="str">
        <f>'"Información del Proyecto - 3"'!M21</f>
        <v>Año 13</v>
      </c>
      <c r="DI21" s="106">
        <f>'"Información del Proyecto - 3"'!N21</f>
        <v>0</v>
      </c>
      <c r="DJ21" s="106">
        <f>'"Información del Proyecto - 3"'!O21</f>
        <v>0</v>
      </c>
      <c r="DK21" s="106">
        <f>'"Información del Proyecto - 3"'!P21</f>
        <v>0</v>
      </c>
      <c r="DL21" s="106">
        <f>'"Información del Proyecto - 3"'!Q21</f>
        <v>0</v>
      </c>
      <c r="DM21" s="106">
        <f>'"Información del Proyecto - 3"'!R21</f>
        <v>0</v>
      </c>
      <c r="DN21" s="106">
        <f>'"Información del Proyecto - 3"'!S21</f>
        <v>0</v>
      </c>
      <c r="DO21" s="106">
        <f>'"Información del Proyecto - 3"'!T21</f>
        <v>0</v>
      </c>
      <c r="DP21" s="112">
        <f>'"Información del Proyecto - 3"'!U21</f>
        <v>0</v>
      </c>
      <c r="DR21" s="111" t="str">
        <f ca="1">Cálculos!B20</f>
        <v>Servicios: Const. Caminos</v>
      </c>
      <c r="DS21" s="106">
        <f ca="1">Cálculos!C20</f>
        <v>0</v>
      </c>
      <c r="DT21" s="106">
        <f ca="1">Cálculos!D20</f>
        <v>0</v>
      </c>
      <c r="DU21" s="106">
        <f ca="1">Cálculos!E20</f>
        <v>0</v>
      </c>
      <c r="DV21" s="106">
        <f ca="1">Cálculos!F20</f>
        <v>0</v>
      </c>
      <c r="DW21" s="106">
        <f ca="1">Cálculos!G20</f>
        <v>20</v>
      </c>
      <c r="DX21" s="106">
        <f>Cálculos!H20</f>
        <v>0</v>
      </c>
      <c r="DY21" s="106">
        <f ca="1">Cálculos!I20</f>
        <v>0</v>
      </c>
      <c r="DZ21" s="106">
        <f ca="1">Cálculos!J20</f>
        <v>0</v>
      </c>
      <c r="EA21" s="106">
        <f ca="1">Cálculos!K20</f>
        <v>0</v>
      </c>
      <c r="EB21" s="106">
        <f ca="1">Cálculos!L20</f>
        <v>0</v>
      </c>
      <c r="EC21" s="106">
        <f>Cálculos!M20</f>
        <v>0</v>
      </c>
      <c r="ED21" s="106">
        <f ca="1">Cálculos!N20</f>
        <v>0</v>
      </c>
      <c r="EE21" s="106">
        <f ca="1">Cálculos!O20</f>
        <v>0</v>
      </c>
      <c r="EF21" s="106">
        <f ca="1">Cálculos!P20</f>
        <v>0</v>
      </c>
      <c r="EG21" s="106">
        <f ca="1">Cálculos!Q20</f>
        <v>0</v>
      </c>
      <c r="EH21" s="106">
        <f ca="1">Cálculos!R20</f>
        <v>0</v>
      </c>
      <c r="EI21" s="106">
        <f ca="1">Cálculos!S20</f>
        <v>0</v>
      </c>
      <c r="EJ21" s="106">
        <f ca="1">Cálculos!T20</f>
        <v>0</v>
      </c>
      <c r="FD21" s="106">
        <f>Cron.Inversiones!D21</f>
        <v>43101</v>
      </c>
      <c r="FE21" s="106">
        <f>Cron.Inversiones!E21</f>
        <v>43132</v>
      </c>
      <c r="FF21" s="106">
        <f>Cron.Inversiones!F21</f>
        <v>43160</v>
      </c>
      <c r="FG21" s="106">
        <f>Cron.Inversiones!G21</f>
        <v>43191</v>
      </c>
      <c r="FH21" s="106">
        <f>Cron.Inversiones!H21</f>
        <v>43221</v>
      </c>
      <c r="FI21" s="106">
        <f>Cron.Inversiones!I21</f>
        <v>43252</v>
      </c>
      <c r="FJ21" s="106">
        <f>Cron.Inversiones!J21</f>
        <v>43282</v>
      </c>
      <c r="FK21" s="106">
        <f>Cron.Inversiones!K21</f>
        <v>43313</v>
      </c>
      <c r="FL21" s="106">
        <f>Cron.Inversiones!L21</f>
        <v>43344</v>
      </c>
      <c r="FM21" s="106">
        <f>Cron.Inversiones!M21</f>
        <v>43374</v>
      </c>
      <c r="FN21" s="106">
        <f>Cron.Inversiones!N21</f>
        <v>43405</v>
      </c>
      <c r="FO21" s="106">
        <f>Cron.Inversiones!O21</f>
        <v>43435</v>
      </c>
      <c r="FV21" s="297" t="str">
        <f ca="1">Resumen!B21</f>
        <v/>
      </c>
      <c r="FW21" s="149"/>
    </row>
    <row r="22" spans="2:179" x14ac:dyDescent="0.25">
      <c r="B22" s="111" t="e">
        <f>#REF!</f>
        <v>#REF!</v>
      </c>
      <c r="C22" s="106" t="e">
        <f>#REF!</f>
        <v>#REF!</v>
      </c>
      <c r="D22" s="106" t="e">
        <f>#REF!</f>
        <v>#REF!</v>
      </c>
      <c r="E22" s="106" t="e">
        <f>#REF!</f>
        <v>#REF!</v>
      </c>
      <c r="F22" s="106" t="e">
        <f>#REF!</f>
        <v>#REF!</v>
      </c>
      <c r="G22" s="112" t="e">
        <f>#REF!</f>
        <v>#REF!</v>
      </c>
      <c r="J22" s="106">
        <f>'"Información del Proyecto - 1"'!B22</f>
        <v>0</v>
      </c>
      <c r="K22" s="106">
        <f>'"Información del Proyecto - 1"'!C22</f>
        <v>0</v>
      </c>
      <c r="L22" s="106">
        <f>'"Información del Proyecto - 1"'!D22</f>
        <v>0</v>
      </c>
      <c r="M22" s="106">
        <f>'"Información del Proyecto - 1"'!E22</f>
        <v>0</v>
      </c>
      <c r="N22" s="106">
        <f>'"Información del Proyecto - 1"'!F22</f>
        <v>0</v>
      </c>
      <c r="O22" s="106">
        <f>'"Información del Proyecto - 1"'!G22</f>
        <v>0</v>
      </c>
      <c r="P22" s="106">
        <f>'"Información del Proyecto - 1"'!H22</f>
        <v>0</v>
      </c>
      <c r="Q22" s="106">
        <f>'"Información del Proyecto - 1"'!I22</f>
        <v>0</v>
      </c>
      <c r="R22" s="106">
        <f>'"Información del Proyecto - 1"'!J22</f>
        <v>0</v>
      </c>
      <c r="S22" s="106">
        <f>'"Información del Proyecto - 1"'!K22</f>
        <v>0</v>
      </c>
      <c r="T22" s="106">
        <f>'"Información del Proyecto - 1"'!L22</f>
        <v>0</v>
      </c>
      <c r="W22" s="111">
        <f>'Obra Civil y Elect'!B22</f>
        <v>0</v>
      </c>
      <c r="X22" s="106">
        <f>'Obra Civil y Elect'!C22</f>
        <v>0</v>
      </c>
      <c r="Y22" s="106">
        <f>'Obra Civil y Elect'!D22</f>
        <v>0</v>
      </c>
      <c r="Z22" s="106">
        <f>'Obra Civil y Elect'!E22</f>
        <v>0</v>
      </c>
      <c r="AA22" s="106">
        <f>'Obra Civil y Elect'!F22</f>
        <v>0</v>
      </c>
      <c r="AB22" s="112">
        <f>'Obra Civil y Elect'!G22</f>
        <v>0</v>
      </c>
      <c r="AD22" s="111">
        <f>'"Información del Proyecto - 4" '!B22</f>
        <v>0</v>
      </c>
      <c r="AE22" s="106">
        <f>'"Información del Proyecto - 4" '!C22</f>
        <v>0</v>
      </c>
      <c r="AF22" s="106">
        <f>'"Información del Proyecto - 4" '!D22</f>
        <v>0</v>
      </c>
      <c r="AG22" s="106" t="str">
        <f>'"Información del Proyecto - 4" '!E22</f>
        <v>Meses en los que no se realizó mediciones:</v>
      </c>
      <c r="AH22" s="106">
        <f>'"Información del Proyecto - 4" '!F22</f>
        <v>0</v>
      </c>
      <c r="AI22" s="106">
        <f>'"Información del Proyecto - 4" '!G22</f>
        <v>0</v>
      </c>
      <c r="AJ22" s="106">
        <f>'"Información del Proyecto - 4" '!H22</f>
        <v>0</v>
      </c>
      <c r="AK22" s="106">
        <f>'"Información del Proyecto - 4" '!I22</f>
        <v>0</v>
      </c>
      <c r="AL22" s="106">
        <f>'"Información del Proyecto - 4" '!J22</f>
        <v>0</v>
      </c>
      <c r="AM22" s="106">
        <f>'"Información del Proyecto - 4" '!K22</f>
        <v>0</v>
      </c>
      <c r="AN22" s="106">
        <f>'"Información del Proyecto - 4" '!L22</f>
        <v>0</v>
      </c>
      <c r="AO22" s="106" t="str">
        <f>'"Información del Proyecto - 4" '!M22</f>
        <v>Meses en los que no se realizó mediciones:</v>
      </c>
      <c r="AP22" s="106">
        <f>'"Información del Proyecto - 4" '!N22</f>
        <v>0</v>
      </c>
      <c r="AQ22" s="106">
        <f>'"Información del Proyecto - 4" '!O22</f>
        <v>0</v>
      </c>
      <c r="AR22" s="106">
        <f>'"Información del Proyecto - 4" '!P22</f>
        <v>0</v>
      </c>
      <c r="AS22" s="106">
        <f>'"Información del Proyecto - 4" '!Q22</f>
        <v>0</v>
      </c>
      <c r="AT22" s="112">
        <f>'"Información del Proyecto - 4" '!R22</f>
        <v>0</v>
      </c>
      <c r="AV22" s="111">
        <f>'"Información del Proyecto - 2"'!B22</f>
        <v>0</v>
      </c>
      <c r="AW22" s="106">
        <f>'"Información del Proyecto - 2"'!C22</f>
        <v>0</v>
      </c>
      <c r="AX22" s="106">
        <f>'"Información del Proyecto - 2"'!D22</f>
        <v>0</v>
      </c>
      <c r="AY22" s="106">
        <f>'"Información del Proyecto - 2"'!E22</f>
        <v>0</v>
      </c>
      <c r="AZ22" s="106">
        <f>'"Información del Proyecto - 2"'!F22</f>
        <v>0</v>
      </c>
      <c r="BA22" s="106">
        <f>'"Información del Proyecto - 2"'!G22</f>
        <v>0</v>
      </c>
      <c r="BB22" s="106">
        <f>'"Información del Proyecto - 2"'!H22</f>
        <v>0</v>
      </c>
      <c r="BC22" s="106">
        <f>'"Información del Proyecto - 2"'!I22</f>
        <v>0</v>
      </c>
      <c r="BD22" s="106">
        <f>'"Información del Proyecto - 2"'!J22</f>
        <v>0</v>
      </c>
      <c r="BE22" s="106">
        <f>'"Información del Proyecto - 2"'!K22</f>
        <v>0</v>
      </c>
      <c r="BH22" s="111">
        <f>Aerogeneradores!A22</f>
        <v>12</v>
      </c>
      <c r="BI22" s="106">
        <f>Aerogeneradores!B22</f>
        <v>0</v>
      </c>
      <c r="BJ22" s="106">
        <f>Aerogeneradores!C22</f>
        <v>0</v>
      </c>
      <c r="BK22" s="106" t="str">
        <f>Aerogeneradores!D22</f>
        <v>I-12</v>
      </c>
      <c r="BL22" s="106">
        <f>Aerogeneradores!E22</f>
        <v>0</v>
      </c>
      <c r="BM22" s="106">
        <f>Aerogeneradores!F22</f>
        <v>0</v>
      </c>
      <c r="BN22" s="106">
        <f>Aerogeneradores!G22</f>
        <v>0</v>
      </c>
      <c r="BO22" s="106" t="str">
        <f>Aerogeneradores!H22</f>
        <v>Mecanizado de buje (2,5%)</v>
      </c>
      <c r="BP22" s="106">
        <f>Aerogeneradores!I22</f>
        <v>0</v>
      </c>
      <c r="BQ22" s="106">
        <f>Aerogeneradores!J22</f>
        <v>0</v>
      </c>
      <c r="BR22" s="106">
        <f>Aerogeneradores!K22</f>
        <v>12</v>
      </c>
      <c r="BS22" s="106">
        <f>Aerogeneradores!L22</f>
        <v>0</v>
      </c>
      <c r="BT22" s="106">
        <f>Aerogeneradores!M22</f>
        <v>0</v>
      </c>
      <c r="BU22" s="106" t="str">
        <f>Aerogeneradores!N22</f>
        <v>II-12</v>
      </c>
      <c r="BV22" s="106">
        <f>Aerogeneradores!O22</f>
        <v>0</v>
      </c>
      <c r="BW22" s="106">
        <f>Aerogeneradores!P22</f>
        <v>0</v>
      </c>
      <c r="BX22" s="106">
        <f>Aerogeneradores!Q22</f>
        <v>0</v>
      </c>
      <c r="BY22" s="106" t="str">
        <f>Aerogeneradores!R22</f>
        <v>Mecanizado de buje (2,5%)</v>
      </c>
      <c r="BZ22" s="106">
        <f>Aerogeneradores!S22</f>
        <v>0</v>
      </c>
      <c r="CA22" s="106">
        <f>Aerogeneradores!T22</f>
        <v>0</v>
      </c>
      <c r="CB22" s="106">
        <f>Aerogeneradores!U22</f>
        <v>12</v>
      </c>
      <c r="CC22" s="106">
        <f>Aerogeneradores!V22</f>
        <v>0</v>
      </c>
      <c r="CD22" s="106">
        <f>Aerogeneradores!W22</f>
        <v>0</v>
      </c>
      <c r="CE22" s="106" t="str">
        <f>Aerogeneradores!X22</f>
        <v>III-12</v>
      </c>
      <c r="CF22" s="106">
        <f>Aerogeneradores!Y22</f>
        <v>0</v>
      </c>
      <c r="CG22" s="106">
        <f>Aerogeneradores!Z22</f>
        <v>0</v>
      </c>
      <c r="CH22" s="106">
        <f>Aerogeneradores!AA22</f>
        <v>0</v>
      </c>
      <c r="CI22" s="106" t="str">
        <f>Aerogeneradores!AB22</f>
        <v>Mecanizado de buje (2,5%)</v>
      </c>
      <c r="CJ22" s="106">
        <f>Aerogeneradores!AC22</f>
        <v>0</v>
      </c>
      <c r="CK22" s="106">
        <f>Aerogeneradores!AD22</f>
        <v>0</v>
      </c>
      <c r="CL22" s="106">
        <f>Aerogeneradores!AE22</f>
        <v>12</v>
      </c>
      <c r="CM22" s="106">
        <f>Aerogeneradores!AF22</f>
        <v>0</v>
      </c>
      <c r="CN22" s="106">
        <f>Aerogeneradores!AG22</f>
        <v>0</v>
      </c>
      <c r="CO22" s="106" t="str">
        <f>Aerogeneradores!AH22</f>
        <v>III-12</v>
      </c>
      <c r="CP22" s="106">
        <f>Aerogeneradores!AI22</f>
        <v>0</v>
      </c>
      <c r="CQ22" s="106">
        <f>Aerogeneradores!AJ22</f>
        <v>0</v>
      </c>
      <c r="CR22" s="106">
        <f>Aerogeneradores!AK22</f>
        <v>0</v>
      </c>
      <c r="CS22" s="106" t="str">
        <f>Aerogeneradores!AL22</f>
        <v>Mecanizado de buje (2,5%)</v>
      </c>
      <c r="CT22" s="106">
        <f>Aerogeneradores!AM22</f>
        <v>0</v>
      </c>
      <c r="CU22" s="112">
        <f>Aerogeneradores!AN22</f>
        <v>0</v>
      </c>
      <c r="CW22" s="111">
        <f>'"Información del Proyecto - 3"'!B22</f>
        <v>0</v>
      </c>
      <c r="CX22" s="106" t="str">
        <f>'"Información del Proyecto - 3"'!C22</f>
        <v>Incertidumbre total de Energía</v>
      </c>
      <c r="CY22" s="106">
        <f>'"Información del Proyecto - 3"'!D22</f>
        <v>0</v>
      </c>
      <c r="CZ22" s="106">
        <f>'"Información del Proyecto - 3"'!E22</f>
        <v>0</v>
      </c>
      <c r="DA22" s="106" t="str">
        <f>'"Información del Proyecto - 3"'!F22</f>
        <v>diciembre</v>
      </c>
      <c r="DB22" s="106">
        <f>'"Información del Proyecto - 3"'!G22</f>
        <v>0</v>
      </c>
      <c r="DC22" s="106">
        <f>'"Información del Proyecto - 3"'!H22</f>
        <v>0</v>
      </c>
      <c r="DD22" s="106">
        <f>'"Información del Proyecto - 3"'!I22</f>
        <v>0</v>
      </c>
      <c r="DE22" s="106">
        <f>'"Información del Proyecto - 3"'!J22</f>
        <v>0</v>
      </c>
      <c r="DF22" s="106">
        <f>'"Información del Proyecto - 3"'!K22</f>
        <v>0</v>
      </c>
      <c r="DG22" s="106">
        <f>'"Información del Proyecto - 3"'!L22</f>
        <v>0</v>
      </c>
      <c r="DH22" s="106" t="str">
        <f>'"Información del Proyecto - 3"'!M22</f>
        <v>Año 14</v>
      </c>
      <c r="DI22" s="106">
        <f>'"Información del Proyecto - 3"'!N22</f>
        <v>0</v>
      </c>
      <c r="DJ22" s="106">
        <f>'"Información del Proyecto - 3"'!O22</f>
        <v>0</v>
      </c>
      <c r="DK22" s="106">
        <f>'"Información del Proyecto - 3"'!P22</f>
        <v>0</v>
      </c>
      <c r="DL22" s="106">
        <f>'"Información del Proyecto - 3"'!Q22</f>
        <v>0</v>
      </c>
      <c r="DM22" s="106">
        <f>'"Información del Proyecto - 3"'!R22</f>
        <v>0</v>
      </c>
      <c r="DN22" s="106">
        <f>'"Información del Proyecto - 3"'!S22</f>
        <v>0</v>
      </c>
      <c r="DO22" s="106">
        <f>'"Información del Proyecto - 3"'!T22</f>
        <v>0</v>
      </c>
      <c r="DP22" s="112">
        <f>'"Información del Proyecto - 3"'!U22</f>
        <v>0</v>
      </c>
      <c r="DR22" s="111" t="str">
        <f ca="1">Cálculos!B21</f>
        <v>Servicios: Ingeniería</v>
      </c>
      <c r="DS22" s="106">
        <f ca="1">Cálculos!C21</f>
        <v>0</v>
      </c>
      <c r="DT22" s="106">
        <f ca="1">Cálculos!D21</f>
        <v>0</v>
      </c>
      <c r="DU22" s="106">
        <f ca="1">Cálculos!E21</f>
        <v>0</v>
      </c>
      <c r="DV22" s="106">
        <f ca="1">Cálculos!F21</f>
        <v>0</v>
      </c>
      <c r="DW22" s="106">
        <f ca="1">Cálculos!G21</f>
        <v>20</v>
      </c>
      <c r="DX22" s="106">
        <f>Cálculos!H21</f>
        <v>0</v>
      </c>
      <c r="DY22" s="106">
        <f ca="1">Cálculos!I21</f>
        <v>0</v>
      </c>
      <c r="DZ22" s="106">
        <f ca="1">Cálculos!J21</f>
        <v>0</v>
      </c>
      <c r="EA22" s="106">
        <f ca="1">Cálculos!K21</f>
        <v>0</v>
      </c>
      <c r="EB22" s="106">
        <f ca="1">Cálculos!L21</f>
        <v>0</v>
      </c>
      <c r="EC22" s="106">
        <f>Cálculos!M21</f>
        <v>0</v>
      </c>
      <c r="ED22" s="106">
        <f ca="1">Cálculos!N21</f>
        <v>0</v>
      </c>
      <c r="EE22" s="106">
        <f ca="1">Cálculos!O21</f>
        <v>0</v>
      </c>
      <c r="EF22" s="106">
        <f ca="1">Cálculos!P21</f>
        <v>0</v>
      </c>
      <c r="EG22" s="106">
        <f ca="1">Cálculos!Q21</f>
        <v>0</v>
      </c>
      <c r="EH22" s="106">
        <f ca="1">Cálculos!R21</f>
        <v>0</v>
      </c>
      <c r="EI22" s="106">
        <f ca="1">Cálculos!S21</f>
        <v>0</v>
      </c>
      <c r="EJ22" s="106">
        <f ca="1">Cálculos!T21</f>
        <v>0</v>
      </c>
      <c r="EM22" s="106" t="str">
        <f>Empleo!B22</f>
        <v>Administrativo</v>
      </c>
      <c r="EN22" s="106">
        <f>Empleo!C22</f>
        <v>0</v>
      </c>
      <c r="EO22" s="106">
        <f>Empleo!D22</f>
        <v>0</v>
      </c>
      <c r="EP22" s="106">
        <f>Empleo!E22</f>
        <v>0</v>
      </c>
      <c r="EQ22" s="106">
        <f>Empleo!F22</f>
        <v>0</v>
      </c>
      <c r="ER22" s="106">
        <f>Empleo!G22</f>
        <v>0</v>
      </c>
      <c r="ES22" s="106">
        <f>Empleo!H22</f>
        <v>0</v>
      </c>
      <c r="ET22" s="106">
        <f>Empleo!I22</f>
        <v>0</v>
      </c>
      <c r="EU22" s="106">
        <f>Empleo!J22</f>
        <v>0</v>
      </c>
      <c r="EV22" s="106">
        <f>Empleo!K22</f>
        <v>0</v>
      </c>
      <c r="EW22" s="106">
        <f>Empleo!L22</f>
        <v>0</v>
      </c>
      <c r="EX22" s="106">
        <f>Empleo!M22</f>
        <v>0</v>
      </c>
      <c r="EY22" s="106">
        <f>Empleo!N22</f>
        <v>0</v>
      </c>
      <c r="FB22" s="106" t="str">
        <f>Cron.Inversiones!B22</f>
        <v>Equipamiento de Generación</v>
      </c>
      <c r="FC22" s="106">
        <f ca="1">Cron.Inversiones!C22</f>
        <v>0</v>
      </c>
      <c r="FD22" s="106">
        <f>Cron.Inversiones!D22</f>
        <v>0</v>
      </c>
      <c r="FE22" s="106">
        <f>Cron.Inversiones!E22</f>
        <v>0</v>
      </c>
      <c r="FF22" s="106">
        <f>Cron.Inversiones!F22</f>
        <v>0</v>
      </c>
      <c r="FG22" s="106">
        <f>Cron.Inversiones!G22</f>
        <v>0</v>
      </c>
      <c r="FH22" s="106">
        <f>Cron.Inversiones!H22</f>
        <v>0</v>
      </c>
      <c r="FI22" s="106">
        <f>Cron.Inversiones!I22</f>
        <v>0</v>
      </c>
      <c r="FJ22" s="106">
        <f>Cron.Inversiones!J22</f>
        <v>0</v>
      </c>
      <c r="FK22" s="106">
        <f>Cron.Inversiones!K22</f>
        <v>0</v>
      </c>
      <c r="FL22" s="106">
        <f>Cron.Inversiones!L22</f>
        <v>0</v>
      </c>
      <c r="FM22" s="106">
        <f>Cron.Inversiones!M22</f>
        <v>0</v>
      </c>
      <c r="FN22" s="106">
        <f>Cron.Inversiones!N22</f>
        <v>0</v>
      </c>
      <c r="FO22" s="106">
        <f>Cron.Inversiones!O22</f>
        <v>0</v>
      </c>
      <c r="FP22" s="106" t="str">
        <f>Cron.Inversiones!P22</f>
        <v>X</v>
      </c>
      <c r="FV22" s="297"/>
      <c r="FW22" s="149"/>
    </row>
    <row r="23" spans="2:179" x14ac:dyDescent="0.25">
      <c r="B23" s="111" t="e">
        <f>#REF!</f>
        <v>#REF!</v>
      </c>
      <c r="C23" s="106" t="e">
        <f>#REF!</f>
        <v>#REF!</v>
      </c>
      <c r="D23" s="106" t="e">
        <f>#REF!</f>
        <v>#REF!</v>
      </c>
      <c r="E23" s="106" t="e">
        <f>#REF!</f>
        <v>#REF!</v>
      </c>
      <c r="F23" s="106" t="e">
        <f>#REF!</f>
        <v>#REF!</v>
      </c>
      <c r="G23" s="112" t="e">
        <f>#REF!</f>
        <v>#REF!</v>
      </c>
      <c r="J23" s="106">
        <f>'"Información del Proyecto - 1"'!B23</f>
        <v>0</v>
      </c>
      <c r="K23" s="106">
        <f>'"Información del Proyecto - 1"'!C23</f>
        <v>0</v>
      </c>
      <c r="L23" s="106">
        <f>'"Información del Proyecto - 1"'!D23</f>
        <v>0</v>
      </c>
      <c r="M23" s="106">
        <f>'"Información del Proyecto - 1"'!E23</f>
        <v>0</v>
      </c>
      <c r="N23" s="106">
        <f>'"Información del Proyecto - 1"'!F23</f>
        <v>0</v>
      </c>
      <c r="O23" s="106">
        <f>'"Información del Proyecto - 1"'!G23</f>
        <v>0</v>
      </c>
      <c r="P23" s="106">
        <f>'"Información del Proyecto - 1"'!H23</f>
        <v>0</v>
      </c>
      <c r="Q23" s="106">
        <f>'"Información del Proyecto - 1"'!I23</f>
        <v>0</v>
      </c>
      <c r="R23" s="106">
        <f>'"Información del Proyecto - 1"'!J23</f>
        <v>0</v>
      </c>
      <c r="S23" s="106">
        <f>'"Información del Proyecto - 1"'!K23</f>
        <v>0</v>
      </c>
      <c r="T23" s="106">
        <f>'"Información del Proyecto - 1"'!L23</f>
        <v>0</v>
      </c>
      <c r="W23" s="111" t="str">
        <f>'Obra Civil y Elect'!B23</f>
        <v>Infraestructura de Servicios</v>
      </c>
      <c r="X23" s="106">
        <f>'Obra Civil y Elect'!C23</f>
        <v>0</v>
      </c>
      <c r="Y23" s="106">
        <f>'Obra Civil y Elect'!D23</f>
        <v>0</v>
      </c>
      <c r="Z23" s="106">
        <f>'Obra Civil y Elect'!E23</f>
        <v>0</v>
      </c>
      <c r="AA23" s="106">
        <f>'Obra Civil y Elect'!F23</f>
        <v>0</v>
      </c>
      <c r="AB23" s="112">
        <f>'Obra Civil y Elect'!G23</f>
        <v>0</v>
      </c>
      <c r="AD23" s="111">
        <f>'"Información del Proyecto - 4" '!B23</f>
        <v>0</v>
      </c>
      <c r="AE23" s="106">
        <f>'"Información del Proyecto - 4" '!C23</f>
        <v>0</v>
      </c>
      <c r="AF23" s="106">
        <f>'"Información del Proyecto - 4" '!D23</f>
        <v>0</v>
      </c>
      <c r="AG23" s="106" t="str">
        <f>'"Información del Proyecto - 4" '!E23</f>
        <v>Recuperación de datos (%)</v>
      </c>
      <c r="AH23" s="106">
        <f>'"Información del Proyecto - 4" '!F23</f>
        <v>0</v>
      </c>
      <c r="AI23" s="106" t="str">
        <f>'"Información del Proyecto - 4" '!G23</f>
        <v xml:space="preserve"> (para los meses en que se realizaron mediciones)</v>
      </c>
      <c r="AJ23" s="106">
        <f>'"Información del Proyecto - 4" '!H23</f>
        <v>0</v>
      </c>
      <c r="AK23" s="106">
        <f>'"Información del Proyecto - 4" '!I23</f>
        <v>0</v>
      </c>
      <c r="AL23" s="106">
        <f>'"Información del Proyecto - 4" '!J23</f>
        <v>0</v>
      </c>
      <c r="AM23" s="106">
        <f>'"Información del Proyecto - 4" '!K23</f>
        <v>0</v>
      </c>
      <c r="AN23" s="106">
        <f>'"Información del Proyecto - 4" '!L23</f>
        <v>0</v>
      </c>
      <c r="AO23" s="106" t="str">
        <f>'"Información del Proyecto - 4" '!M23</f>
        <v>Recuperación de datos (%)</v>
      </c>
      <c r="AP23" s="106">
        <f>'"Información del Proyecto - 4" '!N23</f>
        <v>0</v>
      </c>
      <c r="AQ23" s="106" t="str">
        <f>'"Información del Proyecto - 4" '!O23</f>
        <v xml:space="preserve"> (para los meses en que se realizaron mediciones)</v>
      </c>
      <c r="AR23" s="106">
        <f>'"Información del Proyecto - 4" '!P23</f>
        <v>0</v>
      </c>
      <c r="AS23" s="106">
        <f>'"Información del Proyecto - 4" '!Q23</f>
        <v>0</v>
      </c>
      <c r="AT23" s="112">
        <f>'"Información del Proyecto - 4" '!R23</f>
        <v>0</v>
      </c>
      <c r="AV23" s="111">
        <f>'"Información del Proyecto - 2"'!B23</f>
        <v>0</v>
      </c>
      <c r="AW23" s="106">
        <f>'"Información del Proyecto - 2"'!C23</f>
        <v>0</v>
      </c>
      <c r="AX23" s="106">
        <f>'"Información del Proyecto - 2"'!D23</f>
        <v>0</v>
      </c>
      <c r="AY23" s="106">
        <f>'"Información del Proyecto - 2"'!E23</f>
        <v>0</v>
      </c>
      <c r="AZ23" s="106">
        <f>'"Información del Proyecto - 2"'!F23</f>
        <v>0</v>
      </c>
      <c r="BA23" s="106">
        <f>'"Información del Proyecto - 2"'!G23</f>
        <v>0</v>
      </c>
      <c r="BB23" s="106">
        <f>'"Información del Proyecto - 2"'!H23</f>
        <v>0</v>
      </c>
      <c r="BC23" s="106">
        <f>'"Información del Proyecto - 2"'!I23</f>
        <v>0</v>
      </c>
      <c r="BD23" s="106" t="str">
        <f>'"Información del Proyecto - 2"'!J23</f>
        <v>Clase IEC de Sitio</v>
      </c>
      <c r="BE23" s="106">
        <f>'"Información del Proyecto - 2"'!K23</f>
        <v>0</v>
      </c>
      <c r="BH23" s="111">
        <f>Aerogeneradores!A23</f>
        <v>13</v>
      </c>
      <c r="BI23" s="106">
        <f>Aerogeneradores!B23</f>
        <v>0</v>
      </c>
      <c r="BJ23" s="106">
        <f>Aerogeneradores!C23</f>
        <v>0</v>
      </c>
      <c r="BK23" s="106" t="str">
        <f>Aerogeneradores!D23</f>
        <v>I-13</v>
      </c>
      <c r="BL23" s="106">
        <f>Aerogeneradores!E23</f>
        <v>0</v>
      </c>
      <c r="BM23" s="106">
        <f>Aerogeneradores!F23</f>
        <v>0</v>
      </c>
      <c r="BN23" s="106">
        <f>Aerogeneradores!G23</f>
        <v>0</v>
      </c>
      <c r="BO23" s="106" t="str">
        <f>Aerogeneradores!H23</f>
        <v>Sistema Yaw (2,5%)</v>
      </c>
      <c r="BP23" s="106">
        <f>Aerogeneradores!I23</f>
        <v>0</v>
      </c>
      <c r="BQ23" s="106">
        <f>Aerogeneradores!J23</f>
        <v>0</v>
      </c>
      <c r="BR23" s="106">
        <f>Aerogeneradores!K23</f>
        <v>13</v>
      </c>
      <c r="BS23" s="106">
        <f>Aerogeneradores!L23</f>
        <v>0</v>
      </c>
      <c r="BT23" s="106">
        <f>Aerogeneradores!M23</f>
        <v>0</v>
      </c>
      <c r="BU23" s="106" t="str">
        <f>Aerogeneradores!N23</f>
        <v>II-13</v>
      </c>
      <c r="BV23" s="106">
        <f>Aerogeneradores!O23</f>
        <v>0</v>
      </c>
      <c r="BW23" s="106">
        <f>Aerogeneradores!P23</f>
        <v>0</v>
      </c>
      <c r="BX23" s="106">
        <f>Aerogeneradores!Q23</f>
        <v>0</v>
      </c>
      <c r="BY23" s="106" t="str">
        <f>Aerogeneradores!R23</f>
        <v>Sistema Yaw (2,5%)</v>
      </c>
      <c r="BZ23" s="106">
        <f>Aerogeneradores!S23</f>
        <v>0</v>
      </c>
      <c r="CA23" s="106">
        <f>Aerogeneradores!T23</f>
        <v>0</v>
      </c>
      <c r="CB23" s="106">
        <f>Aerogeneradores!U23</f>
        <v>13</v>
      </c>
      <c r="CC23" s="106">
        <f>Aerogeneradores!V23</f>
        <v>0</v>
      </c>
      <c r="CD23" s="106">
        <f>Aerogeneradores!W23</f>
        <v>0</v>
      </c>
      <c r="CE23" s="106" t="str">
        <f>Aerogeneradores!X23</f>
        <v>III-13</v>
      </c>
      <c r="CF23" s="106">
        <f>Aerogeneradores!Y23</f>
        <v>0</v>
      </c>
      <c r="CG23" s="106">
        <f>Aerogeneradores!Z23</f>
        <v>0</v>
      </c>
      <c r="CH23" s="106">
        <f>Aerogeneradores!AA23</f>
        <v>0</v>
      </c>
      <c r="CI23" s="106" t="str">
        <f>Aerogeneradores!AB23</f>
        <v>Sistema Yaw (2,5%)</v>
      </c>
      <c r="CJ23" s="106">
        <f>Aerogeneradores!AC23</f>
        <v>0</v>
      </c>
      <c r="CK23" s="106">
        <f>Aerogeneradores!AD23</f>
        <v>0</v>
      </c>
      <c r="CL23" s="106">
        <f>Aerogeneradores!AE23</f>
        <v>13</v>
      </c>
      <c r="CM23" s="106">
        <f>Aerogeneradores!AF23</f>
        <v>0</v>
      </c>
      <c r="CN23" s="106">
        <f>Aerogeneradores!AG23</f>
        <v>0</v>
      </c>
      <c r="CO23" s="106" t="str">
        <f>Aerogeneradores!AH23</f>
        <v>III-13</v>
      </c>
      <c r="CP23" s="106">
        <f>Aerogeneradores!AI23</f>
        <v>0</v>
      </c>
      <c r="CQ23" s="106">
        <f>Aerogeneradores!AJ23</f>
        <v>0</v>
      </c>
      <c r="CR23" s="106">
        <f>Aerogeneradores!AK23</f>
        <v>0</v>
      </c>
      <c r="CS23" s="106" t="str">
        <f>Aerogeneradores!AL23</f>
        <v>Sistema Yaw (2,5%)</v>
      </c>
      <c r="CT23" s="106">
        <f>Aerogeneradores!AM23</f>
        <v>0</v>
      </c>
      <c r="CU23" s="112">
        <f>Aerogeneradores!AN23</f>
        <v>0</v>
      </c>
      <c r="CW23" s="111">
        <f>'"Información del Proyecto - 3"'!B23</f>
        <v>0</v>
      </c>
      <c r="CX23" s="106">
        <f>'"Información del Proyecto - 3"'!C23</f>
        <v>0</v>
      </c>
      <c r="CY23" s="106">
        <f>'"Información del Proyecto - 3"'!D23</f>
        <v>0</v>
      </c>
      <c r="CZ23" s="106">
        <f>'"Información del Proyecto - 3"'!E23</f>
        <v>0</v>
      </c>
      <c r="DA23" s="106">
        <f>'"Información del Proyecto - 3"'!F23</f>
        <v>0</v>
      </c>
      <c r="DB23" s="106">
        <f>'"Información del Proyecto - 3"'!G23</f>
        <v>0</v>
      </c>
      <c r="DC23" s="106">
        <f>'"Información del Proyecto - 3"'!H23</f>
        <v>0</v>
      </c>
      <c r="DD23" s="106">
        <f>'"Información del Proyecto - 3"'!I23</f>
        <v>0</v>
      </c>
      <c r="DE23" s="106">
        <f>'"Información del Proyecto - 3"'!J23</f>
        <v>0</v>
      </c>
      <c r="DF23" s="106">
        <f>'"Información del Proyecto - 3"'!K23</f>
        <v>0</v>
      </c>
      <c r="DG23" s="106">
        <f>'"Información del Proyecto - 3"'!L23</f>
        <v>0</v>
      </c>
      <c r="DH23" s="106" t="str">
        <f>'"Información del Proyecto - 3"'!M23</f>
        <v>Año 15</v>
      </c>
      <c r="DI23" s="106">
        <f>'"Información del Proyecto - 3"'!N23</f>
        <v>0</v>
      </c>
      <c r="DJ23" s="106">
        <f>'"Información del Proyecto - 3"'!O23</f>
        <v>0</v>
      </c>
      <c r="DK23" s="106">
        <f>'"Información del Proyecto - 3"'!P23</f>
        <v>0</v>
      </c>
      <c r="DL23" s="106">
        <f>'"Información del Proyecto - 3"'!Q23</f>
        <v>0</v>
      </c>
      <c r="DM23" s="106">
        <f>'"Información del Proyecto - 3"'!R23</f>
        <v>0</v>
      </c>
      <c r="DN23" s="106">
        <f>'"Información del Proyecto - 3"'!S23</f>
        <v>0</v>
      </c>
      <c r="DO23" s="106">
        <f>'"Información del Proyecto - 3"'!T23</f>
        <v>0</v>
      </c>
      <c r="DP23" s="112">
        <f>'"Información del Proyecto - 3"'!U23</f>
        <v>0</v>
      </c>
      <c r="DR23" s="111" t="str">
        <f ca="1">Cálculos!B22</f>
        <v>Servicios: Estudios y Ensayos</v>
      </c>
      <c r="DS23" s="106">
        <f ca="1">Cálculos!C22</f>
        <v>0</v>
      </c>
      <c r="DT23" s="106">
        <f ca="1">Cálculos!D22</f>
        <v>0</v>
      </c>
      <c r="DU23" s="106">
        <f ca="1">Cálculos!E22</f>
        <v>0</v>
      </c>
      <c r="DV23" s="106">
        <f ca="1">Cálculos!F22</f>
        <v>0</v>
      </c>
      <c r="DW23" s="106">
        <f ca="1">Cálculos!G22</f>
        <v>20</v>
      </c>
      <c r="DX23" s="106">
        <f>Cálculos!H22</f>
        <v>0</v>
      </c>
      <c r="DY23" s="106">
        <f ca="1">Cálculos!I22</f>
        <v>0</v>
      </c>
      <c r="DZ23" s="106">
        <f ca="1">Cálculos!J22</f>
        <v>0</v>
      </c>
      <c r="EA23" s="106">
        <f ca="1">Cálculos!K22</f>
        <v>0</v>
      </c>
      <c r="EB23" s="106">
        <f ca="1">Cálculos!L22</f>
        <v>0</v>
      </c>
      <c r="EC23" s="106">
        <f>Cálculos!M22</f>
        <v>0</v>
      </c>
      <c r="ED23" s="106">
        <f ca="1">Cálculos!N22</f>
        <v>0</v>
      </c>
      <c r="EE23" s="106">
        <f ca="1">Cálculos!O22</f>
        <v>0</v>
      </c>
      <c r="EF23" s="106">
        <f ca="1">Cálculos!P22</f>
        <v>0</v>
      </c>
      <c r="EG23" s="106">
        <f ca="1">Cálculos!Q22</f>
        <v>0</v>
      </c>
      <c r="EH23" s="106">
        <f ca="1">Cálculos!R22</f>
        <v>0</v>
      </c>
      <c r="EI23" s="106">
        <f ca="1">Cálculos!S22</f>
        <v>0</v>
      </c>
      <c r="EJ23" s="106">
        <f ca="1">Cálculos!T22</f>
        <v>0</v>
      </c>
      <c r="EM23" s="106" t="str">
        <f>Empleo!B23</f>
        <v>Obra Civil</v>
      </c>
      <c r="EN23" s="106">
        <f>Empleo!C23</f>
        <v>0</v>
      </c>
      <c r="EO23" s="106">
        <f>Empleo!D23</f>
        <v>0</v>
      </c>
      <c r="EP23" s="106">
        <f>Empleo!E23</f>
        <v>0</v>
      </c>
      <c r="EQ23" s="106">
        <f>Empleo!F23</f>
        <v>0</v>
      </c>
      <c r="ER23" s="106">
        <f>Empleo!G23</f>
        <v>0</v>
      </c>
      <c r="ES23" s="106">
        <f>Empleo!H23</f>
        <v>0</v>
      </c>
      <c r="ET23" s="106">
        <f>Empleo!I23</f>
        <v>0</v>
      </c>
      <c r="EU23" s="106">
        <f>Empleo!J23</f>
        <v>0</v>
      </c>
      <c r="EV23" s="106">
        <f>Empleo!K23</f>
        <v>0</v>
      </c>
      <c r="EW23" s="106">
        <f>Empleo!L23</f>
        <v>0</v>
      </c>
      <c r="EX23" s="106">
        <f>Empleo!M23</f>
        <v>0</v>
      </c>
      <c r="EY23" s="106">
        <f>Empleo!N23</f>
        <v>0</v>
      </c>
      <c r="FB23" s="106" t="str">
        <f>Cron.Inversiones!B23</f>
        <v>Estructura y montaje</v>
      </c>
      <c r="FC23" s="106">
        <f ca="1">Cron.Inversiones!C23</f>
        <v>0</v>
      </c>
      <c r="FD23" s="106">
        <f>Cron.Inversiones!D23</f>
        <v>0</v>
      </c>
      <c r="FE23" s="106">
        <f>Cron.Inversiones!E23</f>
        <v>0</v>
      </c>
      <c r="FF23" s="106">
        <f>Cron.Inversiones!F23</f>
        <v>0</v>
      </c>
      <c r="FG23" s="106">
        <f>Cron.Inversiones!G23</f>
        <v>0</v>
      </c>
      <c r="FH23" s="106">
        <f>Cron.Inversiones!H23</f>
        <v>0</v>
      </c>
      <c r="FI23" s="106">
        <f>Cron.Inversiones!I23</f>
        <v>0</v>
      </c>
      <c r="FJ23" s="106">
        <f>Cron.Inversiones!J23</f>
        <v>0</v>
      </c>
      <c r="FK23" s="106">
        <f>Cron.Inversiones!K23</f>
        <v>0</v>
      </c>
      <c r="FL23" s="106">
        <f>Cron.Inversiones!L23</f>
        <v>0</v>
      </c>
      <c r="FM23" s="106">
        <f>Cron.Inversiones!M23</f>
        <v>0</v>
      </c>
      <c r="FN23" s="106">
        <f>Cron.Inversiones!N23</f>
        <v>0</v>
      </c>
      <c r="FO23" s="106">
        <f>Cron.Inversiones!O23</f>
        <v>0</v>
      </c>
      <c r="FP23" s="106" t="str">
        <f>Cron.Inversiones!P23</f>
        <v>X</v>
      </c>
      <c r="FV23" s="297"/>
      <c r="FW23" s="149"/>
    </row>
    <row r="24" spans="2:179" x14ac:dyDescent="0.25">
      <c r="B24" s="111" t="e">
        <f>#REF!</f>
        <v>#REF!</v>
      </c>
      <c r="C24" s="106" t="e">
        <f>#REF!</f>
        <v>#REF!</v>
      </c>
      <c r="D24" s="106" t="e">
        <f>#REF!</f>
        <v>#REF!</v>
      </c>
      <c r="E24" s="106" t="e">
        <f>#REF!</f>
        <v>#REF!</v>
      </c>
      <c r="F24" s="106" t="e">
        <f>#REF!</f>
        <v>#REF!</v>
      </c>
      <c r="G24" s="112" t="e">
        <f>#REF!</f>
        <v>#REF!</v>
      </c>
      <c r="J24" s="106" t="str">
        <f>'"Información del Proyecto - 1"'!B24</f>
        <v>TECNOLOGIA (**)</v>
      </c>
      <c r="K24" s="106">
        <f>'"Información del Proyecto - 1"'!C24</f>
        <v>0</v>
      </c>
      <c r="L24" s="106">
        <f>'"Información del Proyecto - 1"'!D24</f>
        <v>0</v>
      </c>
      <c r="M24" s="106">
        <f>'"Información del Proyecto - 1"'!E24</f>
        <v>0</v>
      </c>
      <c r="N24" s="106">
        <f>'"Información del Proyecto - 1"'!F24</f>
        <v>0</v>
      </c>
      <c r="O24" s="106">
        <f>'"Información del Proyecto - 1"'!G24</f>
        <v>0</v>
      </c>
      <c r="P24" s="106">
        <f>'"Información del Proyecto - 1"'!H24</f>
        <v>0</v>
      </c>
      <c r="Q24" s="106">
        <f>'"Información del Proyecto - 1"'!I24</f>
        <v>0</v>
      </c>
      <c r="R24" s="106">
        <f>'"Información del Proyecto - 1"'!J24</f>
        <v>0</v>
      </c>
      <c r="S24" s="106">
        <f>'"Información del Proyecto - 1"'!K24</f>
        <v>0</v>
      </c>
      <c r="T24" s="106">
        <f>'"Información del Proyecto - 1"'!L24</f>
        <v>0</v>
      </c>
      <c r="W24" s="111" t="str">
        <f>'Obra Civil y Elect'!B24</f>
        <v>Superficie cubierta</v>
      </c>
      <c r="X24" s="106">
        <f>'Obra Civil y Elect'!C24</f>
        <v>0</v>
      </c>
      <c r="Y24" s="106" t="str">
        <f>'Obra Civil y Elect'!D24</f>
        <v>m2 cubiertos</v>
      </c>
      <c r="Z24" s="106">
        <f>'Obra Civil y Elect'!E24</f>
        <v>0</v>
      </c>
      <c r="AA24" s="106">
        <f>'Obra Civil y Elect'!F24</f>
        <v>0</v>
      </c>
      <c r="AB24" s="112">
        <f>'Obra Civil y Elect'!G24</f>
        <v>0</v>
      </c>
      <c r="AD24" s="111">
        <f>'"Información del Proyecto - 4" '!B24</f>
        <v>0</v>
      </c>
      <c r="AE24" s="106">
        <f>'"Información del Proyecto - 4" '!C24</f>
        <v>0</v>
      </c>
      <c r="AF24" s="106">
        <f>'"Información del Proyecto - 4" '!D24</f>
        <v>0</v>
      </c>
      <c r="AG24" s="106">
        <f>'"Información del Proyecto - 4" '!E24</f>
        <v>0</v>
      </c>
      <c r="AH24" s="106">
        <f>'"Información del Proyecto - 4" '!F24</f>
        <v>0</v>
      </c>
      <c r="AI24" s="106">
        <f>'"Información del Proyecto - 4" '!G24</f>
        <v>0</v>
      </c>
      <c r="AJ24" s="106">
        <f>'"Información del Proyecto - 4" '!H24</f>
        <v>0</v>
      </c>
      <c r="AK24" s="106">
        <f>'"Información del Proyecto - 4" '!I24</f>
        <v>0</v>
      </c>
      <c r="AL24" s="106">
        <f>'"Información del Proyecto - 4" '!J24</f>
        <v>0</v>
      </c>
      <c r="AM24" s="106">
        <f>'"Información del Proyecto - 4" '!K24</f>
        <v>0</v>
      </c>
      <c r="AN24" s="106">
        <f>'"Información del Proyecto - 4" '!L24</f>
        <v>0</v>
      </c>
      <c r="AO24" s="106">
        <f>'"Información del Proyecto - 4" '!M24</f>
        <v>0</v>
      </c>
      <c r="AP24" s="106">
        <f>'"Información del Proyecto - 4" '!N24</f>
        <v>0</v>
      </c>
      <c r="AQ24" s="106">
        <f>'"Información del Proyecto - 4" '!O24</f>
        <v>0</v>
      </c>
      <c r="AR24" s="106">
        <f>'"Información del Proyecto - 4" '!P24</f>
        <v>0</v>
      </c>
      <c r="AS24" s="106">
        <f>'"Información del Proyecto - 4" '!Q24</f>
        <v>0</v>
      </c>
      <c r="AT24" s="112">
        <f>'"Información del Proyecto - 4" '!R24</f>
        <v>0</v>
      </c>
      <c r="AV24" s="111">
        <f>'"Información del Proyecto - 2"'!B24</f>
        <v>0</v>
      </c>
      <c r="AW24" s="106">
        <f>'"Información del Proyecto - 2"'!C24</f>
        <v>0</v>
      </c>
      <c r="AX24" s="106">
        <f>'"Información del Proyecto - 2"'!D24</f>
        <v>0</v>
      </c>
      <c r="AY24" s="106">
        <f>'"Información del Proyecto - 2"'!E24</f>
        <v>0</v>
      </c>
      <c r="AZ24" s="106">
        <f>'"Información del Proyecto - 2"'!F24</f>
        <v>0</v>
      </c>
      <c r="BA24" s="106">
        <f>'"Información del Proyecto - 2"'!G24</f>
        <v>0</v>
      </c>
      <c r="BB24" s="106">
        <f>'"Información del Proyecto - 2"'!H24</f>
        <v>0</v>
      </c>
      <c r="BC24" s="106">
        <f>'"Información del Proyecto - 2"'!I24</f>
        <v>0</v>
      </c>
      <c r="BD24" s="106">
        <f>'"Información del Proyecto - 2"'!J24</f>
        <v>0</v>
      </c>
      <c r="BE24" s="106">
        <f>'"Información del Proyecto - 2"'!K24</f>
        <v>0</v>
      </c>
      <c r="BH24" s="111">
        <f>Aerogeneradores!A24</f>
        <v>14</v>
      </c>
      <c r="BI24" s="106">
        <f>Aerogeneradores!B24</f>
        <v>0</v>
      </c>
      <c r="BJ24" s="106">
        <f>Aerogeneradores!C24</f>
        <v>0</v>
      </c>
      <c r="BK24" s="106" t="str">
        <f>Aerogeneradores!D24</f>
        <v>I-14</v>
      </c>
      <c r="BL24" s="106">
        <f>Aerogeneradores!E24</f>
        <v>0</v>
      </c>
      <c r="BM24" s="106">
        <f>Aerogeneradores!F24</f>
        <v>0</v>
      </c>
      <c r="BN24" s="106">
        <f>Aerogeneradores!G24</f>
        <v>0</v>
      </c>
      <c r="BO24" s="106" t="str">
        <f>Aerogeneradores!H24</f>
        <v>Rodamientos de palas (2%)</v>
      </c>
      <c r="BP24" s="106">
        <f>Aerogeneradores!I24</f>
        <v>0</v>
      </c>
      <c r="BQ24" s="106">
        <f>Aerogeneradores!J24</f>
        <v>0</v>
      </c>
      <c r="BR24" s="106">
        <f>Aerogeneradores!K24</f>
        <v>14</v>
      </c>
      <c r="BS24" s="106">
        <f>Aerogeneradores!L24</f>
        <v>0</v>
      </c>
      <c r="BT24" s="106">
        <f>Aerogeneradores!M24</f>
        <v>0</v>
      </c>
      <c r="BU24" s="106" t="str">
        <f>Aerogeneradores!N24</f>
        <v>II-14</v>
      </c>
      <c r="BV24" s="106">
        <f>Aerogeneradores!O24</f>
        <v>0</v>
      </c>
      <c r="BW24" s="106">
        <f>Aerogeneradores!P24</f>
        <v>0</v>
      </c>
      <c r="BX24" s="106">
        <f>Aerogeneradores!Q24</f>
        <v>0</v>
      </c>
      <c r="BY24" s="106" t="str">
        <f>Aerogeneradores!R24</f>
        <v>Rodamientos de palas (2%)</v>
      </c>
      <c r="BZ24" s="106">
        <f>Aerogeneradores!S24</f>
        <v>0</v>
      </c>
      <c r="CA24" s="106">
        <f>Aerogeneradores!T24</f>
        <v>0</v>
      </c>
      <c r="CB24" s="106">
        <f>Aerogeneradores!U24</f>
        <v>14</v>
      </c>
      <c r="CC24" s="106">
        <f>Aerogeneradores!V24</f>
        <v>0</v>
      </c>
      <c r="CD24" s="106">
        <f>Aerogeneradores!W24</f>
        <v>0</v>
      </c>
      <c r="CE24" s="106" t="str">
        <f>Aerogeneradores!X24</f>
        <v>III-14</v>
      </c>
      <c r="CF24" s="106">
        <f>Aerogeneradores!Y24</f>
        <v>0</v>
      </c>
      <c r="CG24" s="106">
        <f>Aerogeneradores!Z24</f>
        <v>0</v>
      </c>
      <c r="CH24" s="106">
        <f>Aerogeneradores!AA24</f>
        <v>0</v>
      </c>
      <c r="CI24" s="106" t="str">
        <f>Aerogeneradores!AB24</f>
        <v>Rodamientos de palas (2%)</v>
      </c>
      <c r="CJ24" s="106">
        <f>Aerogeneradores!AC24</f>
        <v>0</v>
      </c>
      <c r="CK24" s="106">
        <f>Aerogeneradores!AD24</f>
        <v>0</v>
      </c>
      <c r="CL24" s="106">
        <f>Aerogeneradores!AE24</f>
        <v>14</v>
      </c>
      <c r="CM24" s="106">
        <f>Aerogeneradores!AF24</f>
        <v>0</v>
      </c>
      <c r="CN24" s="106">
        <f>Aerogeneradores!AG24</f>
        <v>0</v>
      </c>
      <c r="CO24" s="106" t="str">
        <f>Aerogeneradores!AH24</f>
        <v>III-14</v>
      </c>
      <c r="CP24" s="106">
        <f>Aerogeneradores!AI24</f>
        <v>0</v>
      </c>
      <c r="CQ24" s="106">
        <f>Aerogeneradores!AJ24</f>
        <v>0</v>
      </c>
      <c r="CR24" s="106">
        <f>Aerogeneradores!AK24</f>
        <v>0</v>
      </c>
      <c r="CS24" s="106" t="str">
        <f>Aerogeneradores!AL24</f>
        <v>Rodamientos de palas (2%)</v>
      </c>
      <c r="CT24" s="106">
        <f>Aerogeneradores!AM24</f>
        <v>0</v>
      </c>
      <c r="CU24" s="112">
        <f>Aerogeneradores!AN24</f>
        <v>0</v>
      </c>
      <c r="CW24" s="111">
        <f>'"Información del Proyecto - 3"'!B24</f>
        <v>0</v>
      </c>
      <c r="CX24" s="106">
        <f>'"Información del Proyecto - 3"'!C24</f>
        <v>0</v>
      </c>
      <c r="CY24" s="106">
        <f>'"Información del Proyecto - 3"'!D24</f>
        <v>0</v>
      </c>
      <c r="CZ24" s="106">
        <f>'"Información del Proyecto - 3"'!E24</f>
        <v>0</v>
      </c>
      <c r="DA24" s="106">
        <f>'"Información del Proyecto - 3"'!F24</f>
        <v>0</v>
      </c>
      <c r="DB24" s="106">
        <f>'"Información del Proyecto - 3"'!G24</f>
        <v>0</v>
      </c>
      <c r="DC24" s="106">
        <f>'"Información del Proyecto - 3"'!H24</f>
        <v>0</v>
      </c>
      <c r="DD24" s="106">
        <f>'"Información del Proyecto - 3"'!I24</f>
        <v>0</v>
      </c>
      <c r="DE24" s="106">
        <f>'"Información del Proyecto - 3"'!J24</f>
        <v>0</v>
      </c>
      <c r="DF24" s="106">
        <f>'"Información del Proyecto - 3"'!K24</f>
        <v>0</v>
      </c>
      <c r="DG24" s="106">
        <f>'"Información del Proyecto - 3"'!L24</f>
        <v>0</v>
      </c>
      <c r="DH24" s="106" t="str">
        <f>'"Información del Proyecto - 3"'!M24</f>
        <v>Año 16</v>
      </c>
      <c r="DI24" s="106">
        <f>'"Información del Proyecto - 3"'!N24</f>
        <v>0</v>
      </c>
      <c r="DJ24" s="106">
        <f>'"Información del Proyecto - 3"'!O24</f>
        <v>0</v>
      </c>
      <c r="DK24" s="106">
        <f>'"Información del Proyecto - 3"'!P24</f>
        <v>0</v>
      </c>
      <c r="DL24" s="106">
        <f>'"Información del Proyecto - 3"'!Q24</f>
        <v>0</v>
      </c>
      <c r="DM24" s="106">
        <f>'"Información del Proyecto - 3"'!R24</f>
        <v>0</v>
      </c>
      <c r="DN24" s="106">
        <f>'"Información del Proyecto - 3"'!S24</f>
        <v>0</v>
      </c>
      <c r="DO24" s="106">
        <f>'"Información del Proyecto - 3"'!T24</f>
        <v>0</v>
      </c>
      <c r="DP24" s="112">
        <f>'"Información del Proyecto - 3"'!U24</f>
        <v>0</v>
      </c>
      <c r="DR24" s="111" t="str">
        <f ca="1">Cálculos!B23</f>
        <v>Servicios: Dirección de Obra</v>
      </c>
      <c r="DS24" s="106">
        <f ca="1">Cálculos!C23</f>
        <v>0</v>
      </c>
      <c r="DT24" s="106">
        <f ca="1">Cálculos!D23</f>
        <v>0</v>
      </c>
      <c r="DU24" s="106">
        <f ca="1">Cálculos!E23</f>
        <v>0</v>
      </c>
      <c r="DV24" s="106">
        <f ca="1">Cálculos!F23</f>
        <v>0</v>
      </c>
      <c r="DW24" s="106">
        <f ca="1">Cálculos!G23</f>
        <v>20</v>
      </c>
      <c r="DX24" s="106">
        <f>Cálculos!H23</f>
        <v>0</v>
      </c>
      <c r="DY24" s="106">
        <f ca="1">Cálculos!I23</f>
        <v>0</v>
      </c>
      <c r="DZ24" s="106">
        <f ca="1">Cálculos!J23</f>
        <v>0</v>
      </c>
      <c r="EA24" s="106">
        <f ca="1">Cálculos!K23</f>
        <v>0</v>
      </c>
      <c r="EB24" s="106">
        <f ca="1">Cálculos!L23</f>
        <v>0</v>
      </c>
      <c r="EC24" s="106">
        <f>Cálculos!M23</f>
        <v>0</v>
      </c>
      <c r="ED24" s="106">
        <f ca="1">Cálculos!N23</f>
        <v>0</v>
      </c>
      <c r="EE24" s="106">
        <f ca="1">Cálculos!O23</f>
        <v>0</v>
      </c>
      <c r="EF24" s="106">
        <f ca="1">Cálculos!P23</f>
        <v>0</v>
      </c>
      <c r="EG24" s="106">
        <f ca="1">Cálculos!Q23</f>
        <v>0</v>
      </c>
      <c r="EH24" s="106">
        <f ca="1">Cálculos!R23</f>
        <v>0</v>
      </c>
      <c r="EI24" s="106">
        <f ca="1">Cálculos!S23</f>
        <v>0</v>
      </c>
      <c r="EJ24" s="106">
        <f ca="1">Cálculos!T23</f>
        <v>0</v>
      </c>
      <c r="EM24" s="106" t="str">
        <f>Empleo!B24</f>
        <v>Montaje y Electromecánica</v>
      </c>
      <c r="EN24" s="106">
        <f>Empleo!C24</f>
        <v>0</v>
      </c>
      <c r="EO24" s="106">
        <f>Empleo!D24</f>
        <v>0</v>
      </c>
      <c r="EP24" s="106">
        <f>Empleo!E24</f>
        <v>0</v>
      </c>
      <c r="EQ24" s="106">
        <f>Empleo!F24</f>
        <v>0</v>
      </c>
      <c r="ER24" s="106">
        <f>Empleo!G24</f>
        <v>0</v>
      </c>
      <c r="ES24" s="106">
        <f>Empleo!H24</f>
        <v>0</v>
      </c>
      <c r="ET24" s="106">
        <f>Empleo!I24</f>
        <v>0</v>
      </c>
      <c r="EU24" s="106">
        <f>Empleo!J24</f>
        <v>0</v>
      </c>
      <c r="EV24" s="106">
        <f>Empleo!K24</f>
        <v>0</v>
      </c>
      <c r="EW24" s="106">
        <f>Empleo!L24</f>
        <v>0</v>
      </c>
      <c r="EX24" s="106">
        <f>Empleo!M24</f>
        <v>0</v>
      </c>
      <c r="EY24" s="106">
        <f>Empleo!N24</f>
        <v>0</v>
      </c>
      <c r="FB24" s="106" t="str">
        <f>Cron.Inversiones!B24</f>
        <v>Electromecánica</v>
      </c>
      <c r="FC24" s="106">
        <f ca="1">Cron.Inversiones!C24</f>
        <v>0</v>
      </c>
      <c r="FD24" s="106">
        <f>Cron.Inversiones!D24</f>
        <v>0</v>
      </c>
      <c r="FE24" s="106">
        <f>Cron.Inversiones!E24</f>
        <v>0</v>
      </c>
      <c r="FF24" s="106">
        <f>Cron.Inversiones!F24</f>
        <v>0</v>
      </c>
      <c r="FG24" s="106">
        <f>Cron.Inversiones!G24</f>
        <v>0</v>
      </c>
      <c r="FH24" s="106">
        <f>Cron.Inversiones!H24</f>
        <v>0</v>
      </c>
      <c r="FI24" s="106">
        <f>Cron.Inversiones!I24</f>
        <v>0</v>
      </c>
      <c r="FJ24" s="106">
        <f>Cron.Inversiones!J24</f>
        <v>0</v>
      </c>
      <c r="FK24" s="106">
        <f>Cron.Inversiones!K24</f>
        <v>0</v>
      </c>
      <c r="FL24" s="106">
        <f>Cron.Inversiones!L24</f>
        <v>0</v>
      </c>
      <c r="FM24" s="106">
        <f>Cron.Inversiones!M24</f>
        <v>0</v>
      </c>
      <c r="FN24" s="106">
        <f>Cron.Inversiones!N24</f>
        <v>0</v>
      </c>
      <c r="FO24" s="106">
        <f>Cron.Inversiones!O24</f>
        <v>0</v>
      </c>
      <c r="FP24" s="106" t="str">
        <f>Cron.Inversiones!P24</f>
        <v>X</v>
      </c>
    </row>
    <row r="25" spans="2:179" x14ac:dyDescent="0.25">
      <c r="B25" s="111" t="e">
        <f>#REF!</f>
        <v>#REF!</v>
      </c>
      <c r="C25" s="106" t="e">
        <f>#REF!</f>
        <v>#REF!</v>
      </c>
      <c r="D25" s="106" t="e">
        <f>#REF!</f>
        <v>#REF!</v>
      </c>
      <c r="E25" s="106" t="e">
        <f>#REF!</f>
        <v>#REF!</v>
      </c>
      <c r="F25" s="106" t="e">
        <f>#REF!</f>
        <v>#REF!</v>
      </c>
      <c r="G25" s="112" t="e">
        <f>#REF!</f>
        <v>#REF!</v>
      </c>
      <c r="J25" s="106">
        <f>'"Información del Proyecto - 1"'!B25</f>
        <v>0</v>
      </c>
      <c r="K25" s="106">
        <f>'"Información del Proyecto - 1"'!C25</f>
        <v>0</v>
      </c>
      <c r="L25" s="106">
        <f>'"Información del Proyecto - 1"'!D25</f>
        <v>0</v>
      </c>
      <c r="M25" s="106">
        <f>'"Información del Proyecto - 1"'!E25</f>
        <v>0</v>
      </c>
      <c r="N25" s="106">
        <f>'"Información del Proyecto - 1"'!F25</f>
        <v>0</v>
      </c>
      <c r="O25" s="106">
        <f>'"Información del Proyecto - 1"'!G25</f>
        <v>0</v>
      </c>
      <c r="P25" s="106">
        <f>'"Información del Proyecto - 1"'!H25</f>
        <v>0</v>
      </c>
      <c r="Q25" s="106">
        <f>'"Información del Proyecto - 1"'!I25</f>
        <v>0</v>
      </c>
      <c r="R25" s="106">
        <f>'"Información del Proyecto - 1"'!J25</f>
        <v>0</v>
      </c>
      <c r="S25" s="106">
        <f>'"Información del Proyecto - 1"'!K25</f>
        <v>0</v>
      </c>
      <c r="T25" s="106">
        <f>'"Información del Proyecto - 1"'!L25</f>
        <v>0</v>
      </c>
      <c r="W25" s="111" t="str">
        <f>'Obra Civil y Elect'!B25</f>
        <v>Superficie descubierta</v>
      </c>
      <c r="X25" s="106">
        <f>'Obra Civil y Elect'!C25</f>
        <v>0</v>
      </c>
      <c r="Y25" s="106" t="str">
        <f>'Obra Civil y Elect'!D25</f>
        <v>m2 descubiertos de servicio</v>
      </c>
      <c r="Z25" s="106">
        <f>'Obra Civil y Elect'!E25</f>
        <v>0</v>
      </c>
      <c r="AA25" s="106">
        <f>'Obra Civil y Elect'!F25</f>
        <v>0</v>
      </c>
      <c r="AB25" s="112">
        <f>'Obra Civil y Elect'!G25</f>
        <v>0</v>
      </c>
      <c r="AD25" s="111">
        <f>'"Información del Proyecto - 4" '!B25</f>
        <v>0</v>
      </c>
      <c r="AE25" s="106" t="str">
        <f>'"Información del Proyecto - 4" '!C25</f>
        <v>Marca</v>
      </c>
      <c r="AF25" s="106" t="str">
        <f>'"Información del Proyecto - 4" '!D25</f>
        <v>Modelo</v>
      </c>
      <c r="AG25" s="106" t="str">
        <f>'"Información del Proyecto - 4" '!E25</f>
        <v>Altura (m)</v>
      </c>
      <c r="AH25" s="106" t="str">
        <f>'"Información del Proyecto - 4" '!F25</f>
        <v>Orientación del Brazo</v>
      </c>
      <c r="AI25" s="106" t="str">
        <f>'"Información del Proyecto - 4" '!G25</f>
        <v>Long.Brazo (cm)</v>
      </c>
      <c r="AJ25" s="106" t="str">
        <f>'"Información del Proyecto - 4" '!H25</f>
        <v>Ente Certificador</v>
      </c>
      <c r="AK25" s="106" t="str">
        <f>'"Información del Proyecto - 4" '!I25</f>
        <v>Fecha de Certificación</v>
      </c>
      <c r="AL25" s="106">
        <f>'"Información del Proyecto - 4" '!J25</f>
        <v>0</v>
      </c>
      <c r="AM25" s="106" t="str">
        <f>'"Información del Proyecto - 4" '!K25</f>
        <v>Marca</v>
      </c>
      <c r="AN25" s="106" t="str">
        <f>'"Información del Proyecto - 4" '!L25</f>
        <v>Modelo</v>
      </c>
      <c r="AO25" s="106" t="str">
        <f>'"Información del Proyecto - 4" '!M25</f>
        <v>Altura (m)</v>
      </c>
      <c r="AP25" s="106" t="str">
        <f>'"Información del Proyecto - 4" '!N25</f>
        <v>Orientación del Brazo</v>
      </c>
      <c r="AQ25" s="106" t="str">
        <f>'"Información del Proyecto - 4" '!O25</f>
        <v>Long.Brazo (cm)</v>
      </c>
      <c r="AR25" s="106" t="str">
        <f>'"Información del Proyecto - 4" '!P25</f>
        <v>Ente Certificador</v>
      </c>
      <c r="AS25" s="106" t="str">
        <f>'"Información del Proyecto - 4" '!Q25</f>
        <v>Fecha de Certificación</v>
      </c>
      <c r="AT25" s="112">
        <f>'"Información del Proyecto - 4" '!R25</f>
        <v>0</v>
      </c>
      <c r="AV25" s="111">
        <f>'"Información del Proyecto - 2"'!B25</f>
        <v>0</v>
      </c>
      <c r="AW25" s="106" t="str">
        <f>'"Información del Proyecto - 2"'!C25</f>
        <v>Debe sumar 100%</v>
      </c>
      <c r="AX25" s="106">
        <f>'"Información del Proyecto - 2"'!D25</f>
        <v>0</v>
      </c>
      <c r="AY25" s="106" t="str">
        <f>'"Información del Proyecto - 2"'!E25</f>
        <v>Debe sumar 100%</v>
      </c>
      <c r="AZ25" s="106">
        <f>'"Información del Proyecto - 2"'!F25</f>
        <v>0</v>
      </c>
      <c r="BA25" s="106">
        <f>'"Información del Proyecto - 2"'!G25</f>
        <v>0</v>
      </c>
      <c r="BB25" s="106">
        <f>'"Información del Proyecto - 2"'!H25</f>
        <v>0</v>
      </c>
      <c r="BC25" s="106">
        <f>'"Información del Proyecto - 2"'!I25</f>
        <v>0</v>
      </c>
      <c r="BD25" s="106">
        <f>'"Información del Proyecto - 2"'!J25</f>
        <v>0</v>
      </c>
      <c r="BE25" s="106">
        <f>'"Información del Proyecto - 2"'!K25</f>
        <v>0</v>
      </c>
      <c r="BH25" s="111">
        <f>Aerogeneradores!A25</f>
        <v>15</v>
      </c>
      <c r="BI25" s="106">
        <f>Aerogeneradores!B25</f>
        <v>0</v>
      </c>
      <c r="BJ25" s="106">
        <f>Aerogeneradores!C25</f>
        <v>0</v>
      </c>
      <c r="BK25" s="106" t="str">
        <f>Aerogeneradores!D25</f>
        <v>I-15</v>
      </c>
      <c r="BL25" s="106">
        <f>Aerogeneradores!E25</f>
        <v>0</v>
      </c>
      <c r="BM25" s="106">
        <f>Aerogeneradores!F25</f>
        <v>0</v>
      </c>
      <c r="BN25" s="106">
        <f>Aerogeneradores!G25</f>
        <v>0</v>
      </c>
      <c r="BO25" s="106" t="str">
        <f>Aerogeneradores!H25</f>
        <v>Carcasa, columnas, bastidores de góndola (2%)</v>
      </c>
      <c r="BP25" s="106">
        <f>Aerogeneradores!I25</f>
        <v>0</v>
      </c>
      <c r="BQ25" s="106">
        <f>Aerogeneradores!J25</f>
        <v>0</v>
      </c>
      <c r="BR25" s="106">
        <f>Aerogeneradores!K25</f>
        <v>15</v>
      </c>
      <c r="BS25" s="106">
        <f>Aerogeneradores!L25</f>
        <v>0</v>
      </c>
      <c r="BT25" s="106">
        <f>Aerogeneradores!M25</f>
        <v>0</v>
      </c>
      <c r="BU25" s="106" t="str">
        <f>Aerogeneradores!N25</f>
        <v>II-15</v>
      </c>
      <c r="BV25" s="106">
        <f>Aerogeneradores!O25</f>
        <v>0</v>
      </c>
      <c r="BW25" s="106">
        <f>Aerogeneradores!P25</f>
        <v>0</v>
      </c>
      <c r="BX25" s="106">
        <f>Aerogeneradores!Q25</f>
        <v>0</v>
      </c>
      <c r="BY25" s="106" t="str">
        <f>Aerogeneradores!R25</f>
        <v>Carcasa, columnas, bastidores de góndola (2%)</v>
      </c>
      <c r="BZ25" s="106">
        <f>Aerogeneradores!S25</f>
        <v>0</v>
      </c>
      <c r="CA25" s="106">
        <f>Aerogeneradores!T25</f>
        <v>0</v>
      </c>
      <c r="CB25" s="106">
        <f>Aerogeneradores!U25</f>
        <v>15</v>
      </c>
      <c r="CC25" s="106">
        <f>Aerogeneradores!V25</f>
        <v>0</v>
      </c>
      <c r="CD25" s="106">
        <f>Aerogeneradores!W25</f>
        <v>0</v>
      </c>
      <c r="CE25" s="106" t="str">
        <f>Aerogeneradores!X25</f>
        <v>III-15</v>
      </c>
      <c r="CF25" s="106">
        <f>Aerogeneradores!Y25</f>
        <v>0</v>
      </c>
      <c r="CG25" s="106">
        <f>Aerogeneradores!Z25</f>
        <v>0</v>
      </c>
      <c r="CH25" s="106">
        <f>Aerogeneradores!AA25</f>
        <v>0</v>
      </c>
      <c r="CI25" s="106" t="str">
        <f>Aerogeneradores!AB25</f>
        <v>Carcasa, columnas, bastidores de góndola (2%)</v>
      </c>
      <c r="CJ25" s="106">
        <f>Aerogeneradores!AC25</f>
        <v>0</v>
      </c>
      <c r="CK25" s="106">
        <f>Aerogeneradores!AD25</f>
        <v>0</v>
      </c>
      <c r="CL25" s="106">
        <f>Aerogeneradores!AE25</f>
        <v>15</v>
      </c>
      <c r="CM25" s="106">
        <f>Aerogeneradores!AF25</f>
        <v>0</v>
      </c>
      <c r="CN25" s="106">
        <f>Aerogeneradores!AG25</f>
        <v>0</v>
      </c>
      <c r="CO25" s="106" t="str">
        <f>Aerogeneradores!AH25</f>
        <v>III-15</v>
      </c>
      <c r="CP25" s="106">
        <f>Aerogeneradores!AI25</f>
        <v>0</v>
      </c>
      <c r="CQ25" s="106">
        <f>Aerogeneradores!AJ25</f>
        <v>0</v>
      </c>
      <c r="CR25" s="106">
        <f>Aerogeneradores!AK25</f>
        <v>0</v>
      </c>
      <c r="CS25" s="106" t="str">
        <f>Aerogeneradores!AL25</f>
        <v>Carcasa, columnas, bastidores de góndola (2%)</v>
      </c>
      <c r="CT25" s="106">
        <f>Aerogeneradores!AM25</f>
        <v>0</v>
      </c>
      <c r="CU25" s="112">
        <f>Aerogeneradores!AN25</f>
        <v>0</v>
      </c>
      <c r="CW25" s="111">
        <f>'"Información del Proyecto - 3"'!B25</f>
        <v>0</v>
      </c>
      <c r="CX25" s="106">
        <f>'"Información del Proyecto - 3"'!C25</f>
        <v>0</v>
      </c>
      <c r="CY25" s="106">
        <f>'"Información del Proyecto - 3"'!D25</f>
        <v>0</v>
      </c>
      <c r="CZ25" s="106">
        <f>'"Información del Proyecto - 3"'!E25</f>
        <v>0</v>
      </c>
      <c r="DA25" s="106">
        <f>'"Información del Proyecto - 3"'!F25</f>
        <v>0</v>
      </c>
      <c r="DB25" s="106">
        <f>'"Información del Proyecto - 3"'!G25</f>
        <v>0</v>
      </c>
      <c r="DC25" s="106">
        <f>'"Información del Proyecto - 3"'!H25</f>
        <v>0</v>
      </c>
      <c r="DD25" s="106">
        <f>'"Información del Proyecto - 3"'!I25</f>
        <v>0</v>
      </c>
      <c r="DE25" s="106">
        <f>'"Información del Proyecto - 3"'!J25</f>
        <v>0</v>
      </c>
      <c r="DF25" s="106">
        <f>'"Información del Proyecto - 3"'!K25</f>
        <v>0</v>
      </c>
      <c r="DG25" s="106">
        <f>'"Información del Proyecto - 3"'!L25</f>
        <v>0</v>
      </c>
      <c r="DH25" s="106" t="str">
        <f>'"Información del Proyecto - 3"'!M25</f>
        <v>Año 17</v>
      </c>
      <c r="DI25" s="106">
        <f>'"Información del Proyecto - 3"'!N25</f>
        <v>0</v>
      </c>
      <c r="DJ25" s="106">
        <f>'"Información del Proyecto - 3"'!O25</f>
        <v>0</v>
      </c>
      <c r="DK25" s="106">
        <f>'"Información del Proyecto - 3"'!P25</f>
        <v>0</v>
      </c>
      <c r="DL25" s="106">
        <f>'"Información del Proyecto - 3"'!Q25</f>
        <v>0</v>
      </c>
      <c r="DM25" s="106">
        <f>'"Información del Proyecto - 3"'!R25</f>
        <v>0</v>
      </c>
      <c r="DN25" s="106">
        <f>'"Información del Proyecto - 3"'!S25</f>
        <v>0</v>
      </c>
      <c r="DO25" s="106">
        <f>'"Información del Proyecto - 3"'!T25</f>
        <v>0</v>
      </c>
      <c r="DP25" s="112">
        <f>'"Información del Proyecto - 3"'!U25</f>
        <v>0</v>
      </c>
      <c r="DR25" s="111">
        <f ca="1">Cálculos!B24</f>
        <v>0</v>
      </c>
      <c r="DS25" s="106">
        <f ca="1">Cálculos!C24</f>
        <v>0</v>
      </c>
      <c r="DT25" s="106">
        <f ca="1">Cálculos!D24</f>
        <v>0</v>
      </c>
      <c r="DU25" s="106">
        <f ca="1">Cálculos!E24</f>
        <v>0</v>
      </c>
      <c r="DV25" s="106">
        <f ca="1">Cálculos!F24</f>
        <v>0</v>
      </c>
      <c r="DW25" s="106">
        <f ca="1">Cálculos!G24</f>
        <v>0</v>
      </c>
      <c r="DX25" s="106">
        <f>Cálculos!H24</f>
        <v>0</v>
      </c>
      <c r="DY25" s="106">
        <f ca="1">Cálculos!I24</f>
        <v>0</v>
      </c>
      <c r="DZ25" s="106">
        <f ca="1">Cálculos!J24</f>
        <v>0</v>
      </c>
      <c r="EA25" s="106">
        <f ca="1">Cálculos!K24</f>
        <v>0</v>
      </c>
      <c r="EB25" s="106">
        <f ca="1">Cálculos!L24</f>
        <v>0</v>
      </c>
      <c r="EC25" s="106">
        <f>Cálculos!M24</f>
        <v>0</v>
      </c>
      <c r="ED25" s="106">
        <f ca="1">Cálculos!N24</f>
        <v>0</v>
      </c>
      <c r="EE25" s="106">
        <f ca="1">Cálculos!O24</f>
        <v>0</v>
      </c>
      <c r="EF25" s="106">
        <f ca="1">Cálculos!P24</f>
        <v>0</v>
      </c>
      <c r="EG25" s="106">
        <f ca="1">Cálculos!Q24</f>
        <v>0</v>
      </c>
      <c r="EH25" s="106">
        <f ca="1">Cálculos!R24</f>
        <v>0</v>
      </c>
      <c r="EI25" s="106">
        <f ca="1">Cálculos!S24</f>
        <v>0</v>
      </c>
      <c r="EJ25" s="106">
        <f ca="1">Cálculos!T24</f>
        <v>0</v>
      </c>
      <c r="EM25" s="106" t="str">
        <f>Empleo!B25</f>
        <v>Seguridad e Higiene</v>
      </c>
      <c r="EN25" s="106">
        <f>Empleo!C25</f>
        <v>0</v>
      </c>
      <c r="EO25" s="106">
        <f>Empleo!D25</f>
        <v>0</v>
      </c>
      <c r="EP25" s="106">
        <f>Empleo!E25</f>
        <v>0</v>
      </c>
      <c r="EQ25" s="106">
        <f>Empleo!F25</f>
        <v>0</v>
      </c>
      <c r="ER25" s="106">
        <f>Empleo!G25</f>
        <v>0</v>
      </c>
      <c r="ES25" s="106">
        <f>Empleo!H25</f>
        <v>0</v>
      </c>
      <c r="ET25" s="106">
        <f>Empleo!I25</f>
        <v>0</v>
      </c>
      <c r="EU25" s="106">
        <f>Empleo!J25</f>
        <v>0</v>
      </c>
      <c r="EV25" s="106">
        <f>Empleo!K25</f>
        <v>0</v>
      </c>
      <c r="EW25" s="106">
        <f>Empleo!L25</f>
        <v>0</v>
      </c>
      <c r="EX25" s="106">
        <f>Empleo!M25</f>
        <v>0</v>
      </c>
      <c r="EY25" s="106">
        <f>Empleo!N25</f>
        <v>0</v>
      </c>
      <c r="FB25" s="106" t="str">
        <f>Cron.Inversiones!B25</f>
        <v>Obra Civil</v>
      </c>
      <c r="FC25" s="106">
        <f ca="1">Cron.Inversiones!C25</f>
        <v>0</v>
      </c>
      <c r="FD25" s="106">
        <f>Cron.Inversiones!D25</f>
        <v>0</v>
      </c>
      <c r="FE25" s="106">
        <f>Cron.Inversiones!E25</f>
        <v>0</v>
      </c>
      <c r="FF25" s="106">
        <f>Cron.Inversiones!F25</f>
        <v>0</v>
      </c>
      <c r="FG25" s="106">
        <f>Cron.Inversiones!G25</f>
        <v>0</v>
      </c>
      <c r="FH25" s="106">
        <f>Cron.Inversiones!H25</f>
        <v>0</v>
      </c>
      <c r="FI25" s="106">
        <f>Cron.Inversiones!I25</f>
        <v>0</v>
      </c>
      <c r="FJ25" s="106">
        <f>Cron.Inversiones!J25</f>
        <v>0</v>
      </c>
      <c r="FK25" s="106">
        <f>Cron.Inversiones!K25</f>
        <v>0</v>
      </c>
      <c r="FL25" s="106">
        <f>Cron.Inversiones!L25</f>
        <v>0</v>
      </c>
      <c r="FM25" s="106">
        <f>Cron.Inversiones!M25</f>
        <v>0</v>
      </c>
      <c r="FN25" s="106">
        <f>Cron.Inversiones!N25</f>
        <v>0</v>
      </c>
      <c r="FO25" s="106">
        <f>Cron.Inversiones!O25</f>
        <v>0</v>
      </c>
      <c r="FP25" s="106" t="str">
        <f>Cron.Inversiones!P25</f>
        <v>X</v>
      </c>
    </row>
    <row r="26" spans="2:179" x14ac:dyDescent="0.25">
      <c r="B26" s="111" t="e">
        <f>#REF!</f>
        <v>#REF!</v>
      </c>
      <c r="C26" s="106" t="e">
        <f>#REF!</f>
        <v>#REF!</v>
      </c>
      <c r="D26" s="106" t="e">
        <f>#REF!</f>
        <v>#REF!</v>
      </c>
      <c r="E26" s="106" t="e">
        <f>#REF!</f>
        <v>#REF!</v>
      </c>
      <c r="F26" s="106" t="e">
        <f>#REF!</f>
        <v>#REF!</v>
      </c>
      <c r="G26" s="112" t="e">
        <f>#REF!</f>
        <v>#REF!</v>
      </c>
      <c r="J26" s="106" t="str">
        <f>'"Información del Proyecto - 1"'!B26</f>
        <v>DESCRIPCIÓN TÉCNICA (Resumen)</v>
      </c>
      <c r="K26" s="106">
        <f>'"Información del Proyecto - 1"'!C26</f>
        <v>0</v>
      </c>
      <c r="L26" s="106">
        <f>'"Información del Proyecto - 1"'!D26</f>
        <v>0</v>
      </c>
      <c r="M26" s="106">
        <f>'"Información del Proyecto - 1"'!E26</f>
        <v>0</v>
      </c>
      <c r="N26" s="106">
        <f>'"Información del Proyecto - 1"'!F26</f>
        <v>0</v>
      </c>
      <c r="O26" s="106">
        <f>'"Información del Proyecto - 1"'!G26</f>
        <v>0</v>
      </c>
      <c r="P26" s="106">
        <f>'"Información del Proyecto - 1"'!H26</f>
        <v>0</v>
      </c>
      <c r="Q26" s="106">
        <f>'"Información del Proyecto - 1"'!I26</f>
        <v>0</v>
      </c>
      <c r="R26" s="106">
        <f>'"Información del Proyecto - 1"'!J26</f>
        <v>0</v>
      </c>
      <c r="S26" s="106">
        <f>'"Información del Proyecto - 1"'!K26</f>
        <v>0</v>
      </c>
      <c r="T26" s="106">
        <f>'"Información del Proyecto - 1"'!L26</f>
        <v>0</v>
      </c>
      <c r="W26" s="111">
        <f>'Obra Civil y Elect'!B26</f>
        <v>0</v>
      </c>
      <c r="X26" s="106">
        <f>'Obra Civil y Elect'!C26</f>
        <v>0</v>
      </c>
      <c r="Y26" s="106" t="str">
        <f>'Obra Civil y Elect'!D26</f>
        <v xml:space="preserve"> (playon estacionamiento, etc)</v>
      </c>
      <c r="Z26" s="106">
        <f>'Obra Civil y Elect'!E26</f>
        <v>0</v>
      </c>
      <c r="AA26" s="106">
        <f>'Obra Civil y Elect'!F26</f>
        <v>0</v>
      </c>
      <c r="AB26" s="112">
        <f>'Obra Civil y Elect'!G26</f>
        <v>0</v>
      </c>
      <c r="AD26" s="111" t="str">
        <f>'"Información del Proyecto - 4" '!B26</f>
        <v>Anemómetro #1</v>
      </c>
      <c r="AE26" s="106">
        <f>'"Información del Proyecto - 4" '!C26</f>
        <v>0</v>
      </c>
      <c r="AF26" s="106">
        <f>'"Información del Proyecto - 4" '!D26</f>
        <v>0</v>
      </c>
      <c r="AG26" s="106">
        <f>'"Información del Proyecto - 4" '!E26</f>
        <v>0</v>
      </c>
      <c r="AH26" s="106">
        <f>'"Información del Proyecto - 4" '!F26</f>
        <v>0</v>
      </c>
      <c r="AI26" s="106">
        <f>'"Información del Proyecto - 4" '!G26</f>
        <v>0</v>
      </c>
      <c r="AJ26" s="106">
        <f>'"Información del Proyecto - 4" '!H26</f>
        <v>0</v>
      </c>
      <c r="AK26" s="106">
        <f>'"Información del Proyecto - 4" '!I26</f>
        <v>0</v>
      </c>
      <c r="AL26" s="106" t="str">
        <f>'"Información del Proyecto - 4" '!J26</f>
        <v>Anemómetro #1</v>
      </c>
      <c r="AM26" s="106">
        <f>'"Información del Proyecto - 4" '!K26</f>
        <v>0</v>
      </c>
      <c r="AN26" s="106">
        <f>'"Información del Proyecto - 4" '!L26</f>
        <v>0</v>
      </c>
      <c r="AO26" s="106">
        <f>'"Información del Proyecto - 4" '!M26</f>
        <v>0</v>
      </c>
      <c r="AP26" s="106">
        <f>'"Información del Proyecto - 4" '!N26</f>
        <v>0</v>
      </c>
      <c r="AQ26" s="106">
        <f>'"Información del Proyecto - 4" '!O26</f>
        <v>0</v>
      </c>
      <c r="AR26" s="106">
        <f>'"Información del Proyecto - 4" '!P26</f>
        <v>0</v>
      </c>
      <c r="AS26" s="106">
        <f>'"Información del Proyecto - 4" '!Q26</f>
        <v>0</v>
      </c>
      <c r="AT26" s="112">
        <f>'"Información del Proyecto - 4" '!R26</f>
        <v>0</v>
      </c>
      <c r="AV26" s="111">
        <f>'"Información del Proyecto - 2"'!B26</f>
        <v>0</v>
      </c>
      <c r="AW26" s="106">
        <f>'"Información del Proyecto - 2"'!C26</f>
        <v>0</v>
      </c>
      <c r="AX26" s="106">
        <f>'"Información del Proyecto - 2"'!D26</f>
        <v>0</v>
      </c>
      <c r="AY26" s="106">
        <f>'"Información del Proyecto - 2"'!E26</f>
        <v>0</v>
      </c>
      <c r="AZ26" s="106">
        <f>'"Información del Proyecto - 2"'!F26</f>
        <v>0</v>
      </c>
      <c r="BA26" s="106">
        <f>'"Información del Proyecto - 2"'!G26</f>
        <v>0</v>
      </c>
      <c r="BB26" s="106">
        <f>'"Información del Proyecto - 2"'!H26</f>
        <v>0</v>
      </c>
      <c r="BC26" s="106">
        <f>'"Información del Proyecto - 2"'!I26</f>
        <v>0</v>
      </c>
      <c r="BD26" s="106">
        <f>'"Información del Proyecto - 2"'!J26</f>
        <v>0</v>
      </c>
      <c r="BE26" s="106">
        <f>'"Información del Proyecto - 2"'!K26</f>
        <v>0</v>
      </c>
      <c r="BH26" s="111">
        <f>Aerogeneradores!A26</f>
        <v>16</v>
      </c>
      <c r="BI26" s="106">
        <f>Aerogeneradores!B26</f>
        <v>0</v>
      </c>
      <c r="BJ26" s="106">
        <f>Aerogeneradores!C26</f>
        <v>0</v>
      </c>
      <c r="BK26" s="106" t="str">
        <f>Aerogeneradores!D26</f>
        <v>I-16</v>
      </c>
      <c r="BL26" s="106">
        <f>Aerogeneradores!E26</f>
        <v>0</v>
      </c>
      <c r="BM26" s="106">
        <f>Aerogeneradores!F26</f>
        <v>0</v>
      </c>
      <c r="BN26" s="106">
        <f>Aerogeneradores!G26</f>
        <v>0</v>
      </c>
      <c r="BO26" s="106" t="str">
        <f>Aerogeneradores!H26</f>
        <v>Transformador (1,5%)</v>
      </c>
      <c r="BP26" s="106">
        <f>Aerogeneradores!I26</f>
        <v>0</v>
      </c>
      <c r="BQ26" s="106">
        <f>Aerogeneradores!J26</f>
        <v>0</v>
      </c>
      <c r="BR26" s="106">
        <f>Aerogeneradores!K26</f>
        <v>16</v>
      </c>
      <c r="BS26" s="106">
        <f>Aerogeneradores!L26</f>
        <v>0</v>
      </c>
      <c r="BT26" s="106">
        <f>Aerogeneradores!M26</f>
        <v>0</v>
      </c>
      <c r="BU26" s="106" t="str">
        <f>Aerogeneradores!N26</f>
        <v>II-16</v>
      </c>
      <c r="BV26" s="106">
        <f>Aerogeneradores!O26</f>
        <v>0</v>
      </c>
      <c r="BW26" s="106">
        <f>Aerogeneradores!P26</f>
        <v>0</v>
      </c>
      <c r="BX26" s="106">
        <f>Aerogeneradores!Q26</f>
        <v>0</v>
      </c>
      <c r="BY26" s="106" t="str">
        <f>Aerogeneradores!R26</f>
        <v>Transformador (1,5%)</v>
      </c>
      <c r="BZ26" s="106">
        <f>Aerogeneradores!S26</f>
        <v>0</v>
      </c>
      <c r="CA26" s="106">
        <f>Aerogeneradores!T26</f>
        <v>0</v>
      </c>
      <c r="CB26" s="106">
        <f>Aerogeneradores!U26</f>
        <v>16</v>
      </c>
      <c r="CC26" s="106">
        <f>Aerogeneradores!V26</f>
        <v>0</v>
      </c>
      <c r="CD26" s="106">
        <f>Aerogeneradores!W26</f>
        <v>0</v>
      </c>
      <c r="CE26" s="106" t="str">
        <f>Aerogeneradores!X26</f>
        <v>III-16</v>
      </c>
      <c r="CF26" s="106">
        <f>Aerogeneradores!Y26</f>
        <v>0</v>
      </c>
      <c r="CG26" s="106">
        <f>Aerogeneradores!Z26</f>
        <v>0</v>
      </c>
      <c r="CH26" s="106">
        <f>Aerogeneradores!AA26</f>
        <v>0</v>
      </c>
      <c r="CI26" s="106" t="str">
        <f>Aerogeneradores!AB26</f>
        <v>Transformador (1,5%)</v>
      </c>
      <c r="CJ26" s="106">
        <f>Aerogeneradores!AC26</f>
        <v>0</v>
      </c>
      <c r="CK26" s="106">
        <f>Aerogeneradores!AD26</f>
        <v>0</v>
      </c>
      <c r="CL26" s="106">
        <f>Aerogeneradores!AE26</f>
        <v>16</v>
      </c>
      <c r="CM26" s="106">
        <f>Aerogeneradores!AF26</f>
        <v>0</v>
      </c>
      <c r="CN26" s="106">
        <f>Aerogeneradores!AG26</f>
        <v>0</v>
      </c>
      <c r="CO26" s="106" t="str">
        <f>Aerogeneradores!AH26</f>
        <v>III-16</v>
      </c>
      <c r="CP26" s="106">
        <f>Aerogeneradores!AI26</f>
        <v>0</v>
      </c>
      <c r="CQ26" s="106">
        <f>Aerogeneradores!AJ26</f>
        <v>0</v>
      </c>
      <c r="CR26" s="106">
        <f>Aerogeneradores!AK26</f>
        <v>0</v>
      </c>
      <c r="CS26" s="106" t="str">
        <f>Aerogeneradores!AL26</f>
        <v>Transformador (1,5%)</v>
      </c>
      <c r="CT26" s="106">
        <f>Aerogeneradores!AM26</f>
        <v>0</v>
      </c>
      <c r="CU26" s="112">
        <f>Aerogeneradores!AN26</f>
        <v>0</v>
      </c>
      <c r="CW26" s="111">
        <f>'"Información del Proyecto - 3"'!B26</f>
        <v>0</v>
      </c>
      <c r="CX26" s="106">
        <f>'"Información del Proyecto - 3"'!C26</f>
        <v>0</v>
      </c>
      <c r="CY26" s="106">
        <f>'"Información del Proyecto - 3"'!D26</f>
        <v>0</v>
      </c>
      <c r="CZ26" s="106">
        <f>'"Información del Proyecto - 3"'!E26</f>
        <v>0</v>
      </c>
      <c r="DA26" s="106">
        <f>'"Información del Proyecto - 3"'!F26</f>
        <v>0</v>
      </c>
      <c r="DB26" s="106">
        <f>'"Información del Proyecto - 3"'!G26</f>
        <v>0</v>
      </c>
      <c r="DC26" s="106">
        <f>'"Información del Proyecto - 3"'!H26</f>
        <v>0</v>
      </c>
      <c r="DD26" s="106">
        <f>'"Información del Proyecto - 3"'!I26</f>
        <v>0</v>
      </c>
      <c r="DE26" s="106">
        <f>'"Información del Proyecto - 3"'!J26</f>
        <v>0</v>
      </c>
      <c r="DF26" s="106">
        <f>'"Información del Proyecto - 3"'!K26</f>
        <v>0</v>
      </c>
      <c r="DG26" s="106">
        <f>'"Información del Proyecto - 3"'!L26</f>
        <v>0</v>
      </c>
      <c r="DH26" s="106" t="str">
        <f>'"Información del Proyecto - 3"'!M26</f>
        <v>Año 18</v>
      </c>
      <c r="DI26" s="106">
        <f>'"Información del Proyecto - 3"'!N26</f>
        <v>0</v>
      </c>
      <c r="DJ26" s="106">
        <f>'"Información del Proyecto - 3"'!O26</f>
        <v>0</v>
      </c>
      <c r="DK26" s="106">
        <f>'"Información del Proyecto - 3"'!P26</f>
        <v>0</v>
      </c>
      <c r="DL26" s="106">
        <f>'"Información del Proyecto - 3"'!Q26</f>
        <v>0</v>
      </c>
      <c r="DM26" s="106">
        <f>'"Información del Proyecto - 3"'!R26</f>
        <v>0</v>
      </c>
      <c r="DN26" s="106">
        <f>'"Información del Proyecto - 3"'!S26</f>
        <v>0</v>
      </c>
      <c r="DO26" s="106">
        <f>'"Información del Proyecto - 3"'!T26</f>
        <v>0</v>
      </c>
      <c r="DP26" s="112">
        <f>'"Información del Proyecto - 3"'!U26</f>
        <v>0</v>
      </c>
      <c r="DR26" s="111">
        <f ca="1">Cálculos!B25</f>
        <v>0</v>
      </c>
      <c r="DS26" s="106">
        <f ca="1">Cálculos!C25</f>
        <v>0</v>
      </c>
      <c r="DT26" s="106">
        <f ca="1">Cálculos!D25</f>
        <v>0</v>
      </c>
      <c r="DU26" s="106">
        <f ca="1">Cálculos!E25</f>
        <v>0</v>
      </c>
      <c r="DV26" s="106">
        <f ca="1">Cálculos!F25</f>
        <v>0</v>
      </c>
      <c r="DW26" s="106">
        <f ca="1">Cálculos!G25</f>
        <v>0</v>
      </c>
      <c r="DX26" s="106">
        <f>Cálculos!H25</f>
        <v>0</v>
      </c>
      <c r="DY26" s="106">
        <f ca="1">Cálculos!I25</f>
        <v>0</v>
      </c>
      <c r="DZ26" s="106">
        <f ca="1">Cálculos!J25</f>
        <v>0</v>
      </c>
      <c r="EA26" s="106">
        <f ca="1">Cálculos!K25</f>
        <v>0</v>
      </c>
      <c r="EB26" s="106">
        <f ca="1">Cálculos!L25</f>
        <v>0</v>
      </c>
      <c r="EC26" s="106">
        <f>Cálculos!M25</f>
        <v>0</v>
      </c>
      <c r="ED26" s="106">
        <f ca="1">Cálculos!N25</f>
        <v>0</v>
      </c>
      <c r="EE26" s="106">
        <f ca="1">Cálculos!O25</f>
        <v>0</v>
      </c>
      <c r="EF26" s="106">
        <f ca="1">Cálculos!P25</f>
        <v>0</v>
      </c>
      <c r="EG26" s="106">
        <f ca="1">Cálculos!Q25</f>
        <v>0</v>
      </c>
      <c r="EH26" s="106">
        <f ca="1">Cálculos!R25</f>
        <v>0</v>
      </c>
      <c r="EI26" s="106">
        <f ca="1">Cálculos!S25</f>
        <v>0</v>
      </c>
      <c r="EJ26" s="106">
        <f ca="1">Cálculos!T25</f>
        <v>0</v>
      </c>
      <c r="EM26" s="106" t="str">
        <f>Empleo!B26</f>
        <v>Socio-ambiental</v>
      </c>
      <c r="EN26" s="106">
        <f>Empleo!C26</f>
        <v>0</v>
      </c>
      <c r="EO26" s="106">
        <f>Empleo!D26</f>
        <v>0</v>
      </c>
      <c r="EP26" s="106">
        <f>Empleo!E26</f>
        <v>0</v>
      </c>
      <c r="EQ26" s="106">
        <f>Empleo!F26</f>
        <v>0</v>
      </c>
      <c r="ER26" s="106">
        <f>Empleo!G26</f>
        <v>0</v>
      </c>
      <c r="ES26" s="106">
        <f>Empleo!H26</f>
        <v>0</v>
      </c>
      <c r="ET26" s="106">
        <f>Empleo!I26</f>
        <v>0</v>
      </c>
      <c r="EU26" s="106">
        <f>Empleo!J26</f>
        <v>0</v>
      </c>
      <c r="EV26" s="106">
        <f>Empleo!K26</f>
        <v>0</v>
      </c>
      <c r="EW26" s="106">
        <f>Empleo!L26</f>
        <v>0</v>
      </c>
      <c r="EX26" s="106">
        <f>Empleo!M26</f>
        <v>0</v>
      </c>
      <c r="EY26" s="106">
        <f>Empleo!N26</f>
        <v>0</v>
      </c>
      <c r="FB26" s="106" t="str">
        <f>Cron.Inversiones!B26</f>
        <v>Dirección, Ingeniería, Logística</v>
      </c>
      <c r="FC26" s="106">
        <f ca="1">Cron.Inversiones!C26</f>
        <v>0</v>
      </c>
      <c r="FD26" s="106">
        <f>Cron.Inversiones!D26</f>
        <v>0</v>
      </c>
      <c r="FE26" s="106">
        <f>Cron.Inversiones!E26</f>
        <v>0</v>
      </c>
      <c r="FF26" s="106">
        <f>Cron.Inversiones!F26</f>
        <v>0</v>
      </c>
      <c r="FG26" s="106">
        <f>Cron.Inversiones!G26</f>
        <v>0</v>
      </c>
      <c r="FH26" s="106">
        <f>Cron.Inversiones!H26</f>
        <v>0</v>
      </c>
      <c r="FI26" s="106">
        <f>Cron.Inversiones!I26</f>
        <v>0</v>
      </c>
      <c r="FJ26" s="106">
        <f>Cron.Inversiones!J26</f>
        <v>0</v>
      </c>
      <c r="FK26" s="106">
        <f>Cron.Inversiones!K26</f>
        <v>0</v>
      </c>
      <c r="FL26" s="106">
        <f>Cron.Inversiones!L26</f>
        <v>0</v>
      </c>
      <c r="FM26" s="106">
        <f>Cron.Inversiones!M26</f>
        <v>0</v>
      </c>
      <c r="FN26" s="106">
        <f>Cron.Inversiones!N26</f>
        <v>0</v>
      </c>
      <c r="FO26" s="106">
        <f>Cron.Inversiones!O26</f>
        <v>0</v>
      </c>
      <c r="FP26" s="106" t="str">
        <f>Cron.Inversiones!P26</f>
        <v>X</v>
      </c>
    </row>
    <row r="27" spans="2:179" x14ac:dyDescent="0.25">
      <c r="B27" s="111" t="e">
        <f>#REF!</f>
        <v>#REF!</v>
      </c>
      <c r="C27" s="106" t="e">
        <f>#REF!</f>
        <v>#REF!</v>
      </c>
      <c r="D27" s="106" t="e">
        <f>#REF!</f>
        <v>#REF!</v>
      </c>
      <c r="E27" s="106" t="e">
        <f>#REF!</f>
        <v>#REF!</v>
      </c>
      <c r="F27" s="106" t="e">
        <f>#REF!</f>
        <v>#REF!</v>
      </c>
      <c r="G27" s="112" t="e">
        <f>#REF!</f>
        <v>#REF!</v>
      </c>
      <c r="J27" s="106" t="str">
        <f>'"Información del Proyecto - 1"'!B27</f>
        <v>AEROGENERADORES I</v>
      </c>
      <c r="K27" s="106">
        <f>'"Información del Proyecto - 1"'!C27</f>
        <v>0</v>
      </c>
      <c r="L27" s="106">
        <f>'"Información del Proyecto - 1"'!D27</f>
        <v>0</v>
      </c>
      <c r="M27" s="106">
        <f>'"Información del Proyecto - 1"'!E27</f>
        <v>0</v>
      </c>
      <c r="N27" s="106">
        <f>'"Información del Proyecto - 1"'!F27</f>
        <v>0</v>
      </c>
      <c r="O27" s="106">
        <f>'"Información del Proyecto - 1"'!G27</f>
        <v>0</v>
      </c>
      <c r="P27" s="106" t="str">
        <f>'"Información del Proyecto - 1"'!H27</f>
        <v xml:space="preserve"> AEROGENERADORES II</v>
      </c>
      <c r="Q27" s="106">
        <f>'"Información del Proyecto - 1"'!I27</f>
        <v>0</v>
      </c>
      <c r="R27" s="106">
        <f>'"Información del Proyecto - 1"'!J27</f>
        <v>0</v>
      </c>
      <c r="S27" s="106">
        <f>'"Información del Proyecto - 1"'!K27</f>
        <v>0</v>
      </c>
      <c r="T27" s="106">
        <f>'"Información del Proyecto - 1"'!L27</f>
        <v>0</v>
      </c>
      <c r="W27" s="111">
        <f>'Obra Civil y Elect'!B27</f>
        <v>0</v>
      </c>
      <c r="X27" s="106">
        <f>'Obra Civil y Elect'!C27</f>
        <v>0</v>
      </c>
      <c r="Y27" s="106">
        <f>'Obra Civil y Elect'!D27</f>
        <v>0</v>
      </c>
      <c r="Z27" s="106">
        <f>'Obra Civil y Elect'!E27</f>
        <v>0</v>
      </c>
      <c r="AA27" s="106">
        <f>'Obra Civil y Elect'!F27</f>
        <v>0</v>
      </c>
      <c r="AB27" s="112">
        <f>'Obra Civil y Elect'!G27</f>
        <v>0</v>
      </c>
      <c r="AD27" s="111" t="str">
        <f>'"Información del Proyecto - 4" '!B27</f>
        <v>Anemómetro #2</v>
      </c>
      <c r="AE27" s="106">
        <f>'"Información del Proyecto - 4" '!C27</f>
        <v>0</v>
      </c>
      <c r="AF27" s="106">
        <f>'"Información del Proyecto - 4" '!D27</f>
        <v>0</v>
      </c>
      <c r="AG27" s="106">
        <f>'"Información del Proyecto - 4" '!E27</f>
        <v>0</v>
      </c>
      <c r="AH27" s="106">
        <f>'"Información del Proyecto - 4" '!F27</f>
        <v>0</v>
      </c>
      <c r="AI27" s="106">
        <f>'"Información del Proyecto - 4" '!G27</f>
        <v>0</v>
      </c>
      <c r="AJ27" s="106">
        <f>'"Información del Proyecto - 4" '!H27</f>
        <v>0</v>
      </c>
      <c r="AK27" s="106">
        <f>'"Información del Proyecto - 4" '!I27</f>
        <v>0</v>
      </c>
      <c r="AL27" s="106" t="str">
        <f>'"Información del Proyecto - 4" '!J27</f>
        <v>Anemómetro #2</v>
      </c>
      <c r="AM27" s="106">
        <f>'"Información del Proyecto - 4" '!K27</f>
        <v>0</v>
      </c>
      <c r="AN27" s="106">
        <f>'"Información del Proyecto - 4" '!L27</f>
        <v>0</v>
      </c>
      <c r="AO27" s="106">
        <f>'"Información del Proyecto - 4" '!M27</f>
        <v>0</v>
      </c>
      <c r="AP27" s="106">
        <f>'"Información del Proyecto - 4" '!N27</f>
        <v>0</v>
      </c>
      <c r="AQ27" s="106">
        <f>'"Información del Proyecto - 4" '!O27</f>
        <v>0</v>
      </c>
      <c r="AR27" s="106">
        <f>'"Información del Proyecto - 4" '!P27</f>
        <v>0</v>
      </c>
      <c r="AS27" s="106">
        <f>'"Información del Proyecto - 4" '!Q27</f>
        <v>0</v>
      </c>
      <c r="AT27" s="112">
        <f>'"Información del Proyecto - 4" '!R27</f>
        <v>0</v>
      </c>
      <c r="AV27" s="111">
        <f>'"Información del Proyecto - 2"'!B27</f>
        <v>0</v>
      </c>
      <c r="AW27" s="106">
        <f>'"Información del Proyecto - 2"'!C27</f>
        <v>0</v>
      </c>
      <c r="AX27" s="106">
        <f>'"Información del Proyecto - 2"'!D27</f>
        <v>0</v>
      </c>
      <c r="AY27" s="106">
        <f>'"Información del Proyecto - 2"'!E27</f>
        <v>0</v>
      </c>
      <c r="AZ27" s="106">
        <f>'"Información del Proyecto - 2"'!F27</f>
        <v>0</v>
      </c>
      <c r="BA27" s="106">
        <f>'"Información del Proyecto - 2"'!G27</f>
        <v>0</v>
      </c>
      <c r="BB27" s="106">
        <f>'"Información del Proyecto - 2"'!H27</f>
        <v>0</v>
      </c>
      <c r="BC27" s="106">
        <f>'"Información del Proyecto - 2"'!I27</f>
        <v>0</v>
      </c>
      <c r="BD27" s="106">
        <f>'"Información del Proyecto - 2"'!J27</f>
        <v>0</v>
      </c>
      <c r="BE27" s="106">
        <f>'"Información del Proyecto - 2"'!K27</f>
        <v>0</v>
      </c>
      <c r="BH27" s="111">
        <f>Aerogeneradores!A27</f>
        <v>17</v>
      </c>
      <c r="BI27" s="106">
        <f>Aerogeneradores!B27</f>
        <v>0</v>
      </c>
      <c r="BJ27" s="106">
        <f>Aerogeneradores!C27</f>
        <v>0</v>
      </c>
      <c r="BK27" s="106" t="str">
        <f>Aerogeneradores!D27</f>
        <v>I-17</v>
      </c>
      <c r="BL27" s="106">
        <f>Aerogeneradores!E27</f>
        <v>0</v>
      </c>
      <c r="BM27" s="106">
        <f>Aerogeneradores!F27</f>
        <v>0</v>
      </c>
      <c r="BN27" s="106">
        <f>Aerogeneradores!G27</f>
        <v>0</v>
      </c>
      <c r="BO27" s="106" t="str">
        <f>Aerogeneradores!H27</f>
        <v>Equipos eléctricos de maniobra (1%)</v>
      </c>
      <c r="BP27" s="106">
        <f>Aerogeneradores!I27</f>
        <v>0</v>
      </c>
      <c r="BQ27" s="106">
        <f>Aerogeneradores!J27</f>
        <v>0</v>
      </c>
      <c r="BR27" s="106">
        <f>Aerogeneradores!K27</f>
        <v>17</v>
      </c>
      <c r="BS27" s="106">
        <f>Aerogeneradores!L27</f>
        <v>0</v>
      </c>
      <c r="BT27" s="106">
        <f>Aerogeneradores!M27</f>
        <v>0</v>
      </c>
      <c r="BU27" s="106" t="str">
        <f>Aerogeneradores!N27</f>
        <v>II-17</v>
      </c>
      <c r="BV27" s="106">
        <f>Aerogeneradores!O27</f>
        <v>0</v>
      </c>
      <c r="BW27" s="106">
        <f>Aerogeneradores!P27</f>
        <v>0</v>
      </c>
      <c r="BX27" s="106">
        <f>Aerogeneradores!Q27</f>
        <v>0</v>
      </c>
      <c r="BY27" s="106" t="str">
        <f>Aerogeneradores!R27</f>
        <v>Equipos eléctricos de maniobra (1%)</v>
      </c>
      <c r="BZ27" s="106">
        <f>Aerogeneradores!S27</f>
        <v>0</v>
      </c>
      <c r="CA27" s="106">
        <f>Aerogeneradores!T27</f>
        <v>0</v>
      </c>
      <c r="CB27" s="106">
        <f>Aerogeneradores!U27</f>
        <v>17</v>
      </c>
      <c r="CC27" s="106">
        <f>Aerogeneradores!V27</f>
        <v>0</v>
      </c>
      <c r="CD27" s="106">
        <f>Aerogeneradores!W27</f>
        <v>0</v>
      </c>
      <c r="CE27" s="106" t="str">
        <f>Aerogeneradores!X27</f>
        <v>III-17</v>
      </c>
      <c r="CF27" s="106">
        <f>Aerogeneradores!Y27</f>
        <v>0</v>
      </c>
      <c r="CG27" s="106">
        <f>Aerogeneradores!Z27</f>
        <v>0</v>
      </c>
      <c r="CH27" s="106">
        <f>Aerogeneradores!AA27</f>
        <v>0</v>
      </c>
      <c r="CI27" s="106" t="str">
        <f>Aerogeneradores!AB27</f>
        <v>Equipos eléctricos de maniobra (1%)</v>
      </c>
      <c r="CJ27" s="106">
        <f>Aerogeneradores!AC27</f>
        <v>0</v>
      </c>
      <c r="CK27" s="106">
        <f>Aerogeneradores!AD27</f>
        <v>0</v>
      </c>
      <c r="CL27" s="106">
        <f>Aerogeneradores!AE27</f>
        <v>17</v>
      </c>
      <c r="CM27" s="106">
        <f>Aerogeneradores!AF27</f>
        <v>0</v>
      </c>
      <c r="CN27" s="106">
        <f>Aerogeneradores!AG27</f>
        <v>0</v>
      </c>
      <c r="CO27" s="106" t="str">
        <f>Aerogeneradores!AH27</f>
        <v>III-17</v>
      </c>
      <c r="CP27" s="106">
        <f>Aerogeneradores!AI27</f>
        <v>0</v>
      </c>
      <c r="CQ27" s="106">
        <f>Aerogeneradores!AJ27</f>
        <v>0</v>
      </c>
      <c r="CR27" s="106">
        <f>Aerogeneradores!AK27</f>
        <v>0</v>
      </c>
      <c r="CS27" s="106" t="str">
        <f>Aerogeneradores!AL27</f>
        <v>Equipos eléctricos de maniobra (1%)</v>
      </c>
      <c r="CT27" s="106">
        <f>Aerogeneradores!AM27</f>
        <v>0</v>
      </c>
      <c r="CU27" s="112">
        <f>Aerogeneradores!AN27</f>
        <v>0</v>
      </c>
      <c r="CW27" s="111">
        <f>'"Información del Proyecto - 3"'!B27</f>
        <v>0</v>
      </c>
      <c r="CX27" s="106">
        <f>'"Información del Proyecto - 3"'!C27</f>
        <v>0</v>
      </c>
      <c r="CY27" s="106">
        <f>'"Información del Proyecto - 3"'!D27</f>
        <v>0</v>
      </c>
      <c r="CZ27" s="106">
        <f>'"Información del Proyecto - 3"'!E27</f>
        <v>0</v>
      </c>
      <c r="DA27" s="106">
        <f>'"Información del Proyecto - 3"'!F27</f>
        <v>0</v>
      </c>
      <c r="DB27" s="106">
        <f>'"Información del Proyecto - 3"'!G27</f>
        <v>0</v>
      </c>
      <c r="DC27" s="106">
        <f>'"Información del Proyecto - 3"'!H27</f>
        <v>0</v>
      </c>
      <c r="DD27" s="106">
        <f>'"Información del Proyecto - 3"'!I27</f>
        <v>0</v>
      </c>
      <c r="DE27" s="106">
        <f>'"Información del Proyecto - 3"'!J27</f>
        <v>0</v>
      </c>
      <c r="DF27" s="106">
        <f>'"Información del Proyecto - 3"'!K27</f>
        <v>0</v>
      </c>
      <c r="DG27" s="106">
        <f>'"Información del Proyecto - 3"'!L27</f>
        <v>0</v>
      </c>
      <c r="DH27" s="106" t="str">
        <f>'"Información del Proyecto - 3"'!M27</f>
        <v>Año 19</v>
      </c>
      <c r="DI27" s="106">
        <f>'"Información del Proyecto - 3"'!N27</f>
        <v>0</v>
      </c>
      <c r="DJ27" s="106">
        <f>'"Información del Proyecto - 3"'!O27</f>
        <v>0</v>
      </c>
      <c r="DK27" s="106">
        <f>'"Información del Proyecto - 3"'!P27</f>
        <v>0</v>
      </c>
      <c r="DL27" s="106">
        <f>'"Información del Proyecto - 3"'!Q27</f>
        <v>0</v>
      </c>
      <c r="DM27" s="106">
        <f>'"Información del Proyecto - 3"'!R27</f>
        <v>0</v>
      </c>
      <c r="DN27" s="106">
        <f>'"Información del Proyecto - 3"'!S27</f>
        <v>0</v>
      </c>
      <c r="DO27" s="106">
        <f>'"Información del Proyecto - 3"'!T27</f>
        <v>0</v>
      </c>
      <c r="DP27" s="112">
        <f>'"Información del Proyecto - 3"'!U27</f>
        <v>0</v>
      </c>
      <c r="DR27" s="111">
        <f ca="1">Cálculos!B26</f>
        <v>0</v>
      </c>
      <c r="DS27" s="106">
        <f ca="1">Cálculos!C26</f>
        <v>0</v>
      </c>
      <c r="DT27" s="106">
        <f ca="1">Cálculos!D26</f>
        <v>0</v>
      </c>
      <c r="DU27" s="106">
        <f ca="1">Cálculos!E26</f>
        <v>0</v>
      </c>
      <c r="DV27" s="106">
        <f ca="1">Cálculos!F26</f>
        <v>0</v>
      </c>
      <c r="DW27" s="106">
        <f ca="1">Cálculos!G26</f>
        <v>0</v>
      </c>
      <c r="DX27" s="106">
        <f>Cálculos!H26</f>
        <v>0</v>
      </c>
      <c r="DY27" s="106">
        <f ca="1">Cálculos!I26</f>
        <v>0</v>
      </c>
      <c r="DZ27" s="106">
        <f ca="1">Cálculos!J26</f>
        <v>0</v>
      </c>
      <c r="EA27" s="106">
        <f ca="1">Cálculos!K26</f>
        <v>0</v>
      </c>
      <c r="EB27" s="106">
        <f ca="1">Cálculos!L26</f>
        <v>0</v>
      </c>
      <c r="EC27" s="106">
        <f>Cálculos!M26</f>
        <v>0</v>
      </c>
      <c r="ED27" s="106">
        <f ca="1">Cálculos!N26</f>
        <v>0</v>
      </c>
      <c r="EE27" s="106">
        <f ca="1">Cálculos!O26</f>
        <v>0</v>
      </c>
      <c r="EF27" s="106">
        <f ca="1">Cálculos!P26</f>
        <v>0</v>
      </c>
      <c r="EG27" s="106">
        <f ca="1">Cálculos!Q26</f>
        <v>0</v>
      </c>
      <c r="EH27" s="106">
        <f ca="1">Cálculos!R26</f>
        <v>0</v>
      </c>
      <c r="EI27" s="106">
        <f ca="1">Cálculos!S26</f>
        <v>0</v>
      </c>
      <c r="EJ27" s="106">
        <f ca="1">Cálculos!T26</f>
        <v>0</v>
      </c>
      <c r="EM27" s="106" t="str">
        <f>Empleo!B27</f>
        <v>Otros</v>
      </c>
      <c r="EN27" s="106">
        <f>Empleo!C27</f>
        <v>0</v>
      </c>
      <c r="EO27" s="106">
        <f>Empleo!D27</f>
        <v>0</v>
      </c>
      <c r="EP27" s="106">
        <f>Empleo!E27</f>
        <v>0</v>
      </c>
      <c r="EQ27" s="106">
        <f>Empleo!F27</f>
        <v>0</v>
      </c>
      <c r="ER27" s="106">
        <f>Empleo!G27</f>
        <v>0</v>
      </c>
      <c r="ES27" s="106">
        <f>Empleo!H27</f>
        <v>0</v>
      </c>
      <c r="ET27" s="106">
        <f>Empleo!I27</f>
        <v>0</v>
      </c>
      <c r="EU27" s="106">
        <f>Empleo!J27</f>
        <v>0</v>
      </c>
      <c r="EV27" s="106">
        <f>Empleo!K27</f>
        <v>0</v>
      </c>
      <c r="EW27" s="106">
        <f>Empleo!L27</f>
        <v>0</v>
      </c>
      <c r="EX27" s="106">
        <f>Empleo!M27</f>
        <v>0</v>
      </c>
      <c r="EY27" s="106">
        <f>Empleo!N27</f>
        <v>0</v>
      </c>
      <c r="FB27" s="106" t="str">
        <f>Cron.Inversiones!B27</f>
        <v>TOTAL CAPEX</v>
      </c>
      <c r="FC27" s="106">
        <f>Cron.Inversiones!C27</f>
        <v>0</v>
      </c>
      <c r="FD27" s="106">
        <f ca="1">Cron.Inversiones!D27</f>
        <v>0</v>
      </c>
      <c r="FE27" s="106">
        <f ca="1">Cron.Inversiones!E27</f>
        <v>0</v>
      </c>
      <c r="FF27" s="106">
        <f ca="1">Cron.Inversiones!F27</f>
        <v>0</v>
      </c>
      <c r="FG27" s="106">
        <f ca="1">Cron.Inversiones!G27</f>
        <v>0</v>
      </c>
      <c r="FH27" s="106">
        <f ca="1">Cron.Inversiones!H27</f>
        <v>0</v>
      </c>
      <c r="FI27" s="106">
        <f ca="1">Cron.Inversiones!I27</f>
        <v>0</v>
      </c>
      <c r="FJ27" s="106">
        <f ca="1">Cron.Inversiones!J27</f>
        <v>0</v>
      </c>
      <c r="FK27" s="106">
        <f ca="1">Cron.Inversiones!K27</f>
        <v>0</v>
      </c>
      <c r="FL27" s="106">
        <f ca="1">Cron.Inversiones!L27</f>
        <v>0</v>
      </c>
      <c r="FM27" s="106">
        <f ca="1">Cron.Inversiones!M27</f>
        <v>0</v>
      </c>
      <c r="FN27" s="106">
        <f ca="1">Cron.Inversiones!N27</f>
        <v>0</v>
      </c>
      <c r="FO27" s="106">
        <f ca="1">Cron.Inversiones!O27</f>
        <v>0</v>
      </c>
      <c r="FP27" s="106" t="str">
        <f>Cron.Inversiones!P27</f>
        <v>U$D</v>
      </c>
    </row>
    <row r="28" spans="2:179" x14ac:dyDescent="0.25">
      <c r="B28" s="111" t="e">
        <f>#REF!</f>
        <v>#REF!</v>
      </c>
      <c r="C28" s="106" t="e">
        <f>#REF!</f>
        <v>#REF!</v>
      </c>
      <c r="D28" s="106" t="e">
        <f>#REF!</f>
        <v>#REF!</v>
      </c>
      <c r="E28" s="106" t="e">
        <f>#REF!</f>
        <v>#REF!</v>
      </c>
      <c r="F28" s="106" t="e">
        <f>#REF!</f>
        <v>#REF!</v>
      </c>
      <c r="G28" s="112" t="e">
        <f>#REF!</f>
        <v>#REF!</v>
      </c>
      <c r="J28" s="106" t="str">
        <f>'"Información del Proyecto - 1"'!B28</f>
        <v>(si hay más de un tipo de aerogeneradores, describir acá los Aeros de más potencia total)</v>
      </c>
      <c r="K28" s="106">
        <f>'"Información del Proyecto - 1"'!C28</f>
        <v>0</v>
      </c>
      <c r="L28" s="106">
        <f>'"Información del Proyecto - 1"'!D28</f>
        <v>0</v>
      </c>
      <c r="M28" s="106">
        <f>'"Información del Proyecto - 1"'!E28</f>
        <v>0</v>
      </c>
      <c r="N28" s="106">
        <f>'"Información del Proyecto - 1"'!F28</f>
        <v>0</v>
      </c>
      <c r="O28" s="106">
        <f>'"Información del Proyecto - 1"'!G28</f>
        <v>0</v>
      </c>
      <c r="P28" s="106" t="str">
        <f>'"Información del Proyecto - 1"'!H28</f>
        <v>(completar sólo si hay más de 1 tipo de Aerogeneradores en el parque)</v>
      </c>
      <c r="Q28" s="106">
        <f>'"Información del Proyecto - 1"'!I28</f>
        <v>0</v>
      </c>
      <c r="R28" s="106">
        <f>'"Información del Proyecto - 1"'!J28</f>
        <v>0</v>
      </c>
      <c r="S28" s="106">
        <f>'"Información del Proyecto - 1"'!K28</f>
        <v>0</v>
      </c>
      <c r="T28" s="106">
        <f>'"Información del Proyecto - 1"'!L28</f>
        <v>0</v>
      </c>
      <c r="W28" s="111" t="str">
        <f>'Obra Civil y Elect'!B28</f>
        <v>Bases</v>
      </c>
      <c r="X28" s="106">
        <f>'Obra Civil y Elect'!C28</f>
        <v>0</v>
      </c>
      <c r="Y28" s="106">
        <f>'Obra Civil y Elect'!D28</f>
        <v>0</v>
      </c>
      <c r="Z28" s="106">
        <f>'Obra Civil y Elect'!E28</f>
        <v>0</v>
      </c>
      <c r="AA28" s="106">
        <f>'Obra Civil y Elect'!F28</f>
        <v>0</v>
      </c>
      <c r="AB28" s="112">
        <f>'Obra Civil y Elect'!G28</f>
        <v>0</v>
      </c>
      <c r="AD28" s="111" t="str">
        <f>'"Información del Proyecto - 4" '!B28</f>
        <v>Anemómetro #3</v>
      </c>
      <c r="AE28" s="106">
        <f>'"Información del Proyecto - 4" '!C28</f>
        <v>0</v>
      </c>
      <c r="AF28" s="106">
        <f>'"Información del Proyecto - 4" '!D28</f>
        <v>0</v>
      </c>
      <c r="AG28" s="106">
        <f>'"Información del Proyecto - 4" '!E28</f>
        <v>0</v>
      </c>
      <c r="AH28" s="106">
        <f>'"Información del Proyecto - 4" '!F28</f>
        <v>0</v>
      </c>
      <c r="AI28" s="106">
        <f>'"Información del Proyecto - 4" '!G28</f>
        <v>0</v>
      </c>
      <c r="AJ28" s="106">
        <f>'"Información del Proyecto - 4" '!H28</f>
        <v>0</v>
      </c>
      <c r="AK28" s="106">
        <f>'"Información del Proyecto - 4" '!I28</f>
        <v>0</v>
      </c>
      <c r="AL28" s="106" t="str">
        <f>'"Información del Proyecto - 4" '!J28</f>
        <v>Anemómetro #3</v>
      </c>
      <c r="AM28" s="106">
        <f>'"Información del Proyecto - 4" '!K28</f>
        <v>0</v>
      </c>
      <c r="AN28" s="106">
        <f>'"Información del Proyecto - 4" '!L28</f>
        <v>0</v>
      </c>
      <c r="AO28" s="106">
        <f>'"Información del Proyecto - 4" '!M28</f>
        <v>0</v>
      </c>
      <c r="AP28" s="106">
        <f>'"Información del Proyecto - 4" '!N28</f>
        <v>0</v>
      </c>
      <c r="AQ28" s="106">
        <f>'"Información del Proyecto - 4" '!O28</f>
        <v>0</v>
      </c>
      <c r="AR28" s="106">
        <f>'"Información del Proyecto - 4" '!P28</f>
        <v>0</v>
      </c>
      <c r="AS28" s="106">
        <f>'"Información del Proyecto - 4" '!Q28</f>
        <v>0</v>
      </c>
      <c r="AT28" s="112">
        <f>'"Información del Proyecto - 4" '!R28</f>
        <v>0</v>
      </c>
      <c r="AV28" s="111">
        <f>'"Información del Proyecto - 2"'!B28</f>
        <v>0</v>
      </c>
      <c r="AW28" s="106">
        <f>'"Información del Proyecto - 2"'!C28</f>
        <v>0</v>
      </c>
      <c r="AX28" s="106">
        <f>'"Información del Proyecto - 2"'!D28</f>
        <v>0</v>
      </c>
      <c r="AY28" s="106">
        <f>'"Información del Proyecto - 2"'!E28</f>
        <v>0</v>
      </c>
      <c r="AZ28" s="106">
        <f>'"Información del Proyecto - 2"'!F28</f>
        <v>0</v>
      </c>
      <c r="BA28" s="106">
        <f>'"Información del Proyecto - 2"'!G28</f>
        <v>0</v>
      </c>
      <c r="BB28" s="106">
        <f>'"Información del Proyecto - 2"'!H28</f>
        <v>0</v>
      </c>
      <c r="BC28" s="106">
        <f>'"Información del Proyecto - 2"'!I28</f>
        <v>0</v>
      </c>
      <c r="BD28" s="106">
        <f>'"Información del Proyecto - 2"'!J28</f>
        <v>0</v>
      </c>
      <c r="BE28" s="106">
        <f>'"Información del Proyecto - 2"'!K28</f>
        <v>0</v>
      </c>
      <c r="BH28" s="111">
        <f>Aerogeneradores!A28</f>
        <v>18</v>
      </c>
      <c r="BI28" s="106">
        <f>Aerogeneradores!B28</f>
        <v>0</v>
      </c>
      <c r="BJ28" s="106">
        <f>Aerogeneradores!C28</f>
        <v>0</v>
      </c>
      <c r="BK28" s="106" t="str">
        <f>Aerogeneradores!D28</f>
        <v>I-18</v>
      </c>
      <c r="BL28" s="106">
        <f>Aerogeneradores!E28</f>
        <v>0</v>
      </c>
      <c r="BM28" s="106">
        <f>Aerogeneradores!F28</f>
        <v>0</v>
      </c>
      <c r="BN28" s="106">
        <f>Aerogeneradores!G28</f>
        <v>0</v>
      </c>
      <c r="BO28" s="106" t="str">
        <f>Aerogeneradores!H28</f>
        <v>Radiador (1%)</v>
      </c>
      <c r="BP28" s="106">
        <f>Aerogeneradores!I28</f>
        <v>0</v>
      </c>
      <c r="BQ28" s="106">
        <f>Aerogeneradores!J28</f>
        <v>0</v>
      </c>
      <c r="BR28" s="106">
        <f>Aerogeneradores!K28</f>
        <v>18</v>
      </c>
      <c r="BS28" s="106">
        <f>Aerogeneradores!L28</f>
        <v>0</v>
      </c>
      <c r="BT28" s="106">
        <f>Aerogeneradores!M28</f>
        <v>0</v>
      </c>
      <c r="BU28" s="106" t="str">
        <f>Aerogeneradores!N28</f>
        <v>II-18</v>
      </c>
      <c r="BV28" s="106">
        <f>Aerogeneradores!O28</f>
        <v>0</v>
      </c>
      <c r="BW28" s="106">
        <f>Aerogeneradores!P28</f>
        <v>0</v>
      </c>
      <c r="BX28" s="106">
        <f>Aerogeneradores!Q28</f>
        <v>0</v>
      </c>
      <c r="BY28" s="106" t="str">
        <f>Aerogeneradores!R28</f>
        <v>Radiador (1%)</v>
      </c>
      <c r="BZ28" s="106">
        <f>Aerogeneradores!S28</f>
        <v>0</v>
      </c>
      <c r="CA28" s="106">
        <f>Aerogeneradores!T28</f>
        <v>0</v>
      </c>
      <c r="CB28" s="106">
        <f>Aerogeneradores!U28</f>
        <v>18</v>
      </c>
      <c r="CC28" s="106">
        <f>Aerogeneradores!V28</f>
        <v>0</v>
      </c>
      <c r="CD28" s="106">
        <f>Aerogeneradores!W28</f>
        <v>0</v>
      </c>
      <c r="CE28" s="106" t="str">
        <f>Aerogeneradores!X28</f>
        <v>III-18</v>
      </c>
      <c r="CF28" s="106">
        <f>Aerogeneradores!Y28</f>
        <v>0</v>
      </c>
      <c r="CG28" s="106">
        <f>Aerogeneradores!Z28</f>
        <v>0</v>
      </c>
      <c r="CH28" s="106">
        <f>Aerogeneradores!AA28</f>
        <v>0</v>
      </c>
      <c r="CI28" s="106" t="str">
        <f>Aerogeneradores!AB28</f>
        <v>Radiador (1%)</v>
      </c>
      <c r="CJ28" s="106">
        <f>Aerogeneradores!AC28</f>
        <v>0</v>
      </c>
      <c r="CK28" s="106">
        <f>Aerogeneradores!AD28</f>
        <v>0</v>
      </c>
      <c r="CL28" s="106">
        <f>Aerogeneradores!AE28</f>
        <v>18</v>
      </c>
      <c r="CM28" s="106">
        <f>Aerogeneradores!AF28</f>
        <v>0</v>
      </c>
      <c r="CN28" s="106">
        <f>Aerogeneradores!AG28</f>
        <v>0</v>
      </c>
      <c r="CO28" s="106" t="str">
        <f>Aerogeneradores!AH28</f>
        <v>III-18</v>
      </c>
      <c r="CP28" s="106">
        <f>Aerogeneradores!AI28</f>
        <v>0</v>
      </c>
      <c r="CQ28" s="106">
        <f>Aerogeneradores!AJ28</f>
        <v>0</v>
      </c>
      <c r="CR28" s="106">
        <f>Aerogeneradores!AK28</f>
        <v>0</v>
      </c>
      <c r="CS28" s="106" t="str">
        <f>Aerogeneradores!AL28</f>
        <v>Radiador (1%)</v>
      </c>
      <c r="CT28" s="106">
        <f>Aerogeneradores!AM28</f>
        <v>0</v>
      </c>
      <c r="CU28" s="112">
        <f>Aerogeneradores!AN28</f>
        <v>0</v>
      </c>
      <c r="CW28" s="111">
        <f>'"Información del Proyecto - 3"'!B28</f>
        <v>0</v>
      </c>
      <c r="CX28" s="106">
        <f>'"Información del Proyecto - 3"'!C28</f>
        <v>0</v>
      </c>
      <c r="CY28" s="106">
        <f>'"Información del Proyecto - 3"'!D28</f>
        <v>0</v>
      </c>
      <c r="CZ28" s="106">
        <f>'"Información del Proyecto - 3"'!E28</f>
        <v>0</v>
      </c>
      <c r="DA28" s="106">
        <f>'"Información del Proyecto - 3"'!F28</f>
        <v>0</v>
      </c>
      <c r="DB28" s="106">
        <f>'"Información del Proyecto - 3"'!G28</f>
        <v>0</v>
      </c>
      <c r="DC28" s="106">
        <f>'"Información del Proyecto - 3"'!H28</f>
        <v>0</v>
      </c>
      <c r="DD28" s="106">
        <f>'"Información del Proyecto - 3"'!I28</f>
        <v>0</v>
      </c>
      <c r="DE28" s="106">
        <f>'"Información del Proyecto - 3"'!J28</f>
        <v>0</v>
      </c>
      <c r="DF28" s="106">
        <f>'"Información del Proyecto - 3"'!K28</f>
        <v>0</v>
      </c>
      <c r="DG28" s="106">
        <f>'"Información del Proyecto - 3"'!L28</f>
        <v>0</v>
      </c>
      <c r="DH28" s="106" t="str">
        <f>'"Información del Proyecto - 3"'!M28</f>
        <v>Año 20</v>
      </c>
      <c r="DI28" s="106">
        <f>'"Información del Proyecto - 3"'!N28</f>
        <v>0</v>
      </c>
      <c r="DJ28" s="106">
        <f>'"Información del Proyecto - 3"'!O28</f>
        <v>0</v>
      </c>
      <c r="DK28" s="106">
        <f>'"Información del Proyecto - 3"'!P28</f>
        <v>0</v>
      </c>
      <c r="DL28" s="106">
        <f>'"Información del Proyecto - 3"'!Q28</f>
        <v>0</v>
      </c>
      <c r="DM28" s="106">
        <f>'"Información del Proyecto - 3"'!R28</f>
        <v>0</v>
      </c>
      <c r="DN28" s="106">
        <f>'"Información del Proyecto - 3"'!S28</f>
        <v>0</v>
      </c>
      <c r="DO28" s="106">
        <f>'"Información del Proyecto - 3"'!T28</f>
        <v>0</v>
      </c>
      <c r="DP28" s="112">
        <f>'"Información del Proyecto - 3"'!U28</f>
        <v>0</v>
      </c>
      <c r="DR28" s="111">
        <f ca="1">Cálculos!B27</f>
        <v>0</v>
      </c>
      <c r="DS28" s="106">
        <f ca="1">Cálculos!C27</f>
        <v>0</v>
      </c>
      <c r="DT28" s="106">
        <f ca="1">Cálculos!D27</f>
        <v>0</v>
      </c>
      <c r="DU28" s="106">
        <f ca="1">Cálculos!E27</f>
        <v>0</v>
      </c>
      <c r="DV28" s="106">
        <f ca="1">Cálculos!F27</f>
        <v>0</v>
      </c>
      <c r="DW28" s="106">
        <f ca="1">Cálculos!G27</f>
        <v>0</v>
      </c>
      <c r="DX28" s="106">
        <f>Cálculos!H27</f>
        <v>0</v>
      </c>
      <c r="DY28" s="106">
        <f ca="1">Cálculos!I27</f>
        <v>0</v>
      </c>
      <c r="DZ28" s="106">
        <f ca="1">Cálculos!J27</f>
        <v>0</v>
      </c>
      <c r="EA28" s="106">
        <f ca="1">Cálculos!K27</f>
        <v>0</v>
      </c>
      <c r="EB28" s="106">
        <f ca="1">Cálculos!L27</f>
        <v>0</v>
      </c>
      <c r="EC28" s="106">
        <f>Cálculos!M27</f>
        <v>0</v>
      </c>
      <c r="ED28" s="106">
        <f ca="1">Cálculos!N27</f>
        <v>0</v>
      </c>
      <c r="EE28" s="106">
        <f ca="1">Cálculos!O27</f>
        <v>0</v>
      </c>
      <c r="EF28" s="106">
        <f ca="1">Cálculos!P27</f>
        <v>0</v>
      </c>
      <c r="EG28" s="106">
        <f ca="1">Cálculos!Q27</f>
        <v>0</v>
      </c>
      <c r="EH28" s="106">
        <f ca="1">Cálculos!R27</f>
        <v>0</v>
      </c>
      <c r="EI28" s="106">
        <f ca="1">Cálculos!S27</f>
        <v>0</v>
      </c>
      <c r="EJ28" s="106">
        <f ca="1">Cálculos!T27</f>
        <v>0</v>
      </c>
      <c r="EM28" s="106" t="str">
        <f>Empleo!B28</f>
        <v>TOTAL</v>
      </c>
      <c r="EN28" s="106">
        <f>Empleo!C28</f>
        <v>0</v>
      </c>
      <c r="EO28" s="106">
        <f>Empleo!D28</f>
        <v>0</v>
      </c>
      <c r="EP28" s="106">
        <f>Empleo!E28</f>
        <v>0</v>
      </c>
      <c r="EQ28" s="106">
        <f>Empleo!F28</f>
        <v>0</v>
      </c>
      <c r="ER28" s="106">
        <f>Empleo!G28</f>
        <v>0</v>
      </c>
      <c r="ES28" s="106">
        <f>Empleo!H28</f>
        <v>0</v>
      </c>
      <c r="ET28" s="106">
        <f>Empleo!I28</f>
        <v>0</v>
      </c>
      <c r="EU28" s="106">
        <f>Empleo!J28</f>
        <v>0</v>
      </c>
      <c r="EV28" s="106">
        <f>Empleo!K28</f>
        <v>0</v>
      </c>
      <c r="EW28" s="106">
        <f>Empleo!L28</f>
        <v>0</v>
      </c>
      <c r="EX28" s="106">
        <f>Empleo!M28</f>
        <v>0</v>
      </c>
      <c r="EY28" s="106">
        <f>Empleo!N28</f>
        <v>0</v>
      </c>
      <c r="FB28" s="106" t="str">
        <f>Cron.Inversiones!B28</f>
        <v>Los totales en cada concepto deben sumar 100%</v>
      </c>
      <c r="FC28" s="106" t="str">
        <f>Cron.Inversiones!C28</f>
        <v>%</v>
      </c>
      <c r="FD28" s="106">
        <f ca="1">Cron.Inversiones!D28</f>
        <v>0</v>
      </c>
      <c r="FE28" s="106">
        <f ca="1">Cron.Inversiones!E28</f>
        <v>0</v>
      </c>
      <c r="FF28" s="106">
        <f ca="1">Cron.Inversiones!F28</f>
        <v>0</v>
      </c>
      <c r="FG28" s="106">
        <f ca="1">Cron.Inversiones!G28</f>
        <v>0</v>
      </c>
      <c r="FH28" s="106">
        <f ca="1">Cron.Inversiones!H28</f>
        <v>0</v>
      </c>
      <c r="FI28" s="106">
        <f ca="1">Cron.Inversiones!I28</f>
        <v>0</v>
      </c>
      <c r="FJ28" s="106">
        <f ca="1">Cron.Inversiones!J28</f>
        <v>0</v>
      </c>
      <c r="FK28" s="106">
        <f ca="1">Cron.Inversiones!K28</f>
        <v>0</v>
      </c>
      <c r="FL28" s="106">
        <f ca="1">Cron.Inversiones!L28</f>
        <v>0</v>
      </c>
      <c r="FM28" s="106">
        <f ca="1">Cron.Inversiones!M28</f>
        <v>0</v>
      </c>
      <c r="FN28" s="106">
        <f ca="1">Cron.Inversiones!N28</f>
        <v>0</v>
      </c>
      <c r="FO28" s="106">
        <f ca="1">Cron.Inversiones!O28</f>
        <v>0</v>
      </c>
    </row>
    <row r="29" spans="2:179" x14ac:dyDescent="0.25">
      <c r="B29" s="111" t="e">
        <f>#REF!</f>
        <v>#REF!</v>
      </c>
      <c r="C29" s="106" t="e">
        <f>#REF!</f>
        <v>#REF!</v>
      </c>
      <c r="D29" s="106" t="e">
        <f>#REF!</f>
        <v>#REF!</v>
      </c>
      <c r="E29" s="106" t="e">
        <f>#REF!</f>
        <v>#REF!</v>
      </c>
      <c r="F29" s="106" t="e">
        <f>#REF!</f>
        <v>#REF!</v>
      </c>
      <c r="G29" s="112" t="e">
        <f>#REF!</f>
        <v>#REF!</v>
      </c>
      <c r="J29" s="106">
        <f>'"Información del Proyecto - 1"'!B29</f>
        <v>0</v>
      </c>
      <c r="K29" s="106">
        <f>'"Información del Proyecto - 1"'!C29</f>
        <v>0</v>
      </c>
      <c r="L29" s="106">
        <f>'"Información del Proyecto - 1"'!D29</f>
        <v>0</v>
      </c>
      <c r="M29" s="106">
        <f>'"Información del Proyecto - 1"'!E29</f>
        <v>0</v>
      </c>
      <c r="N29" s="106">
        <f>'"Información del Proyecto - 1"'!F29</f>
        <v>0</v>
      </c>
      <c r="O29" s="106">
        <f>'"Información del Proyecto - 1"'!G29</f>
        <v>0</v>
      </c>
      <c r="P29" s="106">
        <f>'"Información del Proyecto - 1"'!H29</f>
        <v>0</v>
      </c>
      <c r="Q29" s="106">
        <f>'"Información del Proyecto - 1"'!I29</f>
        <v>0</v>
      </c>
      <c r="R29" s="106">
        <f>'"Información del Proyecto - 1"'!J29</f>
        <v>0</v>
      </c>
      <c r="S29" s="106">
        <f>'"Información del Proyecto - 1"'!K29</f>
        <v>0</v>
      </c>
      <c r="T29" s="106">
        <f>'"Información del Proyecto - 1"'!L29</f>
        <v>0</v>
      </c>
      <c r="W29" s="111">
        <f>'Obra Civil y Elect'!B29</f>
        <v>0</v>
      </c>
      <c r="X29" s="106" t="str">
        <f>'Obra Civil y Elect'!C29</f>
        <v>AEROGENERADORES I</v>
      </c>
      <c r="Y29" s="106">
        <f>'Obra Civil y Elect'!D29</f>
        <v>0</v>
      </c>
      <c r="Z29" s="106" t="str">
        <f>'Obra Civil y Elect'!E29</f>
        <v>AEROGENERADORES II</v>
      </c>
      <c r="AA29" s="106">
        <f>'Obra Civil y Elect'!F29</f>
        <v>0</v>
      </c>
      <c r="AB29" s="112">
        <f>'Obra Civil y Elect'!G29</f>
        <v>0</v>
      </c>
      <c r="AD29" s="111" t="str">
        <f>'"Información del Proyecto - 4" '!B29</f>
        <v>Anemómetro #4</v>
      </c>
      <c r="AE29" s="106">
        <f>'"Información del Proyecto - 4" '!C29</f>
        <v>0</v>
      </c>
      <c r="AF29" s="106">
        <f>'"Información del Proyecto - 4" '!D29</f>
        <v>0</v>
      </c>
      <c r="AG29" s="106">
        <f>'"Información del Proyecto - 4" '!E29</f>
        <v>0</v>
      </c>
      <c r="AH29" s="106">
        <f>'"Información del Proyecto - 4" '!F29</f>
        <v>0</v>
      </c>
      <c r="AI29" s="106">
        <f>'"Información del Proyecto - 4" '!G29</f>
        <v>0</v>
      </c>
      <c r="AJ29" s="106">
        <f>'"Información del Proyecto - 4" '!H29</f>
        <v>0</v>
      </c>
      <c r="AK29" s="106">
        <f>'"Información del Proyecto - 4" '!I29</f>
        <v>0</v>
      </c>
      <c r="AL29" s="106" t="str">
        <f>'"Información del Proyecto - 4" '!J29</f>
        <v>Anemómetro #4</v>
      </c>
      <c r="AM29" s="106">
        <f>'"Información del Proyecto - 4" '!K29</f>
        <v>0</v>
      </c>
      <c r="AN29" s="106">
        <f>'"Información del Proyecto - 4" '!L29</f>
        <v>0</v>
      </c>
      <c r="AO29" s="106">
        <f>'"Información del Proyecto - 4" '!M29</f>
        <v>0</v>
      </c>
      <c r="AP29" s="106">
        <f>'"Información del Proyecto - 4" '!N29</f>
        <v>0</v>
      </c>
      <c r="AQ29" s="106">
        <f>'"Información del Proyecto - 4" '!O29</f>
        <v>0</v>
      </c>
      <c r="AR29" s="106">
        <f>'"Información del Proyecto - 4" '!P29</f>
        <v>0</v>
      </c>
      <c r="AS29" s="106">
        <f>'"Información del Proyecto - 4" '!Q29</f>
        <v>0</v>
      </c>
      <c r="AT29" s="112">
        <f>'"Información del Proyecto - 4" '!R29</f>
        <v>0</v>
      </c>
      <c r="AV29" s="111">
        <f>'"Información del Proyecto - 2"'!B29</f>
        <v>0</v>
      </c>
      <c r="AW29" s="106">
        <f>'"Información del Proyecto - 2"'!C29</f>
        <v>0</v>
      </c>
      <c r="AX29" s="106">
        <f>'"Información del Proyecto - 2"'!D29</f>
        <v>0</v>
      </c>
      <c r="AY29" s="106">
        <f>'"Información del Proyecto - 2"'!E29</f>
        <v>0</v>
      </c>
      <c r="AZ29" s="106">
        <f>'"Información del Proyecto - 2"'!F29</f>
        <v>0</v>
      </c>
      <c r="BA29" s="106">
        <f>'"Información del Proyecto - 2"'!G29</f>
        <v>0</v>
      </c>
      <c r="BB29" s="106">
        <f>'"Información del Proyecto - 2"'!H29</f>
        <v>0</v>
      </c>
      <c r="BC29" s="106">
        <f>'"Información del Proyecto - 2"'!I29</f>
        <v>0</v>
      </c>
      <c r="BD29" s="106">
        <f>'"Información del Proyecto - 2"'!J29</f>
        <v>0</v>
      </c>
      <c r="BE29" s="106">
        <f>'"Información del Proyecto - 2"'!K29</f>
        <v>0</v>
      </c>
      <c r="BH29" s="111">
        <f>Aerogeneradores!A29</f>
        <v>19</v>
      </c>
      <c r="BI29" s="106">
        <f>Aerogeneradores!B29</f>
        <v>0</v>
      </c>
      <c r="BJ29" s="106">
        <f>Aerogeneradores!C29</f>
        <v>0</v>
      </c>
      <c r="BK29" s="106" t="str">
        <f>Aerogeneradores!D29</f>
        <v>I-19</v>
      </c>
      <c r="BL29" s="106">
        <f>Aerogeneradores!E29</f>
        <v>0</v>
      </c>
      <c r="BM29" s="106">
        <f>Aerogeneradores!F29</f>
        <v>0</v>
      </c>
      <c r="BN29" s="106">
        <f>Aerogeneradores!G29</f>
        <v>0</v>
      </c>
      <c r="BO29" s="106">
        <f>Aerogeneradores!H29</f>
        <v>0</v>
      </c>
      <c r="BP29" s="106">
        <f>Aerogeneradores!I29</f>
        <v>0</v>
      </c>
      <c r="BQ29" s="106">
        <f>Aerogeneradores!J29</f>
        <v>0</v>
      </c>
      <c r="BR29" s="106">
        <f>Aerogeneradores!K29</f>
        <v>19</v>
      </c>
      <c r="BS29" s="106">
        <f>Aerogeneradores!L29</f>
        <v>0</v>
      </c>
      <c r="BT29" s="106">
        <f>Aerogeneradores!M29</f>
        <v>0</v>
      </c>
      <c r="BU29" s="106" t="str">
        <f>Aerogeneradores!N29</f>
        <v>II-19</v>
      </c>
      <c r="BV29" s="106">
        <f>Aerogeneradores!O29</f>
        <v>0</v>
      </c>
      <c r="BW29" s="106">
        <f>Aerogeneradores!P29</f>
        <v>0</v>
      </c>
      <c r="BX29" s="106">
        <f>Aerogeneradores!Q29</f>
        <v>0</v>
      </c>
      <c r="BY29" s="106">
        <f>Aerogeneradores!R29</f>
        <v>0</v>
      </c>
      <c r="BZ29" s="106">
        <f>Aerogeneradores!S29</f>
        <v>0</v>
      </c>
      <c r="CA29" s="106">
        <f>Aerogeneradores!T29</f>
        <v>0</v>
      </c>
      <c r="CB29" s="106">
        <f>Aerogeneradores!U29</f>
        <v>19</v>
      </c>
      <c r="CC29" s="106">
        <f>Aerogeneradores!V29</f>
        <v>0</v>
      </c>
      <c r="CD29" s="106">
        <f>Aerogeneradores!W29</f>
        <v>0</v>
      </c>
      <c r="CE29" s="106" t="str">
        <f>Aerogeneradores!X29</f>
        <v>III-19</v>
      </c>
      <c r="CF29" s="106">
        <f>Aerogeneradores!Y29</f>
        <v>0</v>
      </c>
      <c r="CG29" s="106">
        <f>Aerogeneradores!Z29</f>
        <v>0</v>
      </c>
      <c r="CH29" s="106">
        <f>Aerogeneradores!AA29</f>
        <v>0</v>
      </c>
      <c r="CI29" s="106">
        <f>Aerogeneradores!AB29</f>
        <v>0</v>
      </c>
      <c r="CJ29" s="106">
        <f>Aerogeneradores!AC29</f>
        <v>0</v>
      </c>
      <c r="CK29" s="106">
        <f>Aerogeneradores!AD29</f>
        <v>0</v>
      </c>
      <c r="CL29" s="106">
        <f>Aerogeneradores!AE29</f>
        <v>19</v>
      </c>
      <c r="CM29" s="106">
        <f>Aerogeneradores!AF29</f>
        <v>0</v>
      </c>
      <c r="CN29" s="106">
        <f>Aerogeneradores!AG29</f>
        <v>0</v>
      </c>
      <c r="CO29" s="106" t="str">
        <f>Aerogeneradores!AH29</f>
        <v>III-19</v>
      </c>
      <c r="CP29" s="106">
        <f>Aerogeneradores!AI29</f>
        <v>0</v>
      </c>
      <c r="CQ29" s="106">
        <f>Aerogeneradores!AJ29</f>
        <v>0</v>
      </c>
      <c r="CR29" s="106">
        <f>Aerogeneradores!AK29</f>
        <v>0</v>
      </c>
      <c r="CS29" s="106">
        <f>Aerogeneradores!AL29</f>
        <v>0</v>
      </c>
      <c r="CT29" s="106">
        <f>Aerogeneradores!AM29</f>
        <v>0</v>
      </c>
      <c r="CU29" s="112">
        <f>Aerogeneradores!AN29</f>
        <v>0</v>
      </c>
      <c r="CW29" s="111">
        <f>'"Información del Proyecto - 3"'!B29</f>
        <v>0</v>
      </c>
      <c r="CX29" s="106">
        <f>'"Información del Proyecto - 3"'!C29</f>
        <v>0</v>
      </c>
      <c r="CY29" s="106">
        <f>'"Información del Proyecto - 3"'!D29</f>
        <v>0</v>
      </c>
      <c r="CZ29" s="106">
        <f>'"Información del Proyecto - 3"'!E29</f>
        <v>0</v>
      </c>
      <c r="DA29" s="106">
        <f>'"Información del Proyecto - 3"'!F29</f>
        <v>0</v>
      </c>
      <c r="DB29" s="106">
        <f>'"Información del Proyecto - 3"'!G29</f>
        <v>0</v>
      </c>
      <c r="DC29" s="106">
        <f>'"Información del Proyecto - 3"'!H29</f>
        <v>0</v>
      </c>
      <c r="DD29" s="106">
        <f>'"Información del Proyecto - 3"'!I29</f>
        <v>0</v>
      </c>
      <c r="DE29" s="106">
        <f>'"Información del Proyecto - 3"'!J29</f>
        <v>0</v>
      </c>
      <c r="DF29" s="106">
        <f>'"Información del Proyecto - 3"'!K29</f>
        <v>0</v>
      </c>
      <c r="DG29" s="106">
        <f>'"Información del Proyecto - 3"'!L29</f>
        <v>0</v>
      </c>
      <c r="DH29" s="106">
        <f>'"Información del Proyecto - 3"'!M29</f>
        <v>0</v>
      </c>
      <c r="DI29" s="106">
        <f>'"Información del Proyecto - 3"'!N29</f>
        <v>0</v>
      </c>
      <c r="DJ29" s="106">
        <f>'"Información del Proyecto - 3"'!O29</f>
        <v>0</v>
      </c>
      <c r="DK29" s="106">
        <f>'"Información del Proyecto - 3"'!P29</f>
        <v>0</v>
      </c>
      <c r="DL29" s="106">
        <f>'"Información del Proyecto - 3"'!Q29</f>
        <v>0</v>
      </c>
      <c r="DM29" s="106">
        <f>'"Información del Proyecto - 3"'!R29</f>
        <v>0</v>
      </c>
      <c r="DN29" s="106">
        <f>'"Información del Proyecto - 3"'!S29</f>
        <v>0</v>
      </c>
      <c r="DO29" s="106">
        <f>'"Información del Proyecto - 3"'!T29</f>
        <v>0</v>
      </c>
      <c r="DP29" s="112">
        <f>'"Información del Proyecto - 3"'!U29</f>
        <v>0</v>
      </c>
      <c r="DR29" s="111">
        <f ca="1">Cálculos!B28</f>
        <v>0</v>
      </c>
      <c r="DS29" s="106">
        <f ca="1">Cálculos!C28</f>
        <v>0</v>
      </c>
      <c r="DT29" s="106">
        <f ca="1">Cálculos!D28</f>
        <v>0</v>
      </c>
      <c r="DU29" s="106">
        <f ca="1">Cálculos!E28</f>
        <v>0</v>
      </c>
      <c r="DV29" s="106">
        <f ca="1">Cálculos!F28</f>
        <v>0</v>
      </c>
      <c r="DW29" s="106">
        <f ca="1">Cálculos!G28</f>
        <v>0</v>
      </c>
      <c r="DX29" s="106">
        <f>Cálculos!H28</f>
        <v>0</v>
      </c>
      <c r="DY29" s="106">
        <f ca="1">Cálculos!I28</f>
        <v>0</v>
      </c>
      <c r="DZ29" s="106">
        <f ca="1">Cálculos!J28</f>
        <v>0</v>
      </c>
      <c r="EA29" s="106">
        <f ca="1">Cálculos!K28</f>
        <v>0</v>
      </c>
      <c r="EB29" s="106">
        <f ca="1">Cálculos!L28</f>
        <v>0</v>
      </c>
      <c r="EC29" s="106">
        <f>Cálculos!M28</f>
        <v>0</v>
      </c>
      <c r="ED29" s="106">
        <f ca="1">Cálculos!N28</f>
        <v>0</v>
      </c>
      <c r="EE29" s="106">
        <f ca="1">Cálculos!O28</f>
        <v>0</v>
      </c>
      <c r="EF29" s="106">
        <f ca="1">Cálculos!P28</f>
        <v>0</v>
      </c>
      <c r="EG29" s="106">
        <f ca="1">Cálculos!Q28</f>
        <v>0</v>
      </c>
      <c r="EH29" s="106">
        <f ca="1">Cálculos!R28</f>
        <v>0</v>
      </c>
      <c r="EI29" s="106">
        <f ca="1">Cálculos!S28</f>
        <v>0</v>
      </c>
      <c r="EJ29" s="106">
        <f ca="1">Cálculos!T28</f>
        <v>0</v>
      </c>
    </row>
    <row r="30" spans="2:179" x14ac:dyDescent="0.25">
      <c r="B30" s="111" t="e">
        <f>#REF!</f>
        <v>#REF!</v>
      </c>
      <c r="C30" s="106" t="e">
        <f>#REF!</f>
        <v>#REF!</v>
      </c>
      <c r="D30" s="106" t="e">
        <f>#REF!</f>
        <v>#REF!</v>
      </c>
      <c r="E30" s="106" t="e">
        <f>#REF!</f>
        <v>#REF!</v>
      </c>
      <c r="F30" s="106" t="e">
        <f>#REF!</f>
        <v>#REF!</v>
      </c>
      <c r="G30" s="112" t="e">
        <f>#REF!</f>
        <v>#REF!</v>
      </c>
      <c r="J30" s="106" t="str">
        <f>'"Información del Proyecto - 1"'!B30</f>
        <v>Cantidad de aerogeneradores</v>
      </c>
      <c r="K30" s="106">
        <f>'"Información del Proyecto - 1"'!C30</f>
        <v>0</v>
      </c>
      <c r="L30" s="106" t="str">
        <f>'"Información del Proyecto - 1"'!D30</f>
        <v>aerogeneradores</v>
      </c>
      <c r="M30" s="106">
        <f>'"Información del Proyecto - 1"'!E30</f>
        <v>0</v>
      </c>
      <c r="N30" s="106">
        <f>'"Información del Proyecto - 1"'!F30</f>
        <v>0</v>
      </c>
      <c r="O30" s="106">
        <f>'"Información del Proyecto - 1"'!G30</f>
        <v>0</v>
      </c>
      <c r="P30" s="106" t="str">
        <f>'"Información del Proyecto - 1"'!H30</f>
        <v>Cantidad de aerogeneradores</v>
      </c>
      <c r="Q30" s="106">
        <f>'"Información del Proyecto - 1"'!I30</f>
        <v>0</v>
      </c>
      <c r="R30" s="106" t="str">
        <f>'"Información del Proyecto - 1"'!J30</f>
        <v>aerogeneradores</v>
      </c>
      <c r="S30" s="106">
        <f>'"Información del Proyecto - 1"'!K30</f>
        <v>0</v>
      </c>
      <c r="T30" s="106">
        <f>'"Información del Proyecto - 1"'!L30</f>
        <v>0</v>
      </c>
      <c r="W30" s="111">
        <f>'Obra Civil y Elect'!B30</f>
        <v>0</v>
      </c>
      <c r="X30" s="106" t="str">
        <f>'Obra Civil y Elect'!C30</f>
        <v/>
      </c>
      <c r="Y30" s="106">
        <f>'Obra Civil y Elect'!D30</f>
        <v>0</v>
      </c>
      <c r="Z30" s="106" t="str">
        <f>'Obra Civil y Elect'!E30</f>
        <v>NO COMPLETAR, no hay 2 tipos de aerogeneradores</v>
      </c>
      <c r="AA30" s="106">
        <f>'Obra Civil y Elect'!F30</f>
        <v>0</v>
      </c>
      <c r="AB30" s="112">
        <f>'Obra Civil y Elect'!G30</f>
        <v>0</v>
      </c>
      <c r="AD30" s="111" t="str">
        <f>'"Información del Proyecto - 4" '!B30</f>
        <v>Anemómetro #5</v>
      </c>
      <c r="AE30" s="106">
        <f>'"Información del Proyecto - 4" '!C30</f>
        <v>0</v>
      </c>
      <c r="AF30" s="106">
        <f>'"Información del Proyecto - 4" '!D30</f>
        <v>0</v>
      </c>
      <c r="AG30" s="106">
        <f>'"Información del Proyecto - 4" '!E30</f>
        <v>0</v>
      </c>
      <c r="AH30" s="106">
        <f>'"Información del Proyecto - 4" '!F30</f>
        <v>0</v>
      </c>
      <c r="AI30" s="106">
        <f>'"Información del Proyecto - 4" '!G30</f>
        <v>0</v>
      </c>
      <c r="AJ30" s="106">
        <f>'"Información del Proyecto - 4" '!H30</f>
        <v>0</v>
      </c>
      <c r="AK30" s="106">
        <f>'"Información del Proyecto - 4" '!I30</f>
        <v>0</v>
      </c>
      <c r="AL30" s="106" t="str">
        <f>'"Información del Proyecto - 4" '!J30</f>
        <v>Anemómetro #5</v>
      </c>
      <c r="AM30" s="106">
        <f>'"Información del Proyecto - 4" '!K30</f>
        <v>0</v>
      </c>
      <c r="AN30" s="106">
        <f>'"Información del Proyecto - 4" '!L30</f>
        <v>0</v>
      </c>
      <c r="AO30" s="106">
        <f>'"Información del Proyecto - 4" '!M30</f>
        <v>0</v>
      </c>
      <c r="AP30" s="106">
        <f>'"Información del Proyecto - 4" '!N30</f>
        <v>0</v>
      </c>
      <c r="AQ30" s="106">
        <f>'"Información del Proyecto - 4" '!O30</f>
        <v>0</v>
      </c>
      <c r="AR30" s="106">
        <f>'"Información del Proyecto - 4" '!P30</f>
        <v>0</v>
      </c>
      <c r="AS30" s="106">
        <f>'"Información del Proyecto - 4" '!Q30</f>
        <v>0</v>
      </c>
      <c r="AT30" s="112">
        <f>'"Información del Proyecto - 4" '!R30</f>
        <v>0</v>
      </c>
      <c r="AV30" s="111">
        <f>'"Información del Proyecto - 2"'!B30</f>
        <v>0</v>
      </c>
      <c r="AW30" s="106">
        <f>'"Información del Proyecto - 2"'!C30</f>
        <v>0</v>
      </c>
      <c r="AX30" s="106">
        <f>'"Información del Proyecto - 2"'!D30</f>
        <v>0</v>
      </c>
      <c r="AY30" s="106">
        <f>'"Información del Proyecto - 2"'!E30</f>
        <v>0</v>
      </c>
      <c r="AZ30" s="106">
        <f>'"Información del Proyecto - 2"'!F30</f>
        <v>0</v>
      </c>
      <c r="BA30" s="106">
        <f>'"Información del Proyecto - 2"'!G30</f>
        <v>0</v>
      </c>
      <c r="BB30" s="106">
        <f>'"Información del Proyecto - 2"'!H30</f>
        <v>0</v>
      </c>
      <c r="BC30" s="106">
        <f>'"Información del Proyecto - 2"'!I30</f>
        <v>0</v>
      </c>
      <c r="BD30" s="106">
        <f>'"Información del Proyecto - 2"'!J30</f>
        <v>0</v>
      </c>
      <c r="BE30" s="106">
        <f>'"Información del Proyecto - 2"'!K30</f>
        <v>0</v>
      </c>
      <c r="BH30" s="111">
        <f>Aerogeneradores!A30</f>
        <v>20</v>
      </c>
      <c r="BI30" s="106">
        <f>Aerogeneradores!B30</f>
        <v>0</v>
      </c>
      <c r="BJ30" s="106">
        <f>Aerogeneradores!C30</f>
        <v>0</v>
      </c>
      <c r="BK30" s="106" t="str">
        <f>Aerogeneradores!D30</f>
        <v>I-20</v>
      </c>
      <c r="BL30" s="106">
        <f>Aerogeneradores!E30</f>
        <v>0</v>
      </c>
      <c r="BM30" s="106">
        <f>Aerogeneradores!F30</f>
        <v>0</v>
      </c>
      <c r="BN30" s="106">
        <f>Aerogeneradores!G30</f>
        <v>0</v>
      </c>
      <c r="BO30" s="106" t="str">
        <f>Aerogeneradores!H30</f>
        <v>Participación componentes nacionales:</v>
      </c>
      <c r="BP30" s="106">
        <f>Aerogeneradores!I30</f>
        <v>0</v>
      </c>
      <c r="BQ30" s="106">
        <f>Aerogeneradores!J30</f>
        <v>0</v>
      </c>
      <c r="BR30" s="106">
        <f>Aerogeneradores!K30</f>
        <v>20</v>
      </c>
      <c r="BS30" s="106">
        <f>Aerogeneradores!L30</f>
        <v>0</v>
      </c>
      <c r="BT30" s="106">
        <f>Aerogeneradores!M30</f>
        <v>0</v>
      </c>
      <c r="BU30" s="106" t="str">
        <f>Aerogeneradores!N30</f>
        <v>II-20</v>
      </c>
      <c r="BV30" s="106">
        <f>Aerogeneradores!O30</f>
        <v>0</v>
      </c>
      <c r="BW30" s="106">
        <f>Aerogeneradores!P30</f>
        <v>0</v>
      </c>
      <c r="BX30" s="106">
        <f>Aerogeneradores!Q30</f>
        <v>0</v>
      </c>
      <c r="BY30" s="106" t="str">
        <f>Aerogeneradores!R30</f>
        <v>Participación componentes nacionales:</v>
      </c>
      <c r="BZ30" s="106">
        <f>Aerogeneradores!S30</f>
        <v>0</v>
      </c>
      <c r="CA30" s="106">
        <f>Aerogeneradores!T30</f>
        <v>0</v>
      </c>
      <c r="CB30" s="106">
        <f>Aerogeneradores!U30</f>
        <v>20</v>
      </c>
      <c r="CC30" s="106">
        <f>Aerogeneradores!V30</f>
        <v>0</v>
      </c>
      <c r="CD30" s="106">
        <f>Aerogeneradores!W30</f>
        <v>0</v>
      </c>
      <c r="CE30" s="106" t="str">
        <f>Aerogeneradores!X30</f>
        <v>III-20</v>
      </c>
      <c r="CF30" s="106">
        <f>Aerogeneradores!Y30</f>
        <v>0</v>
      </c>
      <c r="CG30" s="106">
        <f>Aerogeneradores!Z30</f>
        <v>0</v>
      </c>
      <c r="CH30" s="106">
        <f>Aerogeneradores!AA30</f>
        <v>0</v>
      </c>
      <c r="CI30" s="106" t="str">
        <f>Aerogeneradores!AB30</f>
        <v>Participación componentes nacionales:</v>
      </c>
      <c r="CJ30" s="106">
        <f>Aerogeneradores!AC30</f>
        <v>0</v>
      </c>
      <c r="CK30" s="106">
        <f>Aerogeneradores!AD30</f>
        <v>0</v>
      </c>
      <c r="CL30" s="106">
        <f>Aerogeneradores!AE30</f>
        <v>20</v>
      </c>
      <c r="CM30" s="106">
        <f>Aerogeneradores!AF30</f>
        <v>0</v>
      </c>
      <c r="CN30" s="106">
        <f>Aerogeneradores!AG30</f>
        <v>0</v>
      </c>
      <c r="CO30" s="106" t="str">
        <f>Aerogeneradores!AH30</f>
        <v>III-20</v>
      </c>
      <c r="CP30" s="106">
        <f>Aerogeneradores!AI30</f>
        <v>0</v>
      </c>
      <c r="CQ30" s="106">
        <f>Aerogeneradores!AJ30</f>
        <v>0</v>
      </c>
      <c r="CR30" s="106">
        <f>Aerogeneradores!AK30</f>
        <v>0</v>
      </c>
      <c r="CS30" s="106" t="str">
        <f>Aerogeneradores!AL30</f>
        <v>Participación componentes nacionales:</v>
      </c>
      <c r="CT30" s="106">
        <f>Aerogeneradores!AM30</f>
        <v>0</v>
      </c>
      <c r="CU30" s="112">
        <f>Aerogeneradores!AN30</f>
        <v>0</v>
      </c>
      <c r="CW30" s="111">
        <f>'"Información del Proyecto - 3"'!B30</f>
        <v>0</v>
      </c>
      <c r="CX30" s="106">
        <f>'"Información del Proyecto - 3"'!C30</f>
        <v>0</v>
      </c>
      <c r="CY30" s="106">
        <f>'"Información del Proyecto - 3"'!D30</f>
        <v>0</v>
      </c>
      <c r="CZ30" s="106">
        <f>'"Información del Proyecto - 3"'!E30</f>
        <v>0</v>
      </c>
      <c r="DA30" s="106">
        <f>'"Información del Proyecto - 3"'!F30</f>
        <v>0</v>
      </c>
      <c r="DB30" s="106">
        <f>'"Información del Proyecto - 3"'!G30</f>
        <v>0</v>
      </c>
      <c r="DC30" s="106">
        <f>'"Información del Proyecto - 3"'!H30</f>
        <v>0</v>
      </c>
      <c r="DD30" s="106">
        <f>'"Información del Proyecto - 3"'!I30</f>
        <v>0</v>
      </c>
      <c r="DE30" s="106">
        <f>'"Información del Proyecto - 3"'!J30</f>
        <v>0</v>
      </c>
      <c r="DF30" s="106">
        <f>'"Información del Proyecto - 3"'!K30</f>
        <v>0</v>
      </c>
      <c r="DG30" s="106">
        <f>'"Información del Proyecto - 3"'!L30</f>
        <v>0</v>
      </c>
      <c r="DH30" s="106">
        <f>'"Información del Proyecto - 3"'!M30</f>
        <v>0</v>
      </c>
      <c r="DI30" s="106">
        <f>'"Información del Proyecto - 3"'!N30</f>
        <v>0</v>
      </c>
      <c r="DJ30" s="106">
        <f>'"Información del Proyecto - 3"'!O30</f>
        <v>0</v>
      </c>
      <c r="DK30" s="106">
        <f>'"Información del Proyecto - 3"'!P30</f>
        <v>0</v>
      </c>
      <c r="DL30" s="106">
        <f>'"Información del Proyecto - 3"'!Q30</f>
        <v>0</v>
      </c>
      <c r="DM30" s="106">
        <f>'"Información del Proyecto - 3"'!R30</f>
        <v>0</v>
      </c>
      <c r="DN30" s="106">
        <f>'"Información del Proyecto - 3"'!S30</f>
        <v>0</v>
      </c>
      <c r="DO30" s="106">
        <f>'"Información del Proyecto - 3"'!T30</f>
        <v>0</v>
      </c>
      <c r="DP30" s="112">
        <f>'"Información del Proyecto - 3"'!U30</f>
        <v>0</v>
      </c>
      <c r="DR30" s="111">
        <f ca="1">Cálculos!B29</f>
        <v>0</v>
      </c>
      <c r="DS30" s="106">
        <f ca="1">Cálculos!C29</f>
        <v>0</v>
      </c>
      <c r="DT30" s="106">
        <f ca="1">Cálculos!D29</f>
        <v>0</v>
      </c>
      <c r="DU30" s="106">
        <f ca="1">Cálculos!E29</f>
        <v>0</v>
      </c>
      <c r="DV30" s="106">
        <f ca="1">Cálculos!F29</f>
        <v>0</v>
      </c>
      <c r="DW30" s="106">
        <f ca="1">Cálculos!G29</f>
        <v>0</v>
      </c>
      <c r="DX30" s="106">
        <f>Cálculos!H29</f>
        <v>0</v>
      </c>
      <c r="DY30" s="106">
        <f ca="1">Cálculos!I29</f>
        <v>0</v>
      </c>
      <c r="DZ30" s="106">
        <f ca="1">Cálculos!J29</f>
        <v>0</v>
      </c>
      <c r="EA30" s="106">
        <f ca="1">Cálculos!K29</f>
        <v>0</v>
      </c>
      <c r="EB30" s="106">
        <f ca="1">Cálculos!L29</f>
        <v>0</v>
      </c>
      <c r="EC30" s="106">
        <f>Cálculos!M29</f>
        <v>0</v>
      </c>
      <c r="ED30" s="106">
        <f ca="1">Cálculos!N29</f>
        <v>0</v>
      </c>
      <c r="EE30" s="106">
        <f ca="1">Cálculos!O29</f>
        <v>0</v>
      </c>
      <c r="EF30" s="106">
        <f ca="1">Cálculos!P29</f>
        <v>0</v>
      </c>
      <c r="EG30" s="106">
        <f ca="1">Cálculos!Q29</f>
        <v>0</v>
      </c>
      <c r="EH30" s="106">
        <f ca="1">Cálculos!R29</f>
        <v>0</v>
      </c>
      <c r="EI30" s="106">
        <f ca="1">Cálculos!S29</f>
        <v>0</v>
      </c>
      <c r="EJ30" s="106">
        <f ca="1">Cálculos!T29</f>
        <v>0</v>
      </c>
      <c r="EN30" s="106" t="str">
        <f>Empleo!C30</f>
        <v>Año 3</v>
      </c>
      <c r="FD30" s="106" t="str">
        <f>Cron.Inversiones!D30</f>
        <v>Año 2</v>
      </c>
    </row>
    <row r="31" spans="2:179" x14ac:dyDescent="0.25">
      <c r="B31" s="111" t="e">
        <f>#REF!</f>
        <v>#REF!</v>
      </c>
      <c r="C31" s="106" t="e">
        <f>#REF!</f>
        <v>#REF!</v>
      </c>
      <c r="D31" s="106" t="e">
        <f>#REF!</f>
        <v>#REF!</v>
      </c>
      <c r="E31" s="106" t="e">
        <f>#REF!</f>
        <v>#REF!</v>
      </c>
      <c r="F31" s="106" t="e">
        <f>#REF!</f>
        <v>#REF!</v>
      </c>
      <c r="G31" s="112" t="e">
        <f>#REF!</f>
        <v>#REF!</v>
      </c>
      <c r="J31" s="106" t="str">
        <f>'"Información del Proyecto - 1"'!B31</f>
        <v>Potencia de cada aero</v>
      </c>
      <c r="K31" s="106">
        <f>'"Información del Proyecto - 1"'!C31</f>
        <v>0</v>
      </c>
      <c r="L31" s="106" t="str">
        <f>'"Información del Proyecto - 1"'!D31</f>
        <v>MW</v>
      </c>
      <c r="M31" s="106">
        <f>'"Información del Proyecto - 1"'!E31</f>
        <v>0</v>
      </c>
      <c r="N31" s="106">
        <f>'"Información del Proyecto - 1"'!F31</f>
        <v>0</v>
      </c>
      <c r="O31" s="106">
        <f>'"Información del Proyecto - 1"'!G31</f>
        <v>0</v>
      </c>
      <c r="P31" s="106" t="str">
        <f>'"Información del Proyecto - 1"'!H31</f>
        <v>Potencia de cada aero</v>
      </c>
      <c r="Q31" s="106">
        <f>'"Información del Proyecto - 1"'!I31</f>
        <v>0</v>
      </c>
      <c r="R31" s="106" t="str">
        <f>'"Información del Proyecto - 1"'!J31</f>
        <v>MW</v>
      </c>
      <c r="S31" s="106">
        <f>'"Información del Proyecto - 1"'!K31</f>
        <v>0</v>
      </c>
      <c r="T31" s="106">
        <f>'"Información del Proyecto - 1"'!L31</f>
        <v>0</v>
      </c>
      <c r="W31" s="111">
        <f>'Obra Civil y Elect'!B31</f>
        <v>0</v>
      </c>
      <c r="X31" s="106">
        <f>'Obra Civil y Elect'!C31</f>
        <v>0</v>
      </c>
      <c r="Y31" s="106">
        <f>'Obra Civil y Elect'!D31</f>
        <v>0</v>
      </c>
      <c r="Z31" s="106">
        <f>'Obra Civil y Elect'!E31</f>
        <v>0</v>
      </c>
      <c r="AA31" s="106">
        <f>'Obra Civil y Elect'!F31</f>
        <v>0</v>
      </c>
      <c r="AB31" s="112">
        <f>'Obra Civil y Elect'!G31</f>
        <v>0</v>
      </c>
      <c r="AD31" s="111" t="str">
        <f>'"Información del Proyecto - 4" '!B31</f>
        <v>Anemómetro #6</v>
      </c>
      <c r="AE31" s="106">
        <f>'"Información del Proyecto - 4" '!C31</f>
        <v>0</v>
      </c>
      <c r="AF31" s="106">
        <f>'"Información del Proyecto - 4" '!D31</f>
        <v>0</v>
      </c>
      <c r="AG31" s="106">
        <f>'"Información del Proyecto - 4" '!E31</f>
        <v>0</v>
      </c>
      <c r="AH31" s="106">
        <f>'"Información del Proyecto - 4" '!F31</f>
        <v>0</v>
      </c>
      <c r="AI31" s="106">
        <f>'"Información del Proyecto - 4" '!G31</f>
        <v>0</v>
      </c>
      <c r="AJ31" s="106">
        <f>'"Información del Proyecto - 4" '!H31</f>
        <v>0</v>
      </c>
      <c r="AK31" s="106">
        <f>'"Información del Proyecto - 4" '!I31</f>
        <v>0</v>
      </c>
      <c r="AL31" s="106" t="str">
        <f>'"Información del Proyecto - 4" '!J31</f>
        <v>Anemómetro #6</v>
      </c>
      <c r="AM31" s="106">
        <f>'"Información del Proyecto - 4" '!K31</f>
        <v>0</v>
      </c>
      <c r="AN31" s="106">
        <f>'"Información del Proyecto - 4" '!L31</f>
        <v>0</v>
      </c>
      <c r="AO31" s="106">
        <f>'"Información del Proyecto - 4" '!M31</f>
        <v>0</v>
      </c>
      <c r="AP31" s="106">
        <f>'"Información del Proyecto - 4" '!N31</f>
        <v>0</v>
      </c>
      <c r="AQ31" s="106">
        <f>'"Información del Proyecto - 4" '!O31</f>
        <v>0</v>
      </c>
      <c r="AR31" s="106">
        <f>'"Información del Proyecto - 4" '!P31</f>
        <v>0</v>
      </c>
      <c r="AS31" s="106">
        <f>'"Información del Proyecto - 4" '!Q31</f>
        <v>0</v>
      </c>
      <c r="AT31" s="112">
        <f>'"Información del Proyecto - 4" '!R31</f>
        <v>0</v>
      </c>
      <c r="AV31" s="111">
        <f>'"Información del Proyecto - 2"'!B31</f>
        <v>0</v>
      </c>
      <c r="AW31" s="106">
        <f>'"Información del Proyecto - 2"'!C31</f>
        <v>0</v>
      </c>
      <c r="AX31" s="106">
        <f>'"Información del Proyecto - 2"'!D31</f>
        <v>0</v>
      </c>
      <c r="AY31" s="106">
        <f>'"Información del Proyecto - 2"'!E31</f>
        <v>0</v>
      </c>
      <c r="AZ31" s="106">
        <f>'"Información del Proyecto - 2"'!F31</f>
        <v>0</v>
      </c>
      <c r="BA31" s="106">
        <f>'"Información del Proyecto - 2"'!G31</f>
        <v>0</v>
      </c>
      <c r="BB31" s="106">
        <f>'"Información del Proyecto - 2"'!H31</f>
        <v>0</v>
      </c>
      <c r="BC31" s="106">
        <f>'"Información del Proyecto - 2"'!I31</f>
        <v>0</v>
      </c>
      <c r="BD31" s="106">
        <f>'"Información del Proyecto - 2"'!J31</f>
        <v>0</v>
      </c>
      <c r="BE31" s="106">
        <f>'"Información del Proyecto - 2"'!K31</f>
        <v>0</v>
      </c>
      <c r="BH31" s="111">
        <f>Aerogeneradores!A31</f>
        <v>21</v>
      </c>
      <c r="BI31" s="106">
        <f>Aerogeneradores!B31</f>
        <v>0</v>
      </c>
      <c r="BJ31" s="106">
        <f>Aerogeneradores!C31</f>
        <v>0</v>
      </c>
      <c r="BK31" s="106" t="str">
        <f>Aerogeneradores!D31</f>
        <v>I-21</v>
      </c>
      <c r="BL31" s="106">
        <f>Aerogeneradores!E31</f>
        <v>0</v>
      </c>
      <c r="BM31" s="106">
        <f>Aerogeneradores!F31</f>
        <v>0</v>
      </c>
      <c r="BN31" s="106">
        <f>Aerogeneradores!G31</f>
        <v>0</v>
      </c>
      <c r="BO31" s="106">
        <f>Aerogeneradores!H31</f>
        <v>0</v>
      </c>
      <c r="BP31" s="106">
        <f>Aerogeneradores!I31</f>
        <v>0</v>
      </c>
      <c r="BQ31" s="106">
        <f>Aerogeneradores!J31</f>
        <v>0</v>
      </c>
      <c r="BR31" s="106">
        <f>Aerogeneradores!K31</f>
        <v>21</v>
      </c>
      <c r="BS31" s="106">
        <f>Aerogeneradores!L31</f>
        <v>0</v>
      </c>
      <c r="BT31" s="106">
        <f>Aerogeneradores!M31</f>
        <v>0</v>
      </c>
      <c r="BU31" s="106" t="str">
        <f>Aerogeneradores!N31</f>
        <v>II-21</v>
      </c>
      <c r="BV31" s="106">
        <f>Aerogeneradores!O31</f>
        <v>0</v>
      </c>
      <c r="BW31" s="106">
        <f>Aerogeneradores!P31</f>
        <v>0</v>
      </c>
      <c r="BX31" s="106">
        <f>Aerogeneradores!Q31</f>
        <v>0</v>
      </c>
      <c r="BY31" s="106">
        <f>Aerogeneradores!R31</f>
        <v>0</v>
      </c>
      <c r="BZ31" s="106">
        <f>Aerogeneradores!S31</f>
        <v>0</v>
      </c>
      <c r="CA31" s="106">
        <f>Aerogeneradores!T31</f>
        <v>0</v>
      </c>
      <c r="CB31" s="106">
        <f>Aerogeneradores!U31</f>
        <v>21</v>
      </c>
      <c r="CC31" s="106">
        <f>Aerogeneradores!V31</f>
        <v>0</v>
      </c>
      <c r="CD31" s="106">
        <f>Aerogeneradores!W31</f>
        <v>0</v>
      </c>
      <c r="CE31" s="106" t="str">
        <f>Aerogeneradores!X31</f>
        <v>III-21</v>
      </c>
      <c r="CF31" s="106">
        <f>Aerogeneradores!Y31</f>
        <v>0</v>
      </c>
      <c r="CG31" s="106">
        <f>Aerogeneradores!Z31</f>
        <v>0</v>
      </c>
      <c r="CH31" s="106">
        <f>Aerogeneradores!AA31</f>
        <v>0</v>
      </c>
      <c r="CI31" s="106">
        <f>Aerogeneradores!AB31</f>
        <v>0</v>
      </c>
      <c r="CJ31" s="106">
        <f>Aerogeneradores!AC31</f>
        <v>0</v>
      </c>
      <c r="CK31" s="106">
        <f>Aerogeneradores!AD31</f>
        <v>0</v>
      </c>
      <c r="CL31" s="106">
        <f>Aerogeneradores!AE31</f>
        <v>21</v>
      </c>
      <c r="CM31" s="106">
        <f>Aerogeneradores!AF31</f>
        <v>0</v>
      </c>
      <c r="CN31" s="106">
        <f>Aerogeneradores!AG31</f>
        <v>0</v>
      </c>
      <c r="CO31" s="106" t="str">
        <f>Aerogeneradores!AH31</f>
        <v>III-21</v>
      </c>
      <c r="CP31" s="106">
        <f>Aerogeneradores!AI31</f>
        <v>0</v>
      </c>
      <c r="CQ31" s="106">
        <f>Aerogeneradores!AJ31</f>
        <v>0</v>
      </c>
      <c r="CR31" s="106">
        <f>Aerogeneradores!AK31</f>
        <v>0</v>
      </c>
      <c r="CS31" s="106">
        <f>Aerogeneradores!AL31</f>
        <v>0</v>
      </c>
      <c r="CT31" s="106">
        <f>Aerogeneradores!AM31</f>
        <v>0</v>
      </c>
      <c r="CU31" s="112">
        <f>Aerogeneradores!AN31</f>
        <v>0</v>
      </c>
      <c r="CW31" s="111">
        <f>'"Información del Proyecto - 3"'!B31</f>
        <v>0</v>
      </c>
      <c r="CX31" s="106">
        <f>'"Información del Proyecto - 3"'!C31</f>
        <v>0</v>
      </c>
      <c r="CY31" s="106">
        <f>'"Información del Proyecto - 3"'!D31</f>
        <v>0</v>
      </c>
      <c r="CZ31" s="106">
        <f>'"Información del Proyecto - 3"'!E31</f>
        <v>0</v>
      </c>
      <c r="DA31" s="106">
        <f>'"Información del Proyecto - 3"'!F31</f>
        <v>0</v>
      </c>
      <c r="DB31" s="106">
        <f>'"Información del Proyecto - 3"'!G31</f>
        <v>0</v>
      </c>
      <c r="DC31" s="106">
        <f>'"Información del Proyecto - 3"'!H31</f>
        <v>0</v>
      </c>
      <c r="DD31" s="106">
        <f>'"Información del Proyecto - 3"'!I31</f>
        <v>0</v>
      </c>
      <c r="DE31" s="106">
        <f>'"Información del Proyecto - 3"'!J31</f>
        <v>0</v>
      </c>
      <c r="DF31" s="106">
        <f>'"Información del Proyecto - 3"'!K31</f>
        <v>0</v>
      </c>
      <c r="DG31" s="106">
        <f>'"Información del Proyecto - 3"'!L31</f>
        <v>0</v>
      </c>
      <c r="DH31" s="106">
        <f>'"Información del Proyecto - 3"'!M31</f>
        <v>0</v>
      </c>
      <c r="DI31" s="106">
        <f>'"Información del Proyecto - 3"'!N31</f>
        <v>0</v>
      </c>
      <c r="DJ31" s="106">
        <f>'"Información del Proyecto - 3"'!O31</f>
        <v>0</v>
      </c>
      <c r="DK31" s="106">
        <f>'"Información del Proyecto - 3"'!P31</f>
        <v>0</v>
      </c>
      <c r="DL31" s="106">
        <f>'"Información del Proyecto - 3"'!Q31</f>
        <v>0</v>
      </c>
      <c r="DM31" s="106">
        <f>'"Información del Proyecto - 3"'!R31</f>
        <v>0</v>
      </c>
      <c r="DN31" s="106">
        <f>'"Información del Proyecto - 3"'!S31</f>
        <v>0</v>
      </c>
      <c r="DO31" s="106">
        <f>'"Información del Proyecto - 3"'!T31</f>
        <v>0</v>
      </c>
      <c r="DP31" s="112">
        <f>'"Información del Proyecto - 3"'!U31</f>
        <v>0</v>
      </c>
      <c r="DR31" s="111">
        <f ca="1">Cálculos!B30</f>
        <v>0</v>
      </c>
      <c r="DS31" s="106">
        <f ca="1">Cálculos!C30</f>
        <v>0</v>
      </c>
      <c r="DT31" s="106">
        <f ca="1">Cálculos!D30</f>
        <v>0</v>
      </c>
      <c r="DU31" s="106">
        <f ca="1">Cálculos!E30</f>
        <v>0</v>
      </c>
      <c r="DV31" s="106">
        <f ca="1">Cálculos!F30</f>
        <v>0</v>
      </c>
      <c r="DW31" s="106">
        <f ca="1">Cálculos!G30</f>
        <v>0</v>
      </c>
      <c r="DX31" s="106">
        <f>Cálculos!H30</f>
        <v>0</v>
      </c>
      <c r="DY31" s="106">
        <f ca="1">Cálculos!I30</f>
        <v>0</v>
      </c>
      <c r="DZ31" s="106">
        <f ca="1">Cálculos!J30</f>
        <v>0</v>
      </c>
      <c r="EA31" s="106">
        <f ca="1">Cálculos!K30</f>
        <v>0</v>
      </c>
      <c r="EB31" s="106">
        <f ca="1">Cálculos!L30</f>
        <v>0</v>
      </c>
      <c r="EC31" s="106">
        <f>Cálculos!M30</f>
        <v>0</v>
      </c>
      <c r="ED31" s="106">
        <f ca="1">Cálculos!N30</f>
        <v>0</v>
      </c>
      <c r="EE31" s="106">
        <f ca="1">Cálculos!O30</f>
        <v>0</v>
      </c>
      <c r="EF31" s="106">
        <f ca="1">Cálculos!P30</f>
        <v>0</v>
      </c>
      <c r="EG31" s="106">
        <f ca="1">Cálculos!Q30</f>
        <v>0</v>
      </c>
      <c r="EH31" s="106">
        <f ca="1">Cálculos!R30</f>
        <v>0</v>
      </c>
      <c r="EI31" s="106">
        <f ca="1">Cálculos!S30</f>
        <v>0</v>
      </c>
      <c r="EJ31" s="106">
        <f ca="1">Cálculos!T30</f>
        <v>0</v>
      </c>
      <c r="EN31" s="106" t="str">
        <f>Empleo!C31</f>
        <v>Mes 25</v>
      </c>
      <c r="EO31" s="106" t="str">
        <f>Empleo!D31</f>
        <v>Mes 26</v>
      </c>
      <c r="EP31" s="106" t="str">
        <f>Empleo!E31</f>
        <v>Mes 27</v>
      </c>
      <c r="EQ31" s="106" t="str">
        <f>Empleo!F31</f>
        <v>Mes 28</v>
      </c>
      <c r="ER31" s="106" t="str">
        <f>Empleo!G31</f>
        <v>Mes 29</v>
      </c>
      <c r="ES31" s="106" t="str">
        <f>Empleo!H31</f>
        <v>Mes 30</v>
      </c>
      <c r="ET31" s="106" t="str">
        <f>Empleo!I31</f>
        <v>Mes 31</v>
      </c>
      <c r="EU31" s="106" t="str">
        <f>Empleo!J31</f>
        <v>Mes 32</v>
      </c>
      <c r="EV31" s="106" t="str">
        <f>Empleo!K31</f>
        <v>Mes 33</v>
      </c>
      <c r="EW31" s="106" t="str">
        <f>Empleo!L31</f>
        <v>Mes 34</v>
      </c>
      <c r="EX31" s="106" t="str">
        <f>Empleo!M31</f>
        <v>Mes 35</v>
      </c>
      <c r="EY31" s="106" t="str">
        <f>Empleo!N31</f>
        <v>Mes 36</v>
      </c>
      <c r="FB31" s="106" t="str">
        <f>Cron.Inversiones!B31</f>
        <v>Valores en U$D, SIN IVA</v>
      </c>
      <c r="FC31" s="106" t="str">
        <f>Cron.Inversiones!C31</f>
        <v>Inversión por año:</v>
      </c>
      <c r="FD31" s="106" t="str">
        <f>Cron.Inversiones!D31</f>
        <v>Mes 13</v>
      </c>
      <c r="FE31" s="106" t="str">
        <f>Cron.Inversiones!E31</f>
        <v>Mes 14</v>
      </c>
      <c r="FF31" s="106" t="str">
        <f>Cron.Inversiones!F31</f>
        <v>Mes 15</v>
      </c>
      <c r="FG31" s="106" t="str">
        <f>Cron.Inversiones!G31</f>
        <v>Mes 16</v>
      </c>
      <c r="FH31" s="106" t="str">
        <f>Cron.Inversiones!H31</f>
        <v>Mes 17</v>
      </c>
      <c r="FI31" s="106" t="str">
        <f>Cron.Inversiones!I31</f>
        <v>Mes 18</v>
      </c>
      <c r="FJ31" s="106" t="str">
        <f>Cron.Inversiones!J31</f>
        <v>Mes 19</v>
      </c>
      <c r="FK31" s="106" t="str">
        <f>Cron.Inversiones!K31</f>
        <v>Mes 20</v>
      </c>
      <c r="FL31" s="106" t="str">
        <f>Cron.Inversiones!L31</f>
        <v>Mes 21</v>
      </c>
      <c r="FM31" s="106" t="str">
        <f>Cron.Inversiones!M31</f>
        <v>Mes 22</v>
      </c>
      <c r="FN31" s="106" t="str">
        <f>Cron.Inversiones!N31</f>
        <v>Mes 23</v>
      </c>
      <c r="FO31" s="106" t="str">
        <f>Cron.Inversiones!O31</f>
        <v>Mes 24</v>
      </c>
    </row>
    <row r="32" spans="2:179" x14ac:dyDescent="0.25">
      <c r="B32" s="111" t="e">
        <f>#REF!</f>
        <v>#REF!</v>
      </c>
      <c r="C32" s="106" t="e">
        <f>#REF!</f>
        <v>#REF!</v>
      </c>
      <c r="D32" s="106" t="e">
        <f>#REF!</f>
        <v>#REF!</v>
      </c>
      <c r="E32" s="106" t="e">
        <f>#REF!</f>
        <v>#REF!</v>
      </c>
      <c r="F32" s="106" t="e">
        <f>#REF!</f>
        <v>#REF!</v>
      </c>
      <c r="G32" s="112" t="e">
        <f>#REF!</f>
        <v>#REF!</v>
      </c>
      <c r="J32" s="106" t="str">
        <f>'"Información del Proyecto - 1"'!B32</f>
        <v>Marca/modelo de los aerogeneradores</v>
      </c>
      <c r="K32" s="106">
        <f>'"Información del Proyecto - 1"'!C32</f>
        <v>0</v>
      </c>
      <c r="L32" s="106">
        <f>'"Información del Proyecto - 1"'!D32</f>
        <v>0</v>
      </c>
      <c r="M32" s="106">
        <f>'"Información del Proyecto - 1"'!E32</f>
        <v>0</v>
      </c>
      <c r="N32" s="106">
        <f>'"Información del Proyecto - 1"'!F32</f>
        <v>0</v>
      </c>
      <c r="O32" s="106">
        <f>'"Información del Proyecto - 1"'!G32</f>
        <v>0</v>
      </c>
      <c r="P32" s="106" t="str">
        <f>'"Información del Proyecto - 1"'!H32</f>
        <v>Marca/modelo de los aerogeneradores</v>
      </c>
      <c r="Q32" s="106">
        <f>'"Información del Proyecto - 1"'!I32</f>
        <v>0</v>
      </c>
      <c r="R32" s="106">
        <f>'"Información del Proyecto - 1"'!J32</f>
        <v>0</v>
      </c>
      <c r="S32" s="106">
        <f>'"Información del Proyecto - 1"'!K32</f>
        <v>0</v>
      </c>
      <c r="T32" s="106">
        <f>'"Información del Proyecto - 1"'!L32</f>
        <v>0</v>
      </c>
      <c r="W32" s="111">
        <f>'Obra Civil y Elect'!B32</f>
        <v>0</v>
      </c>
      <c r="X32" s="106">
        <f>'Obra Civil y Elect'!C32</f>
        <v>0</v>
      </c>
      <c r="Y32" s="106">
        <f>'Obra Civil y Elect'!D32</f>
        <v>0</v>
      </c>
      <c r="Z32" s="106">
        <f>'Obra Civil y Elect'!E32</f>
        <v>0</v>
      </c>
      <c r="AA32" s="106">
        <f>'Obra Civil y Elect'!F32</f>
        <v>0</v>
      </c>
      <c r="AB32" s="112">
        <f>'Obra Civil y Elect'!G32</f>
        <v>0</v>
      </c>
      <c r="AD32" s="111">
        <f>'"Información del Proyecto - 4" '!B32</f>
        <v>0</v>
      </c>
      <c r="AE32" s="106">
        <f>'"Información del Proyecto - 4" '!C32</f>
        <v>0</v>
      </c>
      <c r="AF32" s="106">
        <f>'"Información del Proyecto - 4" '!D32</f>
        <v>0</v>
      </c>
      <c r="AG32" s="106">
        <f>'"Información del Proyecto - 4" '!E32</f>
        <v>0</v>
      </c>
      <c r="AH32" s="106">
        <f>'"Información del Proyecto - 4" '!F32</f>
        <v>0</v>
      </c>
      <c r="AI32" s="106">
        <f>'"Información del Proyecto - 4" '!G32</f>
        <v>0</v>
      </c>
      <c r="AJ32" s="106">
        <f>'"Información del Proyecto - 4" '!H32</f>
        <v>0</v>
      </c>
      <c r="AK32" s="106">
        <f>'"Información del Proyecto - 4" '!I32</f>
        <v>0</v>
      </c>
      <c r="AL32" s="106">
        <f>'"Información del Proyecto - 4" '!J32</f>
        <v>0</v>
      </c>
      <c r="AM32" s="106">
        <f>'"Información del Proyecto - 4" '!K32</f>
        <v>0</v>
      </c>
      <c r="AN32" s="106">
        <f>'"Información del Proyecto - 4" '!L32</f>
        <v>0</v>
      </c>
      <c r="AO32" s="106">
        <f>'"Información del Proyecto - 4" '!M32</f>
        <v>0</v>
      </c>
      <c r="AP32" s="106">
        <f>'"Información del Proyecto - 4" '!N32</f>
        <v>0</v>
      </c>
      <c r="AQ32" s="106">
        <f>'"Información del Proyecto - 4" '!O32</f>
        <v>0</v>
      </c>
      <c r="AR32" s="106">
        <f>'"Información del Proyecto - 4" '!P32</f>
        <v>0</v>
      </c>
      <c r="AS32" s="106">
        <f>'"Información del Proyecto - 4" '!Q32</f>
        <v>0</v>
      </c>
      <c r="AT32" s="112">
        <f>'"Información del Proyecto - 4" '!R32</f>
        <v>0</v>
      </c>
      <c r="AV32" s="111">
        <f>'"Información del Proyecto - 2"'!B32</f>
        <v>0</v>
      </c>
      <c r="AW32" s="106">
        <f>'"Información del Proyecto - 2"'!C32</f>
        <v>0</v>
      </c>
      <c r="AX32" s="106">
        <f>'"Información del Proyecto - 2"'!D32</f>
        <v>0</v>
      </c>
      <c r="AY32" s="106">
        <f>'"Información del Proyecto - 2"'!E32</f>
        <v>0</v>
      </c>
      <c r="AZ32" s="106">
        <f>'"Información del Proyecto - 2"'!F32</f>
        <v>0</v>
      </c>
      <c r="BA32" s="106">
        <f>'"Información del Proyecto - 2"'!G32</f>
        <v>0</v>
      </c>
      <c r="BB32" s="106">
        <f>'"Información del Proyecto - 2"'!H32</f>
        <v>0</v>
      </c>
      <c r="BC32" s="106">
        <f>'"Información del Proyecto - 2"'!I32</f>
        <v>0</v>
      </c>
      <c r="BD32" s="106">
        <f>'"Información del Proyecto - 2"'!J32</f>
        <v>0</v>
      </c>
      <c r="BE32" s="106">
        <f>'"Información del Proyecto - 2"'!K32</f>
        <v>0</v>
      </c>
      <c r="BH32" s="111">
        <f>Aerogeneradores!A32</f>
        <v>22</v>
      </c>
      <c r="BI32" s="106">
        <f>Aerogeneradores!B32</f>
        <v>0</v>
      </c>
      <c r="BJ32" s="106">
        <f>Aerogeneradores!C32</f>
        <v>0</v>
      </c>
      <c r="BK32" s="106" t="str">
        <f>Aerogeneradores!D32</f>
        <v>I-22</v>
      </c>
      <c r="BL32" s="106">
        <f>Aerogeneradores!E32</f>
        <v>0</v>
      </c>
      <c r="BM32" s="106">
        <f>Aerogeneradores!F32</f>
        <v>0</v>
      </c>
      <c r="BN32" s="106">
        <f>Aerogeneradores!G32</f>
        <v>0</v>
      </c>
      <c r="BO32" s="106" t="str">
        <f>Aerogeneradores!H32</f>
        <v>Participación considerada de los Aeros I:</v>
      </c>
      <c r="BP32" s="106">
        <f>Aerogeneradores!I32</f>
        <v>0</v>
      </c>
      <c r="BQ32" s="106">
        <f>Aerogeneradores!J32</f>
        <v>0</v>
      </c>
      <c r="BR32" s="106">
        <f>Aerogeneradores!K32</f>
        <v>22</v>
      </c>
      <c r="BS32" s="106">
        <f>Aerogeneradores!L32</f>
        <v>0</v>
      </c>
      <c r="BT32" s="106">
        <f>Aerogeneradores!M32</f>
        <v>0</v>
      </c>
      <c r="BU32" s="106" t="str">
        <f>Aerogeneradores!N32</f>
        <v>II-22</v>
      </c>
      <c r="BV32" s="106">
        <f>Aerogeneradores!O32</f>
        <v>0</v>
      </c>
      <c r="BW32" s="106">
        <f>Aerogeneradores!P32</f>
        <v>0</v>
      </c>
      <c r="BX32" s="106">
        <f>Aerogeneradores!Q32</f>
        <v>0</v>
      </c>
      <c r="BY32" s="106" t="str">
        <f>Aerogeneradores!R32</f>
        <v>Participación considerada de los Aeros II:</v>
      </c>
      <c r="BZ32" s="106">
        <f>Aerogeneradores!S32</f>
        <v>0</v>
      </c>
      <c r="CA32" s="106">
        <f>Aerogeneradores!T32</f>
        <v>0</v>
      </c>
      <c r="CB32" s="106">
        <f>Aerogeneradores!U32</f>
        <v>22</v>
      </c>
      <c r="CC32" s="106">
        <f>Aerogeneradores!V32</f>
        <v>0</v>
      </c>
      <c r="CD32" s="106">
        <f>Aerogeneradores!W32</f>
        <v>0</v>
      </c>
      <c r="CE32" s="106" t="str">
        <f>Aerogeneradores!X32</f>
        <v>III-22</v>
      </c>
      <c r="CF32" s="106">
        <f>Aerogeneradores!Y32</f>
        <v>0</v>
      </c>
      <c r="CG32" s="106">
        <f>Aerogeneradores!Z32</f>
        <v>0</v>
      </c>
      <c r="CH32" s="106">
        <f>Aerogeneradores!AA32</f>
        <v>0</v>
      </c>
      <c r="CI32" s="106" t="str">
        <f>Aerogeneradores!AB32</f>
        <v>Participación considerada de los Aeros III:</v>
      </c>
      <c r="CJ32" s="106">
        <f>Aerogeneradores!AC32</f>
        <v>0</v>
      </c>
      <c r="CK32" s="106">
        <f>Aerogeneradores!AD32</f>
        <v>0</v>
      </c>
      <c r="CL32" s="106">
        <f>Aerogeneradores!AE32</f>
        <v>22</v>
      </c>
      <c r="CM32" s="106">
        <f>Aerogeneradores!AF32</f>
        <v>0</v>
      </c>
      <c r="CN32" s="106">
        <f>Aerogeneradores!AG32</f>
        <v>0</v>
      </c>
      <c r="CO32" s="106" t="str">
        <f>Aerogeneradores!AH32</f>
        <v>III-22</v>
      </c>
      <c r="CP32" s="106">
        <f>Aerogeneradores!AI32</f>
        <v>0</v>
      </c>
      <c r="CQ32" s="106">
        <f>Aerogeneradores!AJ32</f>
        <v>0</v>
      </c>
      <c r="CR32" s="106">
        <f>Aerogeneradores!AK32</f>
        <v>0</v>
      </c>
      <c r="CS32" s="106" t="str">
        <f>Aerogeneradores!AL32</f>
        <v>Participación considerada de los Aeros IV:</v>
      </c>
      <c r="CT32" s="106">
        <f>Aerogeneradores!AM32</f>
        <v>0</v>
      </c>
      <c r="CU32" s="112">
        <f>Aerogeneradores!AN32</f>
        <v>0</v>
      </c>
      <c r="DR32" s="111">
        <f ca="1">Cálculos!B31</f>
        <v>0</v>
      </c>
      <c r="DS32" s="106">
        <f ca="1">Cálculos!C31</f>
        <v>0</v>
      </c>
      <c r="DT32" s="106">
        <f ca="1">Cálculos!D31</f>
        <v>0</v>
      </c>
      <c r="DU32" s="106">
        <f ca="1">Cálculos!E31</f>
        <v>0</v>
      </c>
      <c r="DV32" s="106">
        <f ca="1">Cálculos!F31</f>
        <v>0</v>
      </c>
      <c r="DW32" s="106">
        <f ca="1">Cálculos!G31</f>
        <v>0</v>
      </c>
      <c r="DX32" s="106">
        <f>Cálculos!H31</f>
        <v>0</v>
      </c>
      <c r="DY32" s="106">
        <f ca="1">Cálculos!I31</f>
        <v>0</v>
      </c>
      <c r="DZ32" s="106">
        <f ca="1">Cálculos!J31</f>
        <v>0</v>
      </c>
      <c r="EA32" s="106">
        <f ca="1">Cálculos!K31</f>
        <v>0</v>
      </c>
      <c r="EB32" s="106">
        <f ca="1">Cálculos!L31</f>
        <v>0</v>
      </c>
      <c r="EC32" s="106">
        <f>Cálculos!M31</f>
        <v>0</v>
      </c>
      <c r="ED32" s="106">
        <f ca="1">Cálculos!N31</f>
        <v>0</v>
      </c>
      <c r="EE32" s="106">
        <f ca="1">Cálculos!O31</f>
        <v>0</v>
      </c>
      <c r="EF32" s="106">
        <f ca="1">Cálculos!P31</f>
        <v>0</v>
      </c>
      <c r="EG32" s="106">
        <f ca="1">Cálculos!Q31</f>
        <v>0</v>
      </c>
      <c r="EH32" s="106">
        <f ca="1">Cálculos!R31</f>
        <v>0</v>
      </c>
      <c r="EI32" s="106">
        <f ca="1">Cálculos!S31</f>
        <v>0</v>
      </c>
      <c r="EJ32" s="106">
        <f ca="1">Cálculos!T31</f>
        <v>0</v>
      </c>
      <c r="EN32" s="106">
        <f>Empleo!C32</f>
        <v>43831</v>
      </c>
      <c r="EO32" s="106">
        <f>Empleo!D32</f>
        <v>43862</v>
      </c>
      <c r="EP32" s="106">
        <f>Empleo!E32</f>
        <v>43891</v>
      </c>
      <c r="EQ32" s="106">
        <f>Empleo!F32</f>
        <v>43922</v>
      </c>
      <c r="ER32" s="106">
        <f>Empleo!G32</f>
        <v>43952</v>
      </c>
      <c r="ES32" s="106">
        <f>Empleo!H32</f>
        <v>43983</v>
      </c>
      <c r="ET32" s="106">
        <f>Empleo!I32</f>
        <v>44013</v>
      </c>
      <c r="EU32" s="106">
        <f>Empleo!J32</f>
        <v>44044</v>
      </c>
      <c r="EV32" s="106">
        <f>Empleo!K32</f>
        <v>44075</v>
      </c>
      <c r="EW32" s="106">
        <f>Empleo!L32</f>
        <v>44105</v>
      </c>
      <c r="EX32" s="106">
        <f>Empleo!M32</f>
        <v>44136</v>
      </c>
      <c r="EY32" s="106">
        <f>Empleo!N32</f>
        <v>44166</v>
      </c>
      <c r="FD32" s="106">
        <f>Cron.Inversiones!D32</f>
        <v>43466</v>
      </c>
      <c r="FE32" s="106">
        <f>Cron.Inversiones!E32</f>
        <v>43497</v>
      </c>
      <c r="FF32" s="106">
        <f>Cron.Inversiones!F32</f>
        <v>43525</v>
      </c>
      <c r="FG32" s="106">
        <f>Cron.Inversiones!G32</f>
        <v>43556</v>
      </c>
      <c r="FH32" s="106">
        <f>Cron.Inversiones!H32</f>
        <v>43586</v>
      </c>
      <c r="FI32" s="106">
        <f>Cron.Inversiones!I32</f>
        <v>43617</v>
      </c>
      <c r="FJ32" s="106">
        <f>Cron.Inversiones!J32</f>
        <v>43647</v>
      </c>
      <c r="FK32" s="106">
        <f>Cron.Inversiones!K32</f>
        <v>43678</v>
      </c>
      <c r="FL32" s="106">
        <f>Cron.Inversiones!L32</f>
        <v>43709</v>
      </c>
      <c r="FM32" s="106">
        <f>Cron.Inversiones!M32</f>
        <v>43739</v>
      </c>
      <c r="FN32" s="106">
        <f>Cron.Inversiones!N32</f>
        <v>43770</v>
      </c>
      <c r="FO32" s="106">
        <f>Cron.Inversiones!O32</f>
        <v>43800</v>
      </c>
    </row>
    <row r="33" spans="2:172" x14ac:dyDescent="0.25">
      <c r="B33" s="111" t="e">
        <f>#REF!</f>
        <v>#REF!</v>
      </c>
      <c r="C33" s="106" t="e">
        <f>#REF!</f>
        <v>#REF!</v>
      </c>
      <c r="D33" s="106" t="e">
        <f>#REF!</f>
        <v>#REF!</v>
      </c>
      <c r="E33" s="106" t="e">
        <f>#REF!</f>
        <v>#REF!</v>
      </c>
      <c r="F33" s="106" t="e">
        <f>#REF!</f>
        <v>#REF!</v>
      </c>
      <c r="G33" s="112" t="e">
        <f>#REF!</f>
        <v>#REF!</v>
      </c>
      <c r="J33" s="106" t="str">
        <f>'"Información del Proyecto - 1"'!B33</f>
        <v>Altura de buje (HH)</v>
      </c>
      <c r="K33" s="106">
        <f>'"Información del Proyecto - 1"'!C33</f>
        <v>0</v>
      </c>
      <c r="L33" s="106" t="str">
        <f>'"Información del Proyecto - 1"'!D33</f>
        <v>metros</v>
      </c>
      <c r="M33" s="106">
        <f>'"Información del Proyecto - 1"'!E33</f>
        <v>0</v>
      </c>
      <c r="N33" s="106">
        <f>'"Información del Proyecto - 1"'!F33</f>
        <v>0</v>
      </c>
      <c r="O33" s="106">
        <f>'"Información del Proyecto - 1"'!G33</f>
        <v>0</v>
      </c>
      <c r="P33" s="106" t="str">
        <f>'"Información del Proyecto - 1"'!H33</f>
        <v>Altura de buje (HH)</v>
      </c>
      <c r="Q33" s="106">
        <f>'"Información del Proyecto - 1"'!I33</f>
        <v>0</v>
      </c>
      <c r="R33" s="106" t="str">
        <f>'"Información del Proyecto - 1"'!J33</f>
        <v>metros</v>
      </c>
      <c r="S33" s="106">
        <f>'"Información del Proyecto - 1"'!K33</f>
        <v>0</v>
      </c>
      <c r="T33" s="106">
        <f>'"Información del Proyecto - 1"'!L33</f>
        <v>0</v>
      </c>
      <c r="W33" s="111" t="str">
        <f>'Obra Civil y Elect'!B33</f>
        <v>m3 de hormigón POR CADA BASE</v>
      </c>
      <c r="X33" s="106">
        <f>'Obra Civil y Elect'!C33</f>
        <v>0</v>
      </c>
      <c r="Y33" s="106" t="str">
        <f>'Obra Civil y Elect'!D33</f>
        <v>m3</v>
      </c>
      <c r="Z33" s="106">
        <f>'Obra Civil y Elect'!E33</f>
        <v>0</v>
      </c>
      <c r="AA33" s="106" t="str">
        <f>'Obra Civil y Elect'!F33</f>
        <v>m3</v>
      </c>
      <c r="AB33" s="112">
        <f>'Obra Civil y Elect'!G33</f>
        <v>0</v>
      </c>
      <c r="AD33" s="111">
        <f>'"Información del Proyecto - 4" '!B33</f>
        <v>0</v>
      </c>
      <c r="AE33" s="106" t="str">
        <f>'"Información del Proyecto - 4" '!C33</f>
        <v>Marca</v>
      </c>
      <c r="AF33" s="106" t="str">
        <f>'"Información del Proyecto - 4" '!D33</f>
        <v>Modelo</v>
      </c>
      <c r="AG33" s="106" t="str">
        <f>'"Información del Proyecto - 4" '!E33</f>
        <v>Altura (m)</v>
      </c>
      <c r="AH33" s="106" t="str">
        <f>'"Información del Proyecto - 4" '!F33</f>
        <v>Orientación del Brazo</v>
      </c>
      <c r="AI33" s="106" t="str">
        <f>'"Información del Proyecto - 4" '!G33</f>
        <v>Long.Brazo (cm)</v>
      </c>
      <c r="AJ33" s="106" t="str">
        <f>'"Información del Proyecto - 4" '!H33</f>
        <v>Ente Certificador</v>
      </c>
      <c r="AK33" s="106" t="str">
        <f>'"Información del Proyecto - 4" '!I33</f>
        <v>Fecha de Certificación</v>
      </c>
      <c r="AL33" s="106">
        <f>'"Información del Proyecto - 4" '!J33</f>
        <v>0</v>
      </c>
      <c r="AM33" s="106" t="str">
        <f>'"Información del Proyecto - 4" '!K33</f>
        <v>Marca</v>
      </c>
      <c r="AN33" s="106" t="str">
        <f>'"Información del Proyecto - 4" '!L33</f>
        <v>Modelo</v>
      </c>
      <c r="AO33" s="106" t="str">
        <f>'"Información del Proyecto - 4" '!M33</f>
        <v>Altura (m)</v>
      </c>
      <c r="AP33" s="106" t="str">
        <f>'"Información del Proyecto - 4" '!N33</f>
        <v>Orientación del Brazo</v>
      </c>
      <c r="AQ33" s="106" t="str">
        <f>'"Información del Proyecto - 4" '!O33</f>
        <v>Long.Brazo (cm)</v>
      </c>
      <c r="AR33" s="106" t="str">
        <f>'"Información del Proyecto - 4" '!P33</f>
        <v>Ente Certificador</v>
      </c>
      <c r="AS33" s="106" t="str">
        <f>'"Información del Proyecto - 4" '!Q33</f>
        <v>Fecha de Certificación</v>
      </c>
      <c r="AT33" s="112">
        <f>'"Información del Proyecto - 4" '!R33</f>
        <v>0</v>
      </c>
      <c r="AV33" s="111">
        <f>'"Información del Proyecto - 2"'!B33</f>
        <v>0</v>
      </c>
      <c r="AW33" s="106">
        <f>'"Información del Proyecto - 2"'!C33</f>
        <v>0</v>
      </c>
      <c r="AX33" s="106">
        <f>'"Información del Proyecto - 2"'!D33</f>
        <v>0</v>
      </c>
      <c r="AY33" s="106">
        <f>'"Información del Proyecto - 2"'!E33</f>
        <v>0</v>
      </c>
      <c r="AZ33" s="106">
        <f>'"Información del Proyecto - 2"'!F33</f>
        <v>0</v>
      </c>
      <c r="BA33" s="106">
        <f>'"Información del Proyecto - 2"'!G33</f>
        <v>0</v>
      </c>
      <c r="BB33" s="106">
        <f>'"Información del Proyecto - 2"'!H33</f>
        <v>0</v>
      </c>
      <c r="BC33" s="106">
        <f>'"Información del Proyecto - 2"'!I33</f>
        <v>0</v>
      </c>
      <c r="BD33" s="106">
        <f>'"Información del Proyecto - 2"'!J33</f>
        <v>0</v>
      </c>
      <c r="BE33" s="106">
        <f>'"Información del Proyecto - 2"'!K33</f>
        <v>0</v>
      </c>
      <c r="BH33" s="111">
        <f>Aerogeneradores!A33</f>
        <v>23</v>
      </c>
      <c r="BI33" s="106">
        <f>Aerogeneradores!B33</f>
        <v>0</v>
      </c>
      <c r="BJ33" s="106">
        <f>Aerogeneradores!C33</f>
        <v>0</v>
      </c>
      <c r="BK33" s="106" t="str">
        <f>Aerogeneradores!D33</f>
        <v>I-23</v>
      </c>
      <c r="BL33" s="106">
        <f>Aerogeneradores!E33</f>
        <v>0</v>
      </c>
      <c r="BM33" s="106">
        <f>Aerogeneradores!F33</f>
        <v>0</v>
      </c>
      <c r="BN33" s="106">
        <f>Aerogeneradores!G33</f>
        <v>0</v>
      </c>
      <c r="BO33" s="106">
        <f>Aerogeneradores!H33</f>
        <v>0</v>
      </c>
      <c r="BP33" s="106">
        <f>Aerogeneradores!I33</f>
        <v>0</v>
      </c>
      <c r="BQ33" s="106">
        <f>Aerogeneradores!J33</f>
        <v>0</v>
      </c>
      <c r="BR33" s="106">
        <f>Aerogeneradores!K33</f>
        <v>23</v>
      </c>
      <c r="BS33" s="106">
        <f>Aerogeneradores!L33</f>
        <v>0</v>
      </c>
      <c r="BT33" s="106">
        <f>Aerogeneradores!M33</f>
        <v>0</v>
      </c>
      <c r="BU33" s="106" t="str">
        <f>Aerogeneradores!N33</f>
        <v>II-23</v>
      </c>
      <c r="BV33" s="106">
        <f>Aerogeneradores!O33</f>
        <v>0</v>
      </c>
      <c r="BW33" s="106">
        <f>Aerogeneradores!P33</f>
        <v>0</v>
      </c>
      <c r="BX33" s="106">
        <f>Aerogeneradores!Q33</f>
        <v>0</v>
      </c>
      <c r="BY33" s="106">
        <f>Aerogeneradores!R33</f>
        <v>0</v>
      </c>
      <c r="BZ33" s="106">
        <f>Aerogeneradores!S33</f>
        <v>0</v>
      </c>
      <c r="CA33" s="106">
        <f>Aerogeneradores!T33</f>
        <v>0</v>
      </c>
      <c r="CB33" s="106">
        <f>Aerogeneradores!U33</f>
        <v>23</v>
      </c>
      <c r="CC33" s="106">
        <f>Aerogeneradores!V33</f>
        <v>0</v>
      </c>
      <c r="CD33" s="106">
        <f>Aerogeneradores!W33</f>
        <v>0</v>
      </c>
      <c r="CE33" s="106" t="str">
        <f>Aerogeneradores!X33</f>
        <v>III-23</v>
      </c>
      <c r="CF33" s="106">
        <f>Aerogeneradores!Y33</f>
        <v>0</v>
      </c>
      <c r="CG33" s="106">
        <f>Aerogeneradores!Z33</f>
        <v>0</v>
      </c>
      <c r="CH33" s="106">
        <f>Aerogeneradores!AA33</f>
        <v>0</v>
      </c>
      <c r="CI33" s="106">
        <f>Aerogeneradores!AB33</f>
        <v>0</v>
      </c>
      <c r="CJ33" s="106">
        <f>Aerogeneradores!AC33</f>
        <v>0</v>
      </c>
      <c r="CK33" s="106">
        <f>Aerogeneradores!AD33</f>
        <v>0</v>
      </c>
      <c r="CL33" s="106">
        <f>Aerogeneradores!AE33</f>
        <v>23</v>
      </c>
      <c r="CM33" s="106">
        <f>Aerogeneradores!AF33</f>
        <v>0</v>
      </c>
      <c r="CN33" s="106">
        <f>Aerogeneradores!AG33</f>
        <v>0</v>
      </c>
      <c r="CO33" s="106" t="str">
        <f>Aerogeneradores!AH33</f>
        <v>III-23</v>
      </c>
      <c r="CP33" s="106">
        <f>Aerogeneradores!AI33</f>
        <v>0</v>
      </c>
      <c r="CQ33" s="106">
        <f>Aerogeneradores!AJ33</f>
        <v>0</v>
      </c>
      <c r="CR33" s="106">
        <f>Aerogeneradores!AK33</f>
        <v>0</v>
      </c>
      <c r="CS33" s="106">
        <f>Aerogeneradores!AL33</f>
        <v>0</v>
      </c>
      <c r="CT33" s="106">
        <f>Aerogeneradores!AM33</f>
        <v>0</v>
      </c>
      <c r="CU33" s="112">
        <f>Aerogeneradores!AN33</f>
        <v>0</v>
      </c>
      <c r="DR33" s="111">
        <f ca="1">Cálculos!B32</f>
        <v>0</v>
      </c>
      <c r="DS33" s="106">
        <f ca="1">Cálculos!C32</f>
        <v>0</v>
      </c>
      <c r="DT33" s="106">
        <f ca="1">Cálculos!D32</f>
        <v>0</v>
      </c>
      <c r="DU33" s="106">
        <f ca="1">Cálculos!E32</f>
        <v>0</v>
      </c>
      <c r="DV33" s="106">
        <f ca="1">Cálculos!F32</f>
        <v>0</v>
      </c>
      <c r="DW33" s="106">
        <f ca="1">Cálculos!G32</f>
        <v>0</v>
      </c>
      <c r="DX33" s="106">
        <f>Cálculos!H32</f>
        <v>0</v>
      </c>
      <c r="DY33" s="106">
        <f ca="1">Cálculos!I32</f>
        <v>0</v>
      </c>
      <c r="DZ33" s="106">
        <f ca="1">Cálculos!J32</f>
        <v>0</v>
      </c>
      <c r="EA33" s="106">
        <f ca="1">Cálculos!K32</f>
        <v>0</v>
      </c>
      <c r="EB33" s="106">
        <f ca="1">Cálculos!L32</f>
        <v>0</v>
      </c>
      <c r="EC33" s="106">
        <f>Cálculos!M32</f>
        <v>0</v>
      </c>
      <c r="ED33" s="106">
        <f ca="1">Cálculos!N32</f>
        <v>0</v>
      </c>
      <c r="EE33" s="106">
        <f ca="1">Cálculos!O32</f>
        <v>0</v>
      </c>
      <c r="EF33" s="106">
        <f ca="1">Cálculos!P32</f>
        <v>0</v>
      </c>
      <c r="EG33" s="106">
        <f ca="1">Cálculos!Q32</f>
        <v>0</v>
      </c>
      <c r="EH33" s="106">
        <f ca="1">Cálculos!R32</f>
        <v>0</v>
      </c>
      <c r="EI33" s="106">
        <f ca="1">Cálculos!S32</f>
        <v>0</v>
      </c>
      <c r="EJ33" s="106">
        <f ca="1">Cálculos!T32</f>
        <v>0</v>
      </c>
      <c r="FB33" s="106" t="str">
        <f>Cron.Inversiones!B33</f>
        <v>Equipamiento de Generación</v>
      </c>
      <c r="FC33" s="106">
        <f ca="1">Cron.Inversiones!C33</f>
        <v>0</v>
      </c>
      <c r="FD33" s="106">
        <f>Cron.Inversiones!D33</f>
        <v>0</v>
      </c>
      <c r="FE33" s="106">
        <f>Cron.Inversiones!E33</f>
        <v>0</v>
      </c>
      <c r="FF33" s="106">
        <f>Cron.Inversiones!F33</f>
        <v>0</v>
      </c>
      <c r="FG33" s="106">
        <f>Cron.Inversiones!G33</f>
        <v>0</v>
      </c>
      <c r="FH33" s="106">
        <f>Cron.Inversiones!H33</f>
        <v>0</v>
      </c>
      <c r="FI33" s="106">
        <f>Cron.Inversiones!I33</f>
        <v>0</v>
      </c>
      <c r="FJ33" s="106">
        <f>Cron.Inversiones!J33</f>
        <v>0</v>
      </c>
      <c r="FK33" s="106">
        <f>Cron.Inversiones!K33</f>
        <v>0</v>
      </c>
      <c r="FL33" s="106">
        <f>Cron.Inversiones!L33</f>
        <v>0</v>
      </c>
      <c r="FM33" s="106">
        <f>Cron.Inversiones!M33</f>
        <v>0</v>
      </c>
      <c r="FN33" s="106">
        <f>Cron.Inversiones!N33</f>
        <v>0</v>
      </c>
      <c r="FO33" s="106">
        <f>Cron.Inversiones!O33</f>
        <v>0</v>
      </c>
      <c r="FP33" s="106" t="str">
        <f>Cron.Inversiones!P33</f>
        <v>X</v>
      </c>
    </row>
    <row r="34" spans="2:172" x14ac:dyDescent="0.25">
      <c r="B34" s="111" t="e">
        <f>#REF!</f>
        <v>#REF!</v>
      </c>
      <c r="C34" s="106" t="e">
        <f>#REF!</f>
        <v>#REF!</v>
      </c>
      <c r="D34" s="106" t="e">
        <f>#REF!</f>
        <v>#REF!</v>
      </c>
      <c r="E34" s="106" t="e">
        <f>#REF!</f>
        <v>#REF!</v>
      </c>
      <c r="F34" s="106" t="e">
        <f>#REF!</f>
        <v>#REF!</v>
      </c>
      <c r="G34" s="112" t="e">
        <f>#REF!</f>
        <v>#REF!</v>
      </c>
      <c r="J34" s="106" t="str">
        <f>'"Información del Proyecto - 1"'!B34</f>
        <v>Diámetro de Rotor</v>
      </c>
      <c r="K34" s="106">
        <f>'"Información del Proyecto - 1"'!C34</f>
        <v>0</v>
      </c>
      <c r="L34" s="106" t="str">
        <f>'"Información del Proyecto - 1"'!D34</f>
        <v>metros</v>
      </c>
      <c r="M34" s="106">
        <f>'"Información del Proyecto - 1"'!E34</f>
        <v>0</v>
      </c>
      <c r="N34" s="106">
        <f>'"Información del Proyecto - 1"'!F34</f>
        <v>0</v>
      </c>
      <c r="O34" s="106">
        <f>'"Información del Proyecto - 1"'!G34</f>
        <v>0</v>
      </c>
      <c r="P34" s="106" t="str">
        <f>'"Información del Proyecto - 1"'!H34</f>
        <v>Diámetro de Rotor</v>
      </c>
      <c r="Q34" s="106">
        <f>'"Información del Proyecto - 1"'!I34</f>
        <v>0</v>
      </c>
      <c r="R34" s="106" t="str">
        <f>'"Información del Proyecto - 1"'!J34</f>
        <v>metros</v>
      </c>
      <c r="S34" s="106">
        <f>'"Información del Proyecto - 1"'!K34</f>
        <v>0</v>
      </c>
      <c r="T34" s="106">
        <f>'"Información del Proyecto - 1"'!L34</f>
        <v>0</v>
      </c>
      <c r="W34" s="111" t="str">
        <f>'Obra Civil y Elect'!B34</f>
        <v>Ton hierro POR CADA BASE</v>
      </c>
      <c r="X34" s="106">
        <f>'Obra Civil y Elect'!C34</f>
        <v>0</v>
      </c>
      <c r="Y34" s="106" t="str">
        <f>'Obra Civil y Elect'!D34</f>
        <v>ton</v>
      </c>
      <c r="Z34" s="106">
        <f>'Obra Civil y Elect'!E34</f>
        <v>0</v>
      </c>
      <c r="AA34" s="106" t="str">
        <f>'Obra Civil y Elect'!F34</f>
        <v>ton</v>
      </c>
      <c r="AB34" s="112">
        <f>'Obra Civil y Elect'!G34</f>
        <v>0</v>
      </c>
      <c r="AD34" s="111" t="str">
        <f>'"Información del Proyecto - 4" '!B34</f>
        <v>Veleta #1</v>
      </c>
      <c r="AE34" s="106">
        <f>'"Información del Proyecto - 4" '!C34</f>
        <v>0</v>
      </c>
      <c r="AF34" s="106">
        <f>'"Información del Proyecto - 4" '!D34</f>
        <v>0</v>
      </c>
      <c r="AG34" s="106">
        <f>'"Información del Proyecto - 4" '!E34</f>
        <v>0</v>
      </c>
      <c r="AH34" s="106">
        <f>'"Información del Proyecto - 4" '!F34</f>
        <v>0</v>
      </c>
      <c r="AI34" s="106">
        <f>'"Información del Proyecto - 4" '!G34</f>
        <v>0</v>
      </c>
      <c r="AJ34" s="106">
        <f>'"Información del Proyecto - 4" '!H34</f>
        <v>0</v>
      </c>
      <c r="AK34" s="106">
        <f>'"Información del Proyecto - 4" '!I34</f>
        <v>0</v>
      </c>
      <c r="AL34" s="106" t="str">
        <f>'"Información del Proyecto - 4" '!J34</f>
        <v>Veleta #1</v>
      </c>
      <c r="AM34" s="106">
        <f>'"Información del Proyecto - 4" '!K34</f>
        <v>0</v>
      </c>
      <c r="AN34" s="106">
        <f>'"Información del Proyecto - 4" '!L34</f>
        <v>0</v>
      </c>
      <c r="AO34" s="106">
        <f>'"Información del Proyecto - 4" '!M34</f>
        <v>0</v>
      </c>
      <c r="AP34" s="106">
        <f>'"Información del Proyecto - 4" '!N34</f>
        <v>0</v>
      </c>
      <c r="AQ34" s="106">
        <f>'"Información del Proyecto - 4" '!O34</f>
        <v>0</v>
      </c>
      <c r="AR34" s="106">
        <f>'"Información del Proyecto - 4" '!P34</f>
        <v>0</v>
      </c>
      <c r="AS34" s="106">
        <f>'"Información del Proyecto - 4" '!Q34</f>
        <v>0</v>
      </c>
      <c r="AT34" s="112">
        <f>'"Información del Proyecto - 4" '!R34</f>
        <v>0</v>
      </c>
      <c r="AV34" s="111">
        <f>'"Información del Proyecto - 2"'!B34</f>
        <v>0</v>
      </c>
      <c r="AW34" s="106">
        <f>'"Información del Proyecto - 2"'!C34</f>
        <v>0</v>
      </c>
      <c r="AX34" s="106">
        <f>'"Información del Proyecto - 2"'!D34</f>
        <v>0</v>
      </c>
      <c r="AY34" s="106">
        <f>'"Información del Proyecto - 2"'!E34</f>
        <v>0</v>
      </c>
      <c r="AZ34" s="106">
        <f>'"Información del Proyecto - 2"'!F34</f>
        <v>0</v>
      </c>
      <c r="BA34" s="106">
        <f>'"Información del Proyecto - 2"'!G34</f>
        <v>0</v>
      </c>
      <c r="BB34" s="106">
        <f>'"Información del Proyecto - 2"'!H34</f>
        <v>0</v>
      </c>
      <c r="BC34" s="106">
        <f>'"Información del Proyecto - 2"'!I34</f>
        <v>0</v>
      </c>
      <c r="BD34" s="106">
        <f>'"Información del Proyecto - 2"'!J34</f>
        <v>0</v>
      </c>
      <c r="BE34" s="106">
        <f>'"Información del Proyecto - 2"'!K34</f>
        <v>0</v>
      </c>
      <c r="BH34" s="111">
        <f>Aerogeneradores!A34</f>
        <v>24</v>
      </c>
      <c r="BI34" s="106">
        <f>Aerogeneradores!B34</f>
        <v>0</v>
      </c>
      <c r="BJ34" s="106">
        <f>Aerogeneradores!C34</f>
        <v>0</v>
      </c>
      <c r="BK34" s="106" t="str">
        <f>Aerogeneradores!D34</f>
        <v>I-24</v>
      </c>
      <c r="BL34" s="106">
        <f>Aerogeneradores!E34</f>
        <v>0</v>
      </c>
      <c r="BM34" s="106">
        <f>Aerogeneradores!F34</f>
        <v>0</v>
      </c>
      <c r="BN34" s="106">
        <f>Aerogeneradores!G34</f>
        <v>0</v>
      </c>
      <c r="BO34" s="106">
        <f>Aerogeneradores!H34</f>
        <v>0</v>
      </c>
      <c r="BP34" s="106">
        <f>Aerogeneradores!I34</f>
        <v>0</v>
      </c>
      <c r="BQ34" s="106">
        <f>Aerogeneradores!J34</f>
        <v>0</v>
      </c>
      <c r="BR34" s="106">
        <f>Aerogeneradores!K34</f>
        <v>24</v>
      </c>
      <c r="BS34" s="106">
        <f>Aerogeneradores!L34</f>
        <v>0</v>
      </c>
      <c r="BT34" s="106">
        <f>Aerogeneradores!M34</f>
        <v>0</v>
      </c>
      <c r="BU34" s="106" t="str">
        <f>Aerogeneradores!N34</f>
        <v>II-24</v>
      </c>
      <c r="BV34" s="106">
        <f>Aerogeneradores!O34</f>
        <v>0</v>
      </c>
      <c r="BW34" s="106">
        <f>Aerogeneradores!P34</f>
        <v>0</v>
      </c>
      <c r="BX34" s="106">
        <f>Aerogeneradores!Q34</f>
        <v>0</v>
      </c>
      <c r="BY34" s="106">
        <f>Aerogeneradores!R34</f>
        <v>0</v>
      </c>
      <c r="BZ34" s="106">
        <f>Aerogeneradores!S34</f>
        <v>0</v>
      </c>
      <c r="CA34" s="106">
        <f>Aerogeneradores!T34</f>
        <v>0</v>
      </c>
      <c r="CB34" s="106">
        <f>Aerogeneradores!U34</f>
        <v>24</v>
      </c>
      <c r="CC34" s="106">
        <f>Aerogeneradores!V34</f>
        <v>0</v>
      </c>
      <c r="CD34" s="106">
        <f>Aerogeneradores!W34</f>
        <v>0</v>
      </c>
      <c r="CE34" s="106" t="str">
        <f>Aerogeneradores!X34</f>
        <v>III-24</v>
      </c>
      <c r="CF34" s="106">
        <f>Aerogeneradores!Y34</f>
        <v>0</v>
      </c>
      <c r="CG34" s="106">
        <f>Aerogeneradores!Z34</f>
        <v>0</v>
      </c>
      <c r="CH34" s="106">
        <f>Aerogeneradores!AA34</f>
        <v>0</v>
      </c>
      <c r="CI34" s="106">
        <f>Aerogeneradores!AB34</f>
        <v>0</v>
      </c>
      <c r="CJ34" s="106">
        <f>Aerogeneradores!AC34</f>
        <v>0</v>
      </c>
      <c r="CK34" s="106">
        <f>Aerogeneradores!AD34</f>
        <v>0</v>
      </c>
      <c r="CL34" s="106">
        <f>Aerogeneradores!AE34</f>
        <v>24</v>
      </c>
      <c r="CM34" s="106">
        <f>Aerogeneradores!AF34</f>
        <v>0</v>
      </c>
      <c r="CN34" s="106">
        <f>Aerogeneradores!AG34</f>
        <v>0</v>
      </c>
      <c r="CO34" s="106" t="str">
        <f>Aerogeneradores!AH34</f>
        <v>III-24</v>
      </c>
      <c r="CP34" s="106">
        <f>Aerogeneradores!AI34</f>
        <v>0</v>
      </c>
      <c r="CQ34" s="106">
        <f>Aerogeneradores!AJ34</f>
        <v>0</v>
      </c>
      <c r="CR34" s="106">
        <f>Aerogeneradores!AK34</f>
        <v>0</v>
      </c>
      <c r="CS34" s="106">
        <f>Aerogeneradores!AL34</f>
        <v>0</v>
      </c>
      <c r="CT34" s="106">
        <f>Aerogeneradores!AM34</f>
        <v>0</v>
      </c>
      <c r="CU34" s="112">
        <f>Aerogeneradores!AN34</f>
        <v>0</v>
      </c>
      <c r="DR34" s="111">
        <f ca="1">Cálculos!B33</f>
        <v>0</v>
      </c>
      <c r="DS34" s="106">
        <f ca="1">Cálculos!C33</f>
        <v>0</v>
      </c>
      <c r="DT34" s="106">
        <f ca="1">Cálculos!D33</f>
        <v>0</v>
      </c>
      <c r="DU34" s="106">
        <f ca="1">Cálculos!E33</f>
        <v>0</v>
      </c>
      <c r="DV34" s="106">
        <f ca="1">Cálculos!F33</f>
        <v>0</v>
      </c>
      <c r="DW34" s="106">
        <f ca="1">Cálculos!G33</f>
        <v>0</v>
      </c>
      <c r="DX34" s="106">
        <f>Cálculos!H33</f>
        <v>0</v>
      </c>
      <c r="DY34" s="106">
        <f ca="1">Cálculos!I33</f>
        <v>0</v>
      </c>
      <c r="DZ34" s="106">
        <f ca="1">Cálculos!J33</f>
        <v>0</v>
      </c>
      <c r="EA34" s="106">
        <f ca="1">Cálculos!K33</f>
        <v>0</v>
      </c>
      <c r="EB34" s="106">
        <f ca="1">Cálculos!L33</f>
        <v>0</v>
      </c>
      <c r="EC34" s="106">
        <f>Cálculos!M33</f>
        <v>0</v>
      </c>
      <c r="ED34" s="106">
        <f ca="1">Cálculos!N33</f>
        <v>0</v>
      </c>
      <c r="EE34" s="106">
        <f ca="1">Cálculos!O33</f>
        <v>0</v>
      </c>
      <c r="EF34" s="106">
        <f ca="1">Cálculos!P33</f>
        <v>0</v>
      </c>
      <c r="EG34" s="106">
        <f ca="1">Cálculos!Q33</f>
        <v>0</v>
      </c>
      <c r="EH34" s="106">
        <f ca="1">Cálculos!R33</f>
        <v>0</v>
      </c>
      <c r="EI34" s="106">
        <f ca="1">Cálculos!S33</f>
        <v>0</v>
      </c>
      <c r="EJ34" s="106">
        <f ca="1">Cálculos!T33</f>
        <v>0</v>
      </c>
      <c r="EM34" s="106" t="str">
        <f>Empleo!B34</f>
        <v>Administrativo</v>
      </c>
      <c r="EN34" s="106">
        <f>Empleo!C34</f>
        <v>0</v>
      </c>
      <c r="EO34" s="106">
        <f>Empleo!D34</f>
        <v>0</v>
      </c>
      <c r="EP34" s="106">
        <f>Empleo!E34</f>
        <v>0</v>
      </c>
      <c r="EQ34" s="106">
        <f>Empleo!F34</f>
        <v>0</v>
      </c>
      <c r="ER34" s="106">
        <f>Empleo!G34</f>
        <v>0</v>
      </c>
      <c r="ES34" s="106">
        <f>Empleo!H34</f>
        <v>0</v>
      </c>
      <c r="ET34" s="106">
        <f>Empleo!I34</f>
        <v>0</v>
      </c>
      <c r="EU34" s="106">
        <f>Empleo!J34</f>
        <v>0</v>
      </c>
      <c r="EV34" s="106">
        <f>Empleo!K34</f>
        <v>0</v>
      </c>
      <c r="EW34" s="106">
        <f>Empleo!L34</f>
        <v>0</v>
      </c>
      <c r="EX34" s="106">
        <f>Empleo!M34</f>
        <v>0</v>
      </c>
      <c r="EY34" s="106">
        <f>Empleo!N34</f>
        <v>0</v>
      </c>
      <c r="FB34" s="106" t="str">
        <f>Cron.Inversiones!B34</f>
        <v>Estructura y montaje</v>
      </c>
      <c r="FC34" s="106">
        <f ca="1">Cron.Inversiones!C34</f>
        <v>0</v>
      </c>
      <c r="FD34" s="106">
        <f>Cron.Inversiones!D34</f>
        <v>0</v>
      </c>
      <c r="FE34" s="106">
        <f>Cron.Inversiones!E34</f>
        <v>0</v>
      </c>
      <c r="FF34" s="106">
        <f>Cron.Inversiones!F34</f>
        <v>0</v>
      </c>
      <c r="FG34" s="106">
        <f>Cron.Inversiones!G34</f>
        <v>0</v>
      </c>
      <c r="FH34" s="106">
        <f>Cron.Inversiones!H34</f>
        <v>0</v>
      </c>
      <c r="FI34" s="106">
        <f>Cron.Inversiones!I34</f>
        <v>0</v>
      </c>
      <c r="FJ34" s="106">
        <f>Cron.Inversiones!J34</f>
        <v>0</v>
      </c>
      <c r="FK34" s="106">
        <f>Cron.Inversiones!K34</f>
        <v>0</v>
      </c>
      <c r="FL34" s="106">
        <f>Cron.Inversiones!L34</f>
        <v>0</v>
      </c>
      <c r="FM34" s="106">
        <f>Cron.Inversiones!M34</f>
        <v>0</v>
      </c>
      <c r="FN34" s="106">
        <f>Cron.Inversiones!N34</f>
        <v>0</v>
      </c>
      <c r="FO34" s="106">
        <f>Cron.Inversiones!O34</f>
        <v>0</v>
      </c>
      <c r="FP34" s="106" t="str">
        <f>Cron.Inversiones!P34</f>
        <v>X</v>
      </c>
    </row>
    <row r="35" spans="2:172" x14ac:dyDescent="0.25">
      <c r="B35" s="111" t="e">
        <f>#REF!</f>
        <v>#REF!</v>
      </c>
      <c r="C35" s="106" t="e">
        <f>#REF!</f>
        <v>#REF!</v>
      </c>
      <c r="D35" s="106" t="e">
        <f>#REF!</f>
        <v>#REF!</v>
      </c>
      <c r="E35" s="106" t="e">
        <f>#REF!</f>
        <v>#REF!</v>
      </c>
      <c r="F35" s="106" t="e">
        <f>#REF!</f>
        <v>#REF!</v>
      </c>
      <c r="G35" s="112" t="e">
        <f>#REF!</f>
        <v>#REF!</v>
      </c>
      <c r="J35" s="106">
        <f>'"Información del Proyecto - 1"'!B35</f>
        <v>0</v>
      </c>
      <c r="K35" s="106">
        <f>'"Información del Proyecto - 1"'!C35</f>
        <v>0</v>
      </c>
      <c r="L35" s="106">
        <f>'"Información del Proyecto - 1"'!D35</f>
        <v>0</v>
      </c>
      <c r="M35" s="106">
        <f>'"Información del Proyecto - 1"'!E35</f>
        <v>0</v>
      </c>
      <c r="N35" s="106">
        <f>'"Información del Proyecto - 1"'!F35</f>
        <v>0</v>
      </c>
      <c r="O35" s="106">
        <f>'"Información del Proyecto - 1"'!G35</f>
        <v>0</v>
      </c>
      <c r="P35" s="106">
        <f>'"Información del Proyecto - 1"'!H35</f>
        <v>0</v>
      </c>
      <c r="Q35" s="106">
        <f>'"Información del Proyecto - 1"'!I35</f>
        <v>0</v>
      </c>
      <c r="R35" s="106">
        <f>'"Información del Proyecto - 1"'!J35</f>
        <v>0</v>
      </c>
      <c r="S35" s="106">
        <f>'"Información del Proyecto - 1"'!K35</f>
        <v>0</v>
      </c>
      <c r="T35" s="106">
        <f>'"Información del Proyecto - 1"'!L35</f>
        <v>0</v>
      </c>
      <c r="W35" s="111">
        <f>'Obra Civil y Elect'!B35</f>
        <v>0</v>
      </c>
      <c r="X35" s="106">
        <f>'Obra Civil y Elect'!C35</f>
        <v>0</v>
      </c>
      <c r="Y35" s="106">
        <f>'Obra Civil y Elect'!D35</f>
        <v>0</v>
      </c>
      <c r="Z35" s="106">
        <f>'Obra Civil y Elect'!E35</f>
        <v>0</v>
      </c>
      <c r="AA35" s="106">
        <f>'Obra Civil y Elect'!F35</f>
        <v>0</v>
      </c>
      <c r="AB35" s="112">
        <f>'Obra Civil y Elect'!G35</f>
        <v>0</v>
      </c>
      <c r="AD35" s="111" t="str">
        <f>'"Información del Proyecto - 4" '!B35</f>
        <v>Veleta #2</v>
      </c>
      <c r="AE35" s="106">
        <f>'"Información del Proyecto - 4" '!C35</f>
        <v>0</v>
      </c>
      <c r="AF35" s="106">
        <f>'"Información del Proyecto - 4" '!D35</f>
        <v>0</v>
      </c>
      <c r="AG35" s="106">
        <f>'"Información del Proyecto - 4" '!E35</f>
        <v>0</v>
      </c>
      <c r="AH35" s="106">
        <f>'"Información del Proyecto - 4" '!F35</f>
        <v>0</v>
      </c>
      <c r="AI35" s="106">
        <f>'"Información del Proyecto - 4" '!G35</f>
        <v>0</v>
      </c>
      <c r="AJ35" s="106">
        <f>'"Información del Proyecto - 4" '!H35</f>
        <v>0</v>
      </c>
      <c r="AK35" s="106">
        <f>'"Información del Proyecto - 4" '!I35</f>
        <v>0</v>
      </c>
      <c r="AL35" s="106" t="str">
        <f>'"Información del Proyecto - 4" '!J35</f>
        <v>Veleta #2</v>
      </c>
      <c r="AM35" s="106">
        <f>'"Información del Proyecto - 4" '!K35</f>
        <v>0</v>
      </c>
      <c r="AN35" s="106">
        <f>'"Información del Proyecto - 4" '!L35</f>
        <v>0</v>
      </c>
      <c r="AO35" s="106">
        <f>'"Información del Proyecto - 4" '!M35</f>
        <v>0</v>
      </c>
      <c r="AP35" s="106">
        <f>'"Información del Proyecto - 4" '!N35</f>
        <v>0</v>
      </c>
      <c r="AQ35" s="106">
        <f>'"Información del Proyecto - 4" '!O35</f>
        <v>0</v>
      </c>
      <c r="AR35" s="106">
        <f>'"Información del Proyecto - 4" '!P35</f>
        <v>0</v>
      </c>
      <c r="AS35" s="106">
        <f>'"Información del Proyecto - 4" '!Q35</f>
        <v>0</v>
      </c>
      <c r="AT35" s="112">
        <f>'"Información del Proyecto - 4" '!R35</f>
        <v>0</v>
      </c>
      <c r="AV35" s="111">
        <f>'"Información del Proyecto - 2"'!B35</f>
        <v>0</v>
      </c>
      <c r="AW35" s="106">
        <f>'"Información del Proyecto - 2"'!C35</f>
        <v>0</v>
      </c>
      <c r="AX35" s="106">
        <f>'"Información del Proyecto - 2"'!D35</f>
        <v>0</v>
      </c>
      <c r="AY35" s="106">
        <f>'"Información del Proyecto - 2"'!E35</f>
        <v>0</v>
      </c>
      <c r="AZ35" s="106">
        <f>'"Información del Proyecto - 2"'!F35</f>
        <v>0</v>
      </c>
      <c r="BA35" s="106">
        <f>'"Información del Proyecto - 2"'!G35</f>
        <v>0</v>
      </c>
      <c r="BB35" s="106">
        <f>'"Información del Proyecto - 2"'!H35</f>
        <v>0</v>
      </c>
      <c r="BC35" s="106">
        <f>'"Información del Proyecto - 2"'!I35</f>
        <v>0</v>
      </c>
      <c r="BD35" s="106">
        <f>'"Información del Proyecto - 2"'!J35</f>
        <v>0</v>
      </c>
      <c r="BE35" s="106">
        <f>'"Información del Proyecto - 2"'!K35</f>
        <v>0</v>
      </c>
      <c r="BH35" s="111">
        <f>Aerogeneradores!A35</f>
        <v>25</v>
      </c>
      <c r="BI35" s="106">
        <f>Aerogeneradores!B35</f>
        <v>0</v>
      </c>
      <c r="BJ35" s="106">
        <f>Aerogeneradores!C35</f>
        <v>0</v>
      </c>
      <c r="BK35" s="106" t="str">
        <f>Aerogeneradores!D35</f>
        <v>I-25</v>
      </c>
      <c r="BL35" s="106">
        <f>Aerogeneradores!E35</f>
        <v>0</v>
      </c>
      <c r="BM35" s="106">
        <f>Aerogeneradores!F35</f>
        <v>0</v>
      </c>
      <c r="BN35" s="106">
        <f>Aerogeneradores!G35</f>
        <v>0</v>
      </c>
      <c r="BO35" s="106">
        <f>Aerogeneradores!H35</f>
        <v>0</v>
      </c>
      <c r="BP35" s="106">
        <f>Aerogeneradores!I35</f>
        <v>0</v>
      </c>
      <c r="BQ35" s="106">
        <f>Aerogeneradores!J35</f>
        <v>0</v>
      </c>
      <c r="BR35" s="106">
        <f>Aerogeneradores!K35</f>
        <v>25</v>
      </c>
      <c r="BS35" s="106">
        <f>Aerogeneradores!L35</f>
        <v>0</v>
      </c>
      <c r="BT35" s="106">
        <f>Aerogeneradores!M35</f>
        <v>0</v>
      </c>
      <c r="BU35" s="106" t="str">
        <f>Aerogeneradores!N35</f>
        <v>II-25</v>
      </c>
      <c r="BV35" s="106">
        <f>Aerogeneradores!O35</f>
        <v>0</v>
      </c>
      <c r="BW35" s="106">
        <f>Aerogeneradores!P35</f>
        <v>0</v>
      </c>
      <c r="BX35" s="106">
        <f>Aerogeneradores!Q35</f>
        <v>0</v>
      </c>
      <c r="BY35" s="106">
        <f>Aerogeneradores!R35</f>
        <v>0</v>
      </c>
      <c r="BZ35" s="106">
        <f>Aerogeneradores!S35</f>
        <v>0</v>
      </c>
      <c r="CA35" s="106">
        <f>Aerogeneradores!T35</f>
        <v>0</v>
      </c>
      <c r="CB35" s="106">
        <f>Aerogeneradores!U35</f>
        <v>25</v>
      </c>
      <c r="CC35" s="106">
        <f>Aerogeneradores!V35</f>
        <v>0</v>
      </c>
      <c r="CD35" s="106">
        <f>Aerogeneradores!W35</f>
        <v>0</v>
      </c>
      <c r="CE35" s="106" t="str">
        <f>Aerogeneradores!X35</f>
        <v>III-25</v>
      </c>
      <c r="CF35" s="106">
        <f>Aerogeneradores!Y35</f>
        <v>0</v>
      </c>
      <c r="CG35" s="106">
        <f>Aerogeneradores!Z35</f>
        <v>0</v>
      </c>
      <c r="CH35" s="106">
        <f>Aerogeneradores!AA35</f>
        <v>0</v>
      </c>
      <c r="CI35" s="106">
        <f>Aerogeneradores!AB35</f>
        <v>0</v>
      </c>
      <c r="CJ35" s="106">
        <f>Aerogeneradores!AC35</f>
        <v>0</v>
      </c>
      <c r="CK35" s="106">
        <f>Aerogeneradores!AD35</f>
        <v>0</v>
      </c>
      <c r="CL35" s="106">
        <f>Aerogeneradores!AE35</f>
        <v>25</v>
      </c>
      <c r="CM35" s="106">
        <f>Aerogeneradores!AF35</f>
        <v>0</v>
      </c>
      <c r="CN35" s="106">
        <f>Aerogeneradores!AG35</f>
        <v>0</v>
      </c>
      <c r="CO35" s="106" t="str">
        <f>Aerogeneradores!AH35</f>
        <v>III-25</v>
      </c>
      <c r="CP35" s="106">
        <f>Aerogeneradores!AI35</f>
        <v>0</v>
      </c>
      <c r="CQ35" s="106">
        <f>Aerogeneradores!AJ35</f>
        <v>0</v>
      </c>
      <c r="CR35" s="106">
        <f>Aerogeneradores!AK35</f>
        <v>0</v>
      </c>
      <c r="CS35" s="106">
        <f>Aerogeneradores!AL35</f>
        <v>0</v>
      </c>
      <c r="CT35" s="106">
        <f>Aerogeneradores!AM35</f>
        <v>0</v>
      </c>
      <c r="CU35" s="112">
        <f>Aerogeneradores!AN35</f>
        <v>0</v>
      </c>
      <c r="DR35" s="111">
        <f ca="1">Cálculos!B34</f>
        <v>0</v>
      </c>
      <c r="DS35" s="106">
        <f ca="1">Cálculos!C34</f>
        <v>0</v>
      </c>
      <c r="DT35" s="106">
        <f ca="1">Cálculos!D34</f>
        <v>0</v>
      </c>
      <c r="DU35" s="106">
        <f ca="1">Cálculos!E34</f>
        <v>0</v>
      </c>
      <c r="DV35" s="106">
        <f ca="1">Cálculos!F34</f>
        <v>0</v>
      </c>
      <c r="DW35" s="106">
        <f ca="1">Cálculos!G34</f>
        <v>0</v>
      </c>
      <c r="DX35" s="106">
        <f>Cálculos!H34</f>
        <v>0</v>
      </c>
      <c r="DY35" s="106">
        <f ca="1">Cálculos!I34</f>
        <v>0</v>
      </c>
      <c r="DZ35" s="106">
        <f ca="1">Cálculos!J34</f>
        <v>0</v>
      </c>
      <c r="EA35" s="106">
        <f ca="1">Cálculos!K34</f>
        <v>0</v>
      </c>
      <c r="EB35" s="106">
        <f ca="1">Cálculos!L34</f>
        <v>0</v>
      </c>
      <c r="EC35" s="106">
        <f>Cálculos!M34</f>
        <v>0</v>
      </c>
      <c r="ED35" s="106">
        <f ca="1">Cálculos!N34</f>
        <v>0</v>
      </c>
      <c r="EE35" s="106">
        <f ca="1">Cálculos!O34</f>
        <v>0</v>
      </c>
      <c r="EF35" s="106">
        <f ca="1">Cálculos!P34</f>
        <v>0</v>
      </c>
      <c r="EG35" s="106">
        <f ca="1">Cálculos!Q34</f>
        <v>0</v>
      </c>
      <c r="EH35" s="106">
        <f ca="1">Cálculos!R34</f>
        <v>0</v>
      </c>
      <c r="EI35" s="106">
        <f ca="1">Cálculos!S34</f>
        <v>0</v>
      </c>
      <c r="EJ35" s="106">
        <f ca="1">Cálculos!T34</f>
        <v>0</v>
      </c>
      <c r="EM35" s="106" t="str">
        <f>Empleo!B35</f>
        <v>Obra Civil</v>
      </c>
      <c r="EN35" s="106">
        <f>Empleo!C35</f>
        <v>0</v>
      </c>
      <c r="EO35" s="106">
        <f>Empleo!D35</f>
        <v>0</v>
      </c>
      <c r="EP35" s="106">
        <f>Empleo!E35</f>
        <v>0</v>
      </c>
      <c r="EQ35" s="106">
        <f>Empleo!F35</f>
        <v>0</v>
      </c>
      <c r="ER35" s="106">
        <f>Empleo!G35</f>
        <v>0</v>
      </c>
      <c r="ES35" s="106">
        <f>Empleo!H35</f>
        <v>0</v>
      </c>
      <c r="ET35" s="106">
        <f>Empleo!I35</f>
        <v>0</v>
      </c>
      <c r="EU35" s="106">
        <f>Empleo!J35</f>
        <v>0</v>
      </c>
      <c r="EV35" s="106">
        <f>Empleo!K35</f>
        <v>0</v>
      </c>
      <c r="EW35" s="106">
        <f>Empleo!L35</f>
        <v>0</v>
      </c>
      <c r="EX35" s="106">
        <f>Empleo!M35</f>
        <v>0</v>
      </c>
      <c r="EY35" s="106">
        <f>Empleo!N35</f>
        <v>0</v>
      </c>
      <c r="FB35" s="106" t="str">
        <f>Cron.Inversiones!B35</f>
        <v>Electromecánica</v>
      </c>
      <c r="FC35" s="106">
        <f ca="1">Cron.Inversiones!C35</f>
        <v>0</v>
      </c>
      <c r="FD35" s="106">
        <f>Cron.Inversiones!D35</f>
        <v>0</v>
      </c>
      <c r="FE35" s="106">
        <f>Cron.Inversiones!E35</f>
        <v>0</v>
      </c>
      <c r="FF35" s="106">
        <f>Cron.Inversiones!F35</f>
        <v>0</v>
      </c>
      <c r="FG35" s="106">
        <f>Cron.Inversiones!G35</f>
        <v>0</v>
      </c>
      <c r="FH35" s="106">
        <f>Cron.Inversiones!H35</f>
        <v>0</v>
      </c>
      <c r="FI35" s="106">
        <f>Cron.Inversiones!I35</f>
        <v>0</v>
      </c>
      <c r="FJ35" s="106">
        <f>Cron.Inversiones!J35</f>
        <v>0</v>
      </c>
      <c r="FK35" s="106">
        <f>Cron.Inversiones!K35</f>
        <v>0</v>
      </c>
      <c r="FL35" s="106">
        <f>Cron.Inversiones!L35</f>
        <v>0</v>
      </c>
      <c r="FM35" s="106">
        <f>Cron.Inversiones!M35</f>
        <v>0</v>
      </c>
      <c r="FN35" s="106">
        <f>Cron.Inversiones!N35</f>
        <v>0</v>
      </c>
      <c r="FO35" s="106">
        <f>Cron.Inversiones!O35</f>
        <v>0</v>
      </c>
      <c r="FP35" s="106" t="str">
        <f>Cron.Inversiones!P35</f>
        <v>X</v>
      </c>
    </row>
    <row r="36" spans="2:172" x14ac:dyDescent="0.25">
      <c r="B36" s="111" t="e">
        <f>#REF!</f>
        <v>#REF!</v>
      </c>
      <c r="C36" s="106" t="e">
        <f>#REF!</f>
        <v>#REF!</v>
      </c>
      <c r="D36" s="106" t="e">
        <f>#REF!</f>
        <v>#REF!</v>
      </c>
      <c r="E36" s="106" t="e">
        <f>#REF!</f>
        <v>#REF!</v>
      </c>
      <c r="F36" s="106" t="e">
        <f>#REF!</f>
        <v>#REF!</v>
      </c>
      <c r="G36" s="112" t="e">
        <f>#REF!</f>
        <v>#REF!</v>
      </c>
      <c r="J36" s="106" t="str">
        <f>'"Información del Proyecto - 1"'!B36</f>
        <v>Cuenta con Certificado Tipo?</v>
      </c>
      <c r="K36" s="106">
        <f>'"Información del Proyecto - 1"'!C36</f>
        <v>0</v>
      </c>
      <c r="L36" s="106">
        <f>'"Información del Proyecto - 1"'!D36</f>
        <v>0</v>
      </c>
      <c r="M36" s="106" t="str">
        <f>'"Información del Proyecto - 1"'!E36</f>
        <v>Clase IEC (Aerogenerador)</v>
      </c>
      <c r="N36" s="106">
        <f>'"Información del Proyecto - 1"'!F36</f>
        <v>0</v>
      </c>
      <c r="O36" s="106">
        <f>'"Información del Proyecto - 1"'!G36</f>
        <v>0</v>
      </c>
      <c r="P36" s="106" t="str">
        <f>'"Información del Proyecto - 1"'!H36</f>
        <v>Cuenta con Certificado Tipo?</v>
      </c>
      <c r="Q36" s="106">
        <f>'"Información del Proyecto - 1"'!I36</f>
        <v>0</v>
      </c>
      <c r="R36" s="106">
        <f>'"Información del Proyecto - 1"'!J36</f>
        <v>0</v>
      </c>
      <c r="S36" s="106" t="str">
        <f>'"Información del Proyecto - 1"'!K36</f>
        <v>Clase IEC (Aerogenerador)</v>
      </c>
      <c r="T36" s="106">
        <f>'"Información del Proyecto - 1"'!L36</f>
        <v>0</v>
      </c>
      <c r="W36" s="111">
        <f>'Obra Civil y Elect'!B36</f>
        <v>0</v>
      </c>
      <c r="X36" s="106">
        <f>'Obra Civil y Elect'!C36</f>
        <v>0</v>
      </c>
      <c r="Y36" s="106">
        <f>'Obra Civil y Elect'!D36</f>
        <v>0</v>
      </c>
      <c r="Z36" s="106">
        <f>'Obra Civil y Elect'!E36</f>
        <v>0</v>
      </c>
      <c r="AA36" s="106">
        <f>'Obra Civil y Elect'!F36</f>
        <v>0</v>
      </c>
      <c r="AB36" s="112">
        <f>'Obra Civil y Elect'!G36</f>
        <v>0</v>
      </c>
      <c r="AD36" s="111" t="str">
        <f>'"Información del Proyecto - 4" '!B36</f>
        <v>Veleta #3</v>
      </c>
      <c r="AE36" s="106">
        <f>'"Información del Proyecto - 4" '!C36</f>
        <v>0</v>
      </c>
      <c r="AF36" s="106">
        <f>'"Información del Proyecto - 4" '!D36</f>
        <v>0</v>
      </c>
      <c r="AG36" s="106">
        <f>'"Información del Proyecto - 4" '!E36</f>
        <v>0</v>
      </c>
      <c r="AH36" s="106">
        <f>'"Información del Proyecto - 4" '!F36</f>
        <v>0</v>
      </c>
      <c r="AI36" s="106">
        <f>'"Información del Proyecto - 4" '!G36</f>
        <v>0</v>
      </c>
      <c r="AJ36" s="106">
        <f>'"Información del Proyecto - 4" '!H36</f>
        <v>0</v>
      </c>
      <c r="AK36" s="106">
        <f>'"Información del Proyecto - 4" '!I36</f>
        <v>0</v>
      </c>
      <c r="AL36" s="106" t="str">
        <f>'"Información del Proyecto - 4" '!J36</f>
        <v>Veleta #3</v>
      </c>
      <c r="AM36" s="106">
        <f>'"Información del Proyecto - 4" '!K36</f>
        <v>0</v>
      </c>
      <c r="AN36" s="106">
        <f>'"Información del Proyecto - 4" '!L36</f>
        <v>0</v>
      </c>
      <c r="AO36" s="106">
        <f>'"Información del Proyecto - 4" '!M36</f>
        <v>0</v>
      </c>
      <c r="AP36" s="106">
        <f>'"Información del Proyecto - 4" '!N36</f>
        <v>0</v>
      </c>
      <c r="AQ36" s="106">
        <f>'"Información del Proyecto - 4" '!O36</f>
        <v>0</v>
      </c>
      <c r="AR36" s="106">
        <f>'"Información del Proyecto - 4" '!P36</f>
        <v>0</v>
      </c>
      <c r="AS36" s="106">
        <f>'"Información del Proyecto - 4" '!Q36</f>
        <v>0</v>
      </c>
      <c r="AT36" s="112">
        <f>'"Información del Proyecto - 4" '!R36</f>
        <v>0</v>
      </c>
      <c r="AV36" s="111">
        <f>'"Información del Proyecto - 2"'!B36</f>
        <v>0</v>
      </c>
      <c r="AW36" s="106">
        <f>'"Información del Proyecto - 2"'!C36</f>
        <v>0</v>
      </c>
      <c r="AX36" s="106">
        <f>'"Información del Proyecto - 2"'!D36</f>
        <v>0</v>
      </c>
      <c r="AY36" s="106">
        <f>'"Información del Proyecto - 2"'!E36</f>
        <v>0</v>
      </c>
      <c r="AZ36" s="106">
        <f>'"Información del Proyecto - 2"'!F36</f>
        <v>0</v>
      </c>
      <c r="BA36" s="106">
        <f>'"Información del Proyecto - 2"'!G36</f>
        <v>0</v>
      </c>
      <c r="BB36" s="106">
        <f>'"Información del Proyecto - 2"'!H36</f>
        <v>0</v>
      </c>
      <c r="BC36" s="106">
        <f>'"Información del Proyecto - 2"'!I36</f>
        <v>0</v>
      </c>
      <c r="BD36" s="106">
        <f>'"Información del Proyecto - 2"'!J36</f>
        <v>0</v>
      </c>
      <c r="BE36" s="106">
        <f>'"Información del Proyecto - 2"'!K36</f>
        <v>0</v>
      </c>
      <c r="BH36" s="111">
        <f>Aerogeneradores!A36</f>
        <v>26</v>
      </c>
      <c r="BI36" s="106">
        <f>Aerogeneradores!B36</f>
        <v>0</v>
      </c>
      <c r="BJ36" s="106">
        <f>Aerogeneradores!C36</f>
        <v>0</v>
      </c>
      <c r="BK36" s="106" t="str">
        <f>Aerogeneradores!D36</f>
        <v>I-26</v>
      </c>
      <c r="BL36" s="106">
        <f>Aerogeneradores!E36</f>
        <v>0</v>
      </c>
      <c r="BM36" s="106">
        <f>Aerogeneradores!F36</f>
        <v>0</v>
      </c>
      <c r="BN36" s="106">
        <f>Aerogeneradores!G36</f>
        <v>0</v>
      </c>
      <c r="BO36" s="106">
        <f>Aerogeneradores!H36</f>
        <v>0</v>
      </c>
      <c r="BP36" s="106">
        <f>Aerogeneradores!I36</f>
        <v>0</v>
      </c>
      <c r="BQ36" s="106">
        <f>Aerogeneradores!J36</f>
        <v>0</v>
      </c>
      <c r="BR36" s="106">
        <f>Aerogeneradores!K36</f>
        <v>26</v>
      </c>
      <c r="BS36" s="106">
        <f>Aerogeneradores!L36</f>
        <v>0</v>
      </c>
      <c r="BT36" s="106">
        <f>Aerogeneradores!M36</f>
        <v>0</v>
      </c>
      <c r="BU36" s="106" t="str">
        <f>Aerogeneradores!N36</f>
        <v>II-26</v>
      </c>
      <c r="BV36" s="106">
        <f>Aerogeneradores!O36</f>
        <v>0</v>
      </c>
      <c r="BW36" s="106">
        <f>Aerogeneradores!P36</f>
        <v>0</v>
      </c>
      <c r="BX36" s="106">
        <f>Aerogeneradores!Q36</f>
        <v>0</v>
      </c>
      <c r="BY36" s="106">
        <f>Aerogeneradores!R36</f>
        <v>0</v>
      </c>
      <c r="BZ36" s="106">
        <f>Aerogeneradores!S36</f>
        <v>0</v>
      </c>
      <c r="CA36" s="106">
        <f>Aerogeneradores!T36</f>
        <v>0</v>
      </c>
      <c r="CB36" s="106">
        <f>Aerogeneradores!U36</f>
        <v>26</v>
      </c>
      <c r="CC36" s="106">
        <f>Aerogeneradores!V36</f>
        <v>0</v>
      </c>
      <c r="CD36" s="106">
        <f>Aerogeneradores!W36</f>
        <v>0</v>
      </c>
      <c r="CE36" s="106" t="str">
        <f>Aerogeneradores!X36</f>
        <v>III-26</v>
      </c>
      <c r="CF36" s="106">
        <f>Aerogeneradores!Y36</f>
        <v>0</v>
      </c>
      <c r="CG36" s="106">
        <f>Aerogeneradores!Z36</f>
        <v>0</v>
      </c>
      <c r="CH36" s="106">
        <f>Aerogeneradores!AA36</f>
        <v>0</v>
      </c>
      <c r="CI36" s="106">
        <f>Aerogeneradores!AB36</f>
        <v>0</v>
      </c>
      <c r="CJ36" s="106">
        <f>Aerogeneradores!AC36</f>
        <v>0</v>
      </c>
      <c r="CK36" s="106">
        <f>Aerogeneradores!AD36</f>
        <v>0</v>
      </c>
      <c r="CL36" s="106">
        <f>Aerogeneradores!AE36</f>
        <v>26</v>
      </c>
      <c r="CM36" s="106">
        <f>Aerogeneradores!AF36</f>
        <v>0</v>
      </c>
      <c r="CN36" s="106">
        <f>Aerogeneradores!AG36</f>
        <v>0</v>
      </c>
      <c r="CO36" s="106" t="str">
        <f>Aerogeneradores!AH36</f>
        <v>III-26</v>
      </c>
      <c r="CP36" s="106">
        <f>Aerogeneradores!AI36</f>
        <v>0</v>
      </c>
      <c r="CQ36" s="106">
        <f>Aerogeneradores!AJ36</f>
        <v>0</v>
      </c>
      <c r="CR36" s="106">
        <f>Aerogeneradores!AK36</f>
        <v>0</v>
      </c>
      <c r="CS36" s="106">
        <f>Aerogeneradores!AL36</f>
        <v>0</v>
      </c>
      <c r="CT36" s="106">
        <f>Aerogeneradores!AM36</f>
        <v>0</v>
      </c>
      <c r="CU36" s="112">
        <f>Aerogeneradores!AN36</f>
        <v>0</v>
      </c>
      <c r="DR36" s="111">
        <f ca="1">Cálculos!B35</f>
        <v>0</v>
      </c>
      <c r="DS36" s="106">
        <f ca="1">Cálculos!C35</f>
        <v>0</v>
      </c>
      <c r="DT36" s="106">
        <f ca="1">Cálculos!D35</f>
        <v>0</v>
      </c>
      <c r="DU36" s="106">
        <f ca="1">Cálculos!E35</f>
        <v>0</v>
      </c>
      <c r="DV36" s="106">
        <f ca="1">Cálculos!F35</f>
        <v>0</v>
      </c>
      <c r="DW36" s="106">
        <f ca="1">Cálculos!G35</f>
        <v>0</v>
      </c>
      <c r="DX36" s="106">
        <f>Cálculos!H35</f>
        <v>0</v>
      </c>
      <c r="DY36" s="106">
        <f ca="1">Cálculos!I35</f>
        <v>0</v>
      </c>
      <c r="DZ36" s="106">
        <f ca="1">Cálculos!J35</f>
        <v>0</v>
      </c>
      <c r="EA36" s="106">
        <f ca="1">Cálculos!K35</f>
        <v>0</v>
      </c>
      <c r="EB36" s="106">
        <f ca="1">Cálculos!L35</f>
        <v>0</v>
      </c>
      <c r="EC36" s="106">
        <f>Cálculos!M35</f>
        <v>0</v>
      </c>
      <c r="ED36" s="106">
        <f ca="1">Cálculos!N35</f>
        <v>0</v>
      </c>
      <c r="EE36" s="106">
        <f ca="1">Cálculos!O35</f>
        <v>0</v>
      </c>
      <c r="EF36" s="106">
        <f ca="1">Cálculos!P35</f>
        <v>0</v>
      </c>
      <c r="EG36" s="106">
        <f ca="1">Cálculos!Q35</f>
        <v>0</v>
      </c>
      <c r="EH36" s="106">
        <f ca="1">Cálculos!R35</f>
        <v>0</v>
      </c>
      <c r="EI36" s="106">
        <f ca="1">Cálculos!S35</f>
        <v>0</v>
      </c>
      <c r="EJ36" s="106">
        <f ca="1">Cálculos!T35</f>
        <v>0</v>
      </c>
      <c r="EM36" s="106" t="str">
        <f>Empleo!B36</f>
        <v>Montaje y Electromecánica</v>
      </c>
      <c r="EN36" s="106">
        <f>Empleo!C36</f>
        <v>0</v>
      </c>
      <c r="EO36" s="106">
        <f>Empleo!D36</f>
        <v>0</v>
      </c>
      <c r="EP36" s="106">
        <f>Empleo!E36</f>
        <v>0</v>
      </c>
      <c r="EQ36" s="106">
        <f>Empleo!F36</f>
        <v>0</v>
      </c>
      <c r="ER36" s="106">
        <f>Empleo!G36</f>
        <v>0</v>
      </c>
      <c r="ES36" s="106">
        <f>Empleo!H36</f>
        <v>0</v>
      </c>
      <c r="ET36" s="106">
        <f>Empleo!I36</f>
        <v>0</v>
      </c>
      <c r="EU36" s="106">
        <f>Empleo!J36</f>
        <v>0</v>
      </c>
      <c r="EV36" s="106">
        <f>Empleo!K36</f>
        <v>0</v>
      </c>
      <c r="EW36" s="106">
        <f>Empleo!L36</f>
        <v>0</v>
      </c>
      <c r="EX36" s="106">
        <f>Empleo!M36</f>
        <v>0</v>
      </c>
      <c r="EY36" s="106">
        <f>Empleo!N36</f>
        <v>0</v>
      </c>
      <c r="FB36" s="106" t="str">
        <f>Cron.Inversiones!B36</f>
        <v>Obra Civil</v>
      </c>
      <c r="FC36" s="106">
        <f ca="1">Cron.Inversiones!C36</f>
        <v>0</v>
      </c>
      <c r="FD36" s="106">
        <f>Cron.Inversiones!D36</f>
        <v>0</v>
      </c>
      <c r="FE36" s="106">
        <f>Cron.Inversiones!E36</f>
        <v>0</v>
      </c>
      <c r="FF36" s="106">
        <f>Cron.Inversiones!F36</f>
        <v>0</v>
      </c>
      <c r="FG36" s="106">
        <f>Cron.Inversiones!G36</f>
        <v>0</v>
      </c>
      <c r="FH36" s="106">
        <f>Cron.Inversiones!H36</f>
        <v>0</v>
      </c>
      <c r="FI36" s="106">
        <f>Cron.Inversiones!I36</f>
        <v>0</v>
      </c>
      <c r="FJ36" s="106">
        <f>Cron.Inversiones!J36</f>
        <v>0</v>
      </c>
      <c r="FK36" s="106">
        <f>Cron.Inversiones!K36</f>
        <v>0</v>
      </c>
      <c r="FL36" s="106">
        <f>Cron.Inversiones!L36</f>
        <v>0</v>
      </c>
      <c r="FM36" s="106">
        <f>Cron.Inversiones!M36</f>
        <v>0</v>
      </c>
      <c r="FN36" s="106">
        <f>Cron.Inversiones!N36</f>
        <v>0</v>
      </c>
      <c r="FO36" s="106">
        <f>Cron.Inversiones!O36</f>
        <v>0</v>
      </c>
      <c r="FP36" s="106" t="str">
        <f>Cron.Inversiones!P36</f>
        <v>X</v>
      </c>
    </row>
    <row r="37" spans="2:172" x14ac:dyDescent="0.25">
      <c r="B37" s="111" t="e">
        <f>#REF!</f>
        <v>#REF!</v>
      </c>
      <c r="C37" s="106" t="e">
        <f>#REF!</f>
        <v>#REF!</v>
      </c>
      <c r="D37" s="106" t="e">
        <f>#REF!</f>
        <v>#REF!</v>
      </c>
      <c r="E37" s="106" t="e">
        <f>#REF!</f>
        <v>#REF!</v>
      </c>
      <c r="F37" s="106" t="e">
        <f>#REF!</f>
        <v>#REF!</v>
      </c>
      <c r="G37" s="112" t="e">
        <f>#REF!</f>
        <v>#REF!</v>
      </c>
      <c r="J37" s="106">
        <f>'"Información del Proyecto - 1"'!B37</f>
        <v>0</v>
      </c>
      <c r="K37" s="106">
        <f>'"Información del Proyecto - 1"'!C37</f>
        <v>0</v>
      </c>
      <c r="L37" s="106">
        <f>'"Información del Proyecto - 1"'!D37</f>
        <v>0</v>
      </c>
      <c r="M37" s="106">
        <f>'"Información del Proyecto - 1"'!E37</f>
        <v>0</v>
      </c>
      <c r="N37" s="106">
        <f>'"Información del Proyecto - 1"'!F37</f>
        <v>0</v>
      </c>
      <c r="O37" s="106">
        <f>'"Información del Proyecto - 1"'!G37</f>
        <v>0</v>
      </c>
      <c r="P37" s="106">
        <f>'"Información del Proyecto - 1"'!H37</f>
        <v>0</v>
      </c>
      <c r="Q37" s="106">
        <f>'"Información del Proyecto - 1"'!I37</f>
        <v>0</v>
      </c>
      <c r="R37" s="106">
        <f>'"Información del Proyecto - 1"'!J37</f>
        <v>0</v>
      </c>
      <c r="S37" s="106">
        <f>'"Información del Proyecto - 1"'!K37</f>
        <v>0</v>
      </c>
      <c r="T37" s="106">
        <f>'"Información del Proyecto - 1"'!L37</f>
        <v>0</v>
      </c>
      <c r="W37" s="111">
        <f>'Obra Civil y Elect'!B37</f>
        <v>0</v>
      </c>
      <c r="X37" s="106" t="str">
        <f>'Obra Civil y Elect'!C37</f>
        <v>AEROGENERADORES III</v>
      </c>
      <c r="Y37" s="106">
        <f>'Obra Civil y Elect'!D37</f>
        <v>0</v>
      </c>
      <c r="Z37" s="106" t="str">
        <f>'Obra Civil y Elect'!E37</f>
        <v>AEROGENERADORES IV</v>
      </c>
      <c r="AA37" s="106">
        <f>'Obra Civil y Elect'!F37</f>
        <v>0</v>
      </c>
      <c r="AB37" s="112">
        <f>'Obra Civil y Elect'!G37</f>
        <v>0</v>
      </c>
      <c r="AD37" s="111" t="str">
        <f>'"Información del Proyecto - 4" '!B37</f>
        <v>Veleta #4</v>
      </c>
      <c r="AE37" s="106">
        <f>'"Información del Proyecto - 4" '!C37</f>
        <v>0</v>
      </c>
      <c r="AF37" s="106">
        <f>'"Información del Proyecto - 4" '!D37</f>
        <v>0</v>
      </c>
      <c r="AG37" s="106">
        <f>'"Información del Proyecto - 4" '!E37</f>
        <v>0</v>
      </c>
      <c r="AH37" s="106">
        <f>'"Información del Proyecto - 4" '!F37</f>
        <v>0</v>
      </c>
      <c r="AI37" s="106">
        <f>'"Información del Proyecto - 4" '!G37</f>
        <v>0</v>
      </c>
      <c r="AJ37" s="106">
        <f>'"Información del Proyecto - 4" '!H37</f>
        <v>0</v>
      </c>
      <c r="AK37" s="106">
        <f>'"Información del Proyecto - 4" '!I37</f>
        <v>0</v>
      </c>
      <c r="AL37" s="106" t="str">
        <f>'"Información del Proyecto - 4" '!J37</f>
        <v>Veleta #4</v>
      </c>
      <c r="AM37" s="106">
        <f>'"Información del Proyecto - 4" '!K37</f>
        <v>0</v>
      </c>
      <c r="AN37" s="106">
        <f>'"Información del Proyecto - 4" '!L37</f>
        <v>0</v>
      </c>
      <c r="AO37" s="106">
        <f>'"Información del Proyecto - 4" '!M37</f>
        <v>0</v>
      </c>
      <c r="AP37" s="106">
        <f>'"Información del Proyecto - 4" '!N37</f>
        <v>0</v>
      </c>
      <c r="AQ37" s="106">
        <f>'"Información del Proyecto - 4" '!O37</f>
        <v>0</v>
      </c>
      <c r="AR37" s="106">
        <f>'"Información del Proyecto - 4" '!P37</f>
        <v>0</v>
      </c>
      <c r="AS37" s="106">
        <f>'"Información del Proyecto - 4" '!Q37</f>
        <v>0</v>
      </c>
      <c r="AT37" s="112">
        <f>'"Información del Proyecto - 4" '!R37</f>
        <v>0</v>
      </c>
      <c r="BH37" s="111">
        <f>Aerogeneradores!A37</f>
        <v>27</v>
      </c>
      <c r="BI37" s="106">
        <f>Aerogeneradores!B37</f>
        <v>0</v>
      </c>
      <c r="BJ37" s="106">
        <f>Aerogeneradores!C37</f>
        <v>0</v>
      </c>
      <c r="BK37" s="106" t="str">
        <f>Aerogeneradores!D37</f>
        <v>I-27</v>
      </c>
      <c r="BL37" s="106">
        <f>Aerogeneradores!E37</f>
        <v>0</v>
      </c>
      <c r="BM37" s="106">
        <f>Aerogeneradores!F37</f>
        <v>0</v>
      </c>
      <c r="BN37" s="106">
        <f>Aerogeneradores!G37</f>
        <v>0</v>
      </c>
      <c r="BO37" s="106">
        <f>Aerogeneradores!H37</f>
        <v>0</v>
      </c>
      <c r="BP37" s="106">
        <f>Aerogeneradores!I37</f>
        <v>0</v>
      </c>
      <c r="BQ37" s="106">
        <f>Aerogeneradores!J37</f>
        <v>0</v>
      </c>
      <c r="BR37" s="106">
        <f>Aerogeneradores!K37</f>
        <v>27</v>
      </c>
      <c r="BS37" s="106">
        <f>Aerogeneradores!L37</f>
        <v>0</v>
      </c>
      <c r="BT37" s="106">
        <f>Aerogeneradores!M37</f>
        <v>0</v>
      </c>
      <c r="BU37" s="106" t="str">
        <f>Aerogeneradores!N37</f>
        <v>II-27</v>
      </c>
      <c r="BV37" s="106">
        <f>Aerogeneradores!O37</f>
        <v>0</v>
      </c>
      <c r="BW37" s="106">
        <f>Aerogeneradores!P37</f>
        <v>0</v>
      </c>
      <c r="BX37" s="106">
        <f>Aerogeneradores!Q37</f>
        <v>0</v>
      </c>
      <c r="BY37" s="106">
        <f>Aerogeneradores!R37</f>
        <v>0</v>
      </c>
      <c r="BZ37" s="106">
        <f>Aerogeneradores!S37</f>
        <v>0</v>
      </c>
      <c r="CA37" s="106">
        <f>Aerogeneradores!T37</f>
        <v>0</v>
      </c>
      <c r="CB37" s="106">
        <f>Aerogeneradores!U37</f>
        <v>27</v>
      </c>
      <c r="CC37" s="106">
        <f>Aerogeneradores!V37</f>
        <v>0</v>
      </c>
      <c r="CD37" s="106">
        <f>Aerogeneradores!W37</f>
        <v>0</v>
      </c>
      <c r="CE37" s="106" t="str">
        <f>Aerogeneradores!X37</f>
        <v>III-27</v>
      </c>
      <c r="CF37" s="106">
        <f>Aerogeneradores!Y37</f>
        <v>0</v>
      </c>
      <c r="CG37" s="106">
        <f>Aerogeneradores!Z37</f>
        <v>0</v>
      </c>
      <c r="CH37" s="106">
        <f>Aerogeneradores!AA37</f>
        <v>0</v>
      </c>
      <c r="CI37" s="106">
        <f>Aerogeneradores!AB37</f>
        <v>0</v>
      </c>
      <c r="CJ37" s="106">
        <f>Aerogeneradores!AC37</f>
        <v>0</v>
      </c>
      <c r="CK37" s="106">
        <f>Aerogeneradores!AD37</f>
        <v>0</v>
      </c>
      <c r="CL37" s="106">
        <f>Aerogeneradores!AE37</f>
        <v>27</v>
      </c>
      <c r="CM37" s="106">
        <f>Aerogeneradores!AF37</f>
        <v>0</v>
      </c>
      <c r="CN37" s="106">
        <f>Aerogeneradores!AG37</f>
        <v>0</v>
      </c>
      <c r="CO37" s="106" t="str">
        <f>Aerogeneradores!AH37</f>
        <v>III-27</v>
      </c>
      <c r="CP37" s="106">
        <f>Aerogeneradores!AI37</f>
        <v>0</v>
      </c>
      <c r="CQ37" s="106">
        <f>Aerogeneradores!AJ37</f>
        <v>0</v>
      </c>
      <c r="CR37" s="106">
        <f>Aerogeneradores!AK37</f>
        <v>0</v>
      </c>
      <c r="CS37" s="106">
        <f>Aerogeneradores!AL37</f>
        <v>0</v>
      </c>
      <c r="CT37" s="106">
        <f>Aerogeneradores!AM37</f>
        <v>0</v>
      </c>
      <c r="CU37" s="112">
        <f>Aerogeneradores!AN37</f>
        <v>0</v>
      </c>
      <c r="DR37" s="111">
        <f ca="1">Cálculos!B36</f>
        <v>0</v>
      </c>
      <c r="DS37" s="106">
        <f ca="1">Cálculos!C36</f>
        <v>0</v>
      </c>
      <c r="DT37" s="106">
        <f ca="1">Cálculos!D36</f>
        <v>0</v>
      </c>
      <c r="DU37" s="106">
        <f ca="1">Cálculos!E36</f>
        <v>0</v>
      </c>
      <c r="DV37" s="106">
        <f ca="1">Cálculos!F36</f>
        <v>0</v>
      </c>
      <c r="DW37" s="106">
        <f ca="1">Cálculos!G36</f>
        <v>0</v>
      </c>
      <c r="DX37" s="106">
        <f>Cálculos!H36</f>
        <v>0</v>
      </c>
      <c r="DY37" s="106">
        <f ca="1">Cálculos!I36</f>
        <v>0</v>
      </c>
      <c r="DZ37" s="106">
        <f ca="1">Cálculos!J36</f>
        <v>0</v>
      </c>
      <c r="EA37" s="106">
        <f ca="1">Cálculos!K36</f>
        <v>0</v>
      </c>
      <c r="EB37" s="106">
        <f ca="1">Cálculos!L36</f>
        <v>0</v>
      </c>
      <c r="EC37" s="106">
        <f>Cálculos!M36</f>
        <v>0</v>
      </c>
      <c r="ED37" s="106">
        <f ca="1">Cálculos!N36</f>
        <v>0</v>
      </c>
      <c r="EE37" s="106">
        <f ca="1">Cálculos!O36</f>
        <v>0</v>
      </c>
      <c r="EF37" s="106">
        <f ca="1">Cálculos!P36</f>
        <v>0</v>
      </c>
      <c r="EG37" s="106">
        <f ca="1">Cálculos!Q36</f>
        <v>0</v>
      </c>
      <c r="EH37" s="106">
        <f ca="1">Cálculos!R36</f>
        <v>0</v>
      </c>
      <c r="EI37" s="106">
        <f ca="1">Cálculos!S36</f>
        <v>0</v>
      </c>
      <c r="EJ37" s="106">
        <f ca="1">Cálculos!T36</f>
        <v>0</v>
      </c>
      <c r="EM37" s="106" t="str">
        <f>Empleo!B37</f>
        <v>Seguridad e Higiene</v>
      </c>
      <c r="EN37" s="106">
        <f>Empleo!C37</f>
        <v>0</v>
      </c>
      <c r="EO37" s="106">
        <f>Empleo!D37</f>
        <v>0</v>
      </c>
      <c r="EP37" s="106">
        <f>Empleo!E37</f>
        <v>0</v>
      </c>
      <c r="EQ37" s="106">
        <f>Empleo!F37</f>
        <v>0</v>
      </c>
      <c r="ER37" s="106">
        <f>Empleo!G37</f>
        <v>0</v>
      </c>
      <c r="ES37" s="106">
        <f>Empleo!H37</f>
        <v>0</v>
      </c>
      <c r="ET37" s="106">
        <f>Empleo!I37</f>
        <v>0</v>
      </c>
      <c r="EU37" s="106">
        <f>Empleo!J37</f>
        <v>0</v>
      </c>
      <c r="EV37" s="106">
        <f>Empleo!K37</f>
        <v>0</v>
      </c>
      <c r="EW37" s="106">
        <f>Empleo!L37</f>
        <v>0</v>
      </c>
      <c r="EX37" s="106">
        <f>Empleo!M37</f>
        <v>0</v>
      </c>
      <c r="EY37" s="106">
        <f>Empleo!N37</f>
        <v>0</v>
      </c>
      <c r="FB37" s="106" t="str">
        <f>Cron.Inversiones!B37</f>
        <v>Dirección, Ingeniería, Logística</v>
      </c>
      <c r="FC37" s="106">
        <f ca="1">Cron.Inversiones!C37</f>
        <v>0</v>
      </c>
      <c r="FD37" s="106">
        <f>Cron.Inversiones!D37</f>
        <v>0</v>
      </c>
      <c r="FE37" s="106">
        <f>Cron.Inversiones!E37</f>
        <v>0</v>
      </c>
      <c r="FF37" s="106">
        <f>Cron.Inversiones!F37</f>
        <v>0</v>
      </c>
      <c r="FG37" s="106">
        <f>Cron.Inversiones!G37</f>
        <v>0</v>
      </c>
      <c r="FH37" s="106">
        <f>Cron.Inversiones!H37</f>
        <v>0</v>
      </c>
      <c r="FI37" s="106">
        <f>Cron.Inversiones!I37</f>
        <v>0</v>
      </c>
      <c r="FJ37" s="106">
        <f>Cron.Inversiones!J37</f>
        <v>0</v>
      </c>
      <c r="FK37" s="106">
        <f>Cron.Inversiones!K37</f>
        <v>0</v>
      </c>
      <c r="FL37" s="106">
        <f>Cron.Inversiones!L37</f>
        <v>0</v>
      </c>
      <c r="FM37" s="106">
        <f>Cron.Inversiones!M37</f>
        <v>0</v>
      </c>
      <c r="FN37" s="106">
        <f>Cron.Inversiones!N37</f>
        <v>0</v>
      </c>
      <c r="FO37" s="106">
        <f>Cron.Inversiones!O37</f>
        <v>0</v>
      </c>
      <c r="FP37" s="106" t="str">
        <f>Cron.Inversiones!P37</f>
        <v>X</v>
      </c>
    </row>
    <row r="38" spans="2:172" x14ac:dyDescent="0.25">
      <c r="B38" s="111" t="e">
        <f>#REF!</f>
        <v>#REF!</v>
      </c>
      <c r="C38" s="106" t="e">
        <f>#REF!</f>
        <v>#REF!</v>
      </c>
      <c r="D38" s="106" t="e">
        <f>#REF!</f>
        <v>#REF!</v>
      </c>
      <c r="E38" s="106" t="e">
        <f>#REF!</f>
        <v>#REF!</v>
      </c>
      <c r="F38" s="106" t="e">
        <f>#REF!</f>
        <v>#REF!</v>
      </c>
      <c r="G38" s="112" t="e">
        <f>#REF!</f>
        <v>#REF!</v>
      </c>
      <c r="J38" s="106" t="str">
        <f>'"Información del Proyecto - 1"'!B38</f>
        <v>AEROGENERADORES III</v>
      </c>
      <c r="K38" s="106">
        <f>'"Información del Proyecto - 1"'!C38</f>
        <v>0</v>
      </c>
      <c r="L38" s="106">
        <f>'"Información del Proyecto - 1"'!D38</f>
        <v>0</v>
      </c>
      <c r="M38" s="106">
        <f>'"Información del Proyecto - 1"'!E38</f>
        <v>0</v>
      </c>
      <c r="N38" s="106">
        <f>'"Información del Proyecto - 1"'!F38</f>
        <v>0</v>
      </c>
      <c r="O38" s="106">
        <f>'"Información del Proyecto - 1"'!G38</f>
        <v>0</v>
      </c>
      <c r="P38" s="106" t="str">
        <f>'"Información del Proyecto - 1"'!H38</f>
        <v>AEROGENERADORES IV</v>
      </c>
      <c r="Q38" s="106">
        <f>'"Información del Proyecto - 1"'!I38</f>
        <v>0</v>
      </c>
      <c r="R38" s="106">
        <f>'"Información del Proyecto - 1"'!J38</f>
        <v>0</v>
      </c>
      <c r="S38" s="106">
        <f>'"Información del Proyecto - 1"'!K38</f>
        <v>0</v>
      </c>
      <c r="T38" s="106">
        <f>'"Información del Proyecto - 1"'!L38</f>
        <v>0</v>
      </c>
      <c r="W38" s="111">
        <f>'Obra Civil y Elect'!B38</f>
        <v>0</v>
      </c>
      <c r="X38" s="106" t="str">
        <f>'Obra Civil y Elect'!C38</f>
        <v>NO COMPLETAR, no hay 3 tipos de aerogeneradores</v>
      </c>
      <c r="Y38" s="106">
        <f>'Obra Civil y Elect'!D38</f>
        <v>0</v>
      </c>
      <c r="Z38" s="106" t="str">
        <f>'Obra Civil y Elect'!E38</f>
        <v>NO COMPLETAR, no hay 4 tipos de aerogeneradores</v>
      </c>
      <c r="AA38" s="106">
        <f>'Obra Civil y Elect'!F38</f>
        <v>0</v>
      </c>
      <c r="AB38" s="112">
        <f>'Obra Civil y Elect'!G38</f>
        <v>0</v>
      </c>
      <c r="AD38" s="111" t="str">
        <f>'"Información del Proyecto - 4" '!B38</f>
        <v>Veleta #5</v>
      </c>
      <c r="AE38" s="106">
        <f>'"Información del Proyecto - 4" '!C38</f>
        <v>0</v>
      </c>
      <c r="AF38" s="106">
        <f>'"Información del Proyecto - 4" '!D38</f>
        <v>0</v>
      </c>
      <c r="AG38" s="106">
        <f>'"Información del Proyecto - 4" '!E38</f>
        <v>0</v>
      </c>
      <c r="AH38" s="106">
        <f>'"Información del Proyecto - 4" '!F38</f>
        <v>0</v>
      </c>
      <c r="AI38" s="106">
        <f>'"Información del Proyecto - 4" '!G38</f>
        <v>0</v>
      </c>
      <c r="AJ38" s="106">
        <f>'"Información del Proyecto - 4" '!H38</f>
        <v>0</v>
      </c>
      <c r="AK38" s="106">
        <f>'"Información del Proyecto - 4" '!I38</f>
        <v>0</v>
      </c>
      <c r="AL38" s="106" t="str">
        <f>'"Información del Proyecto - 4" '!J38</f>
        <v>Veleta #5</v>
      </c>
      <c r="AM38" s="106">
        <f>'"Información del Proyecto - 4" '!K38</f>
        <v>0</v>
      </c>
      <c r="AN38" s="106">
        <f>'"Información del Proyecto - 4" '!L38</f>
        <v>0</v>
      </c>
      <c r="AO38" s="106">
        <f>'"Información del Proyecto - 4" '!M38</f>
        <v>0</v>
      </c>
      <c r="AP38" s="106">
        <f>'"Información del Proyecto - 4" '!N38</f>
        <v>0</v>
      </c>
      <c r="AQ38" s="106">
        <f>'"Información del Proyecto - 4" '!O38</f>
        <v>0</v>
      </c>
      <c r="AR38" s="106">
        <f>'"Información del Proyecto - 4" '!P38</f>
        <v>0</v>
      </c>
      <c r="AS38" s="106">
        <f>'"Información del Proyecto - 4" '!Q38</f>
        <v>0</v>
      </c>
      <c r="AT38" s="112">
        <f>'"Información del Proyecto - 4" '!R38</f>
        <v>0</v>
      </c>
      <c r="BH38" s="111">
        <f>Aerogeneradores!A38</f>
        <v>28</v>
      </c>
      <c r="BI38" s="106">
        <f>Aerogeneradores!B38</f>
        <v>0</v>
      </c>
      <c r="BJ38" s="106">
        <f>Aerogeneradores!C38</f>
        <v>0</v>
      </c>
      <c r="BK38" s="106" t="str">
        <f>Aerogeneradores!D38</f>
        <v>I-28</v>
      </c>
      <c r="BL38" s="106">
        <f>Aerogeneradores!E38</f>
        <v>0</v>
      </c>
      <c r="BM38" s="106">
        <f>Aerogeneradores!F38</f>
        <v>0</v>
      </c>
      <c r="BN38" s="106">
        <f>Aerogeneradores!G38</f>
        <v>0</v>
      </c>
      <c r="BO38" s="106">
        <f>Aerogeneradores!H38</f>
        <v>0</v>
      </c>
      <c r="BP38" s="106">
        <f>Aerogeneradores!I38</f>
        <v>0</v>
      </c>
      <c r="BQ38" s="106">
        <f>Aerogeneradores!J38</f>
        <v>0</v>
      </c>
      <c r="BR38" s="106">
        <f>Aerogeneradores!K38</f>
        <v>28</v>
      </c>
      <c r="BS38" s="106">
        <f>Aerogeneradores!L38</f>
        <v>0</v>
      </c>
      <c r="BT38" s="106">
        <f>Aerogeneradores!M38</f>
        <v>0</v>
      </c>
      <c r="BU38" s="106" t="str">
        <f>Aerogeneradores!N38</f>
        <v>II-28</v>
      </c>
      <c r="BV38" s="106">
        <f>Aerogeneradores!O38</f>
        <v>0</v>
      </c>
      <c r="BW38" s="106">
        <f>Aerogeneradores!P38</f>
        <v>0</v>
      </c>
      <c r="BX38" s="106">
        <f>Aerogeneradores!Q38</f>
        <v>0</v>
      </c>
      <c r="BY38" s="106">
        <f>Aerogeneradores!R38</f>
        <v>0</v>
      </c>
      <c r="BZ38" s="106">
        <f>Aerogeneradores!S38</f>
        <v>0</v>
      </c>
      <c r="CA38" s="106">
        <f>Aerogeneradores!T38</f>
        <v>0</v>
      </c>
      <c r="CB38" s="106">
        <f>Aerogeneradores!U38</f>
        <v>28</v>
      </c>
      <c r="CC38" s="106">
        <f>Aerogeneradores!V38</f>
        <v>0</v>
      </c>
      <c r="CD38" s="106">
        <f>Aerogeneradores!W38</f>
        <v>0</v>
      </c>
      <c r="CE38" s="106" t="str">
        <f>Aerogeneradores!X38</f>
        <v>III-28</v>
      </c>
      <c r="CF38" s="106">
        <f>Aerogeneradores!Y38</f>
        <v>0</v>
      </c>
      <c r="CG38" s="106">
        <f>Aerogeneradores!Z38</f>
        <v>0</v>
      </c>
      <c r="CH38" s="106">
        <f>Aerogeneradores!AA38</f>
        <v>0</v>
      </c>
      <c r="CI38" s="106">
        <f>Aerogeneradores!AB38</f>
        <v>0</v>
      </c>
      <c r="CJ38" s="106">
        <f>Aerogeneradores!AC38</f>
        <v>0</v>
      </c>
      <c r="CK38" s="106">
        <f>Aerogeneradores!AD38</f>
        <v>0</v>
      </c>
      <c r="CL38" s="106">
        <f>Aerogeneradores!AE38</f>
        <v>28</v>
      </c>
      <c r="CM38" s="106">
        <f>Aerogeneradores!AF38</f>
        <v>0</v>
      </c>
      <c r="CN38" s="106">
        <f>Aerogeneradores!AG38</f>
        <v>0</v>
      </c>
      <c r="CO38" s="106" t="str">
        <f>Aerogeneradores!AH38</f>
        <v>III-28</v>
      </c>
      <c r="CP38" s="106">
        <f>Aerogeneradores!AI38</f>
        <v>0</v>
      </c>
      <c r="CQ38" s="106">
        <f>Aerogeneradores!AJ38</f>
        <v>0</v>
      </c>
      <c r="CR38" s="106">
        <f>Aerogeneradores!AK38</f>
        <v>0</v>
      </c>
      <c r="CS38" s="106">
        <f>Aerogeneradores!AL38</f>
        <v>0</v>
      </c>
      <c r="CT38" s="106">
        <f>Aerogeneradores!AM38</f>
        <v>0</v>
      </c>
      <c r="CU38" s="112">
        <f>Aerogeneradores!AN38</f>
        <v>0</v>
      </c>
      <c r="DR38" s="111">
        <f ca="1">Cálculos!B37</f>
        <v>0</v>
      </c>
      <c r="DS38" s="106">
        <f ca="1">Cálculos!C37</f>
        <v>0</v>
      </c>
      <c r="DT38" s="106">
        <f ca="1">Cálculos!D37</f>
        <v>0</v>
      </c>
      <c r="DU38" s="106">
        <f ca="1">Cálculos!E37</f>
        <v>0</v>
      </c>
      <c r="DV38" s="106">
        <f ca="1">Cálculos!F37</f>
        <v>0</v>
      </c>
      <c r="DW38" s="106">
        <f ca="1">Cálculos!G37</f>
        <v>0</v>
      </c>
      <c r="DX38" s="106">
        <f>Cálculos!H37</f>
        <v>0</v>
      </c>
      <c r="DY38" s="106">
        <f ca="1">Cálculos!I37</f>
        <v>0</v>
      </c>
      <c r="DZ38" s="106">
        <f ca="1">Cálculos!J37</f>
        <v>0</v>
      </c>
      <c r="EA38" s="106">
        <f ca="1">Cálculos!K37</f>
        <v>0</v>
      </c>
      <c r="EB38" s="106">
        <f ca="1">Cálculos!L37</f>
        <v>0</v>
      </c>
      <c r="EC38" s="106">
        <f>Cálculos!M37</f>
        <v>0</v>
      </c>
      <c r="ED38" s="106">
        <f ca="1">Cálculos!N37</f>
        <v>0</v>
      </c>
      <c r="EE38" s="106">
        <f ca="1">Cálculos!O37</f>
        <v>0</v>
      </c>
      <c r="EF38" s="106">
        <f ca="1">Cálculos!P37</f>
        <v>0</v>
      </c>
      <c r="EG38" s="106">
        <f ca="1">Cálculos!Q37</f>
        <v>0</v>
      </c>
      <c r="EH38" s="106">
        <f ca="1">Cálculos!R37</f>
        <v>0</v>
      </c>
      <c r="EI38" s="106">
        <f ca="1">Cálculos!S37</f>
        <v>0</v>
      </c>
      <c r="EJ38" s="106">
        <f ca="1">Cálculos!T37</f>
        <v>0</v>
      </c>
      <c r="EM38" s="106" t="str">
        <f>Empleo!B38</f>
        <v>Socio-ambiental</v>
      </c>
      <c r="EN38" s="106">
        <f>Empleo!C38</f>
        <v>0</v>
      </c>
      <c r="EO38" s="106">
        <f>Empleo!D38</f>
        <v>0</v>
      </c>
      <c r="EP38" s="106">
        <f>Empleo!E38</f>
        <v>0</v>
      </c>
      <c r="EQ38" s="106">
        <f>Empleo!F38</f>
        <v>0</v>
      </c>
      <c r="ER38" s="106">
        <f>Empleo!G38</f>
        <v>0</v>
      </c>
      <c r="ES38" s="106">
        <f>Empleo!H38</f>
        <v>0</v>
      </c>
      <c r="ET38" s="106">
        <f>Empleo!I38</f>
        <v>0</v>
      </c>
      <c r="EU38" s="106">
        <f>Empleo!J38</f>
        <v>0</v>
      </c>
      <c r="EV38" s="106">
        <f>Empleo!K38</f>
        <v>0</v>
      </c>
      <c r="EW38" s="106">
        <f>Empleo!L38</f>
        <v>0</v>
      </c>
      <c r="EX38" s="106">
        <f>Empleo!M38</f>
        <v>0</v>
      </c>
      <c r="EY38" s="106">
        <f>Empleo!N38</f>
        <v>0</v>
      </c>
      <c r="FB38" s="106" t="str">
        <f>Cron.Inversiones!B38</f>
        <v>TOTAL CAPEX</v>
      </c>
      <c r="FC38" s="106">
        <f ca="1">Cron.Inversiones!C38</f>
        <v>0</v>
      </c>
      <c r="FD38" s="106">
        <f ca="1">Cron.Inversiones!D38</f>
        <v>0</v>
      </c>
      <c r="FE38" s="106">
        <f ca="1">Cron.Inversiones!E38</f>
        <v>0</v>
      </c>
      <c r="FF38" s="106">
        <f ca="1">Cron.Inversiones!F38</f>
        <v>0</v>
      </c>
      <c r="FG38" s="106">
        <f ca="1">Cron.Inversiones!G38</f>
        <v>0</v>
      </c>
      <c r="FH38" s="106">
        <f ca="1">Cron.Inversiones!H38</f>
        <v>0</v>
      </c>
      <c r="FI38" s="106">
        <f ca="1">Cron.Inversiones!I38</f>
        <v>0</v>
      </c>
      <c r="FJ38" s="106">
        <f ca="1">Cron.Inversiones!J38</f>
        <v>0</v>
      </c>
      <c r="FK38" s="106">
        <f ca="1">Cron.Inversiones!K38</f>
        <v>0</v>
      </c>
      <c r="FL38" s="106">
        <f ca="1">Cron.Inversiones!L38</f>
        <v>0</v>
      </c>
      <c r="FM38" s="106">
        <f ca="1">Cron.Inversiones!M38</f>
        <v>0</v>
      </c>
      <c r="FN38" s="106">
        <f ca="1">Cron.Inversiones!N38</f>
        <v>0</v>
      </c>
      <c r="FO38" s="106">
        <f ca="1">Cron.Inversiones!O38</f>
        <v>0</v>
      </c>
      <c r="FP38" s="106" t="str">
        <f>Cron.Inversiones!P38</f>
        <v>U$D</v>
      </c>
    </row>
    <row r="39" spans="2:172" x14ac:dyDescent="0.25">
      <c r="B39" s="111" t="e">
        <f>#REF!</f>
        <v>#REF!</v>
      </c>
      <c r="C39" s="106" t="e">
        <f>#REF!</f>
        <v>#REF!</v>
      </c>
      <c r="D39" s="106" t="e">
        <f>#REF!</f>
        <v>#REF!</v>
      </c>
      <c r="E39" s="106" t="e">
        <f>#REF!</f>
        <v>#REF!</v>
      </c>
      <c r="F39" s="106" t="e">
        <f>#REF!</f>
        <v>#REF!</v>
      </c>
      <c r="G39" s="112" t="e">
        <f>#REF!</f>
        <v>#REF!</v>
      </c>
      <c r="J39" s="106" t="str">
        <f>'"Información del Proyecto - 1"'!B39</f>
        <v>(completar sólo si hay más de 2 tipos de Aerogeneradores en el parque)</v>
      </c>
      <c r="K39" s="106">
        <f>'"Información del Proyecto - 1"'!C39</f>
        <v>0</v>
      </c>
      <c r="L39" s="106">
        <f>'"Información del Proyecto - 1"'!D39</f>
        <v>0</v>
      </c>
      <c r="M39" s="106">
        <f>'"Información del Proyecto - 1"'!E39</f>
        <v>0</v>
      </c>
      <c r="N39" s="106">
        <f>'"Información del Proyecto - 1"'!F39</f>
        <v>0</v>
      </c>
      <c r="O39" s="106">
        <f>'"Información del Proyecto - 1"'!G39</f>
        <v>0</v>
      </c>
      <c r="P39" s="106" t="str">
        <f>'"Información del Proyecto - 1"'!H39</f>
        <v>(completar sólo si hay más de 3 tipos de Aerogeneradores en el parque)</v>
      </c>
      <c r="Q39" s="106">
        <f>'"Información del Proyecto - 1"'!I39</f>
        <v>0</v>
      </c>
      <c r="R39" s="106">
        <f>'"Información del Proyecto - 1"'!J39</f>
        <v>0</v>
      </c>
      <c r="S39" s="106">
        <f>'"Información del Proyecto - 1"'!K39</f>
        <v>0</v>
      </c>
      <c r="T39" s="106">
        <f>'"Información del Proyecto - 1"'!L39</f>
        <v>0</v>
      </c>
      <c r="U39" s="93"/>
      <c r="W39" s="111">
        <f>'Obra Civil y Elect'!B39</f>
        <v>0</v>
      </c>
      <c r="X39" s="106">
        <f>'Obra Civil y Elect'!C39</f>
        <v>0</v>
      </c>
      <c r="Y39" s="106">
        <f>'Obra Civil y Elect'!D39</f>
        <v>0</v>
      </c>
      <c r="Z39" s="106">
        <f>'Obra Civil y Elect'!E39</f>
        <v>0</v>
      </c>
      <c r="AA39" s="106">
        <f>'Obra Civil y Elect'!F39</f>
        <v>0</v>
      </c>
      <c r="AB39" s="112">
        <f>'Obra Civil y Elect'!G39</f>
        <v>0</v>
      </c>
      <c r="AD39" s="111" t="str">
        <f>'"Información del Proyecto - 4" '!B39</f>
        <v>Veleta #6</v>
      </c>
      <c r="AE39" s="106">
        <f>'"Información del Proyecto - 4" '!C39</f>
        <v>0</v>
      </c>
      <c r="AF39" s="106">
        <f>'"Información del Proyecto - 4" '!D39</f>
        <v>0</v>
      </c>
      <c r="AG39" s="106">
        <f>'"Información del Proyecto - 4" '!E39</f>
        <v>0</v>
      </c>
      <c r="AH39" s="106">
        <f>'"Información del Proyecto - 4" '!F39</f>
        <v>0</v>
      </c>
      <c r="AI39" s="106">
        <f>'"Información del Proyecto - 4" '!G39</f>
        <v>0</v>
      </c>
      <c r="AJ39" s="106">
        <f>'"Información del Proyecto - 4" '!H39</f>
        <v>0</v>
      </c>
      <c r="AK39" s="106">
        <f>'"Información del Proyecto - 4" '!I39</f>
        <v>0</v>
      </c>
      <c r="AL39" s="106" t="str">
        <f>'"Información del Proyecto - 4" '!J39</f>
        <v>Veleta #6</v>
      </c>
      <c r="AM39" s="106">
        <f>'"Información del Proyecto - 4" '!K39</f>
        <v>0</v>
      </c>
      <c r="AN39" s="106">
        <f>'"Información del Proyecto - 4" '!L39</f>
        <v>0</v>
      </c>
      <c r="AO39" s="106">
        <f>'"Información del Proyecto - 4" '!M39</f>
        <v>0</v>
      </c>
      <c r="AP39" s="106">
        <f>'"Información del Proyecto - 4" '!N39</f>
        <v>0</v>
      </c>
      <c r="AQ39" s="106">
        <f>'"Información del Proyecto - 4" '!O39</f>
        <v>0</v>
      </c>
      <c r="AR39" s="106">
        <f>'"Información del Proyecto - 4" '!P39</f>
        <v>0</v>
      </c>
      <c r="AS39" s="106">
        <f>'"Información del Proyecto - 4" '!Q39</f>
        <v>0</v>
      </c>
      <c r="AT39" s="112">
        <f>'"Información del Proyecto - 4" '!R39</f>
        <v>0</v>
      </c>
      <c r="BH39" s="111">
        <f>Aerogeneradores!A39</f>
        <v>29</v>
      </c>
      <c r="BI39" s="106">
        <f>Aerogeneradores!B39</f>
        <v>0</v>
      </c>
      <c r="BJ39" s="106">
        <f>Aerogeneradores!C39</f>
        <v>0</v>
      </c>
      <c r="BK39" s="106" t="str">
        <f>Aerogeneradores!D39</f>
        <v>I-29</v>
      </c>
      <c r="BL39" s="106">
        <f>Aerogeneradores!E39</f>
        <v>0</v>
      </c>
      <c r="BM39" s="106">
        <f>Aerogeneradores!F39</f>
        <v>0</v>
      </c>
      <c r="BN39" s="106">
        <f>Aerogeneradores!G39</f>
        <v>0</v>
      </c>
      <c r="BO39" s="106">
        <f>Aerogeneradores!H39</f>
        <v>0</v>
      </c>
      <c r="BP39" s="106">
        <f>Aerogeneradores!I39</f>
        <v>0</v>
      </c>
      <c r="BQ39" s="106">
        <f>Aerogeneradores!J39</f>
        <v>0</v>
      </c>
      <c r="BR39" s="106">
        <f>Aerogeneradores!K39</f>
        <v>29</v>
      </c>
      <c r="BS39" s="106">
        <f>Aerogeneradores!L39</f>
        <v>0</v>
      </c>
      <c r="BT39" s="106">
        <f>Aerogeneradores!M39</f>
        <v>0</v>
      </c>
      <c r="BU39" s="106" t="str">
        <f>Aerogeneradores!N39</f>
        <v>II-29</v>
      </c>
      <c r="BV39" s="106">
        <f>Aerogeneradores!O39</f>
        <v>0</v>
      </c>
      <c r="BW39" s="106">
        <f>Aerogeneradores!P39</f>
        <v>0</v>
      </c>
      <c r="BX39" s="106">
        <f>Aerogeneradores!Q39</f>
        <v>0</v>
      </c>
      <c r="BY39" s="106">
        <f>Aerogeneradores!R39</f>
        <v>0</v>
      </c>
      <c r="BZ39" s="106">
        <f>Aerogeneradores!S39</f>
        <v>0</v>
      </c>
      <c r="CA39" s="106">
        <f>Aerogeneradores!T39</f>
        <v>0</v>
      </c>
      <c r="CB39" s="106">
        <f>Aerogeneradores!U39</f>
        <v>29</v>
      </c>
      <c r="CC39" s="106">
        <f>Aerogeneradores!V39</f>
        <v>0</v>
      </c>
      <c r="CD39" s="106">
        <f>Aerogeneradores!W39</f>
        <v>0</v>
      </c>
      <c r="CE39" s="106" t="str">
        <f>Aerogeneradores!X39</f>
        <v>III-29</v>
      </c>
      <c r="CF39" s="106">
        <f>Aerogeneradores!Y39</f>
        <v>0</v>
      </c>
      <c r="CG39" s="106">
        <f>Aerogeneradores!Z39</f>
        <v>0</v>
      </c>
      <c r="CH39" s="106">
        <f>Aerogeneradores!AA39</f>
        <v>0</v>
      </c>
      <c r="CI39" s="106">
        <f>Aerogeneradores!AB39</f>
        <v>0</v>
      </c>
      <c r="CJ39" s="106">
        <f>Aerogeneradores!AC39</f>
        <v>0</v>
      </c>
      <c r="CK39" s="106">
        <f>Aerogeneradores!AD39</f>
        <v>0</v>
      </c>
      <c r="CL39" s="106">
        <f>Aerogeneradores!AE39</f>
        <v>29</v>
      </c>
      <c r="CM39" s="106">
        <f>Aerogeneradores!AF39</f>
        <v>0</v>
      </c>
      <c r="CN39" s="106">
        <f>Aerogeneradores!AG39</f>
        <v>0</v>
      </c>
      <c r="CO39" s="106" t="str">
        <f>Aerogeneradores!AH39</f>
        <v>III-29</v>
      </c>
      <c r="CP39" s="106">
        <f>Aerogeneradores!AI39</f>
        <v>0</v>
      </c>
      <c r="CQ39" s="106">
        <f>Aerogeneradores!AJ39</f>
        <v>0</v>
      </c>
      <c r="CR39" s="106">
        <f>Aerogeneradores!AK39</f>
        <v>0</v>
      </c>
      <c r="CS39" s="106">
        <f>Aerogeneradores!AL39</f>
        <v>0</v>
      </c>
      <c r="CT39" s="106">
        <f>Aerogeneradores!AM39</f>
        <v>0</v>
      </c>
      <c r="CU39" s="112">
        <f>Aerogeneradores!AN39</f>
        <v>0</v>
      </c>
      <c r="DR39" s="111">
        <f ca="1">Cálculos!B38</f>
        <v>0</v>
      </c>
      <c r="DS39" s="106">
        <f ca="1">Cálculos!C38</f>
        <v>0</v>
      </c>
      <c r="DT39" s="106">
        <f ca="1">Cálculos!D38</f>
        <v>0</v>
      </c>
      <c r="DU39" s="106">
        <f ca="1">Cálculos!E38</f>
        <v>0</v>
      </c>
      <c r="DV39" s="106">
        <f ca="1">Cálculos!F38</f>
        <v>0</v>
      </c>
      <c r="DW39" s="106">
        <f ca="1">Cálculos!G38</f>
        <v>0</v>
      </c>
      <c r="DX39" s="106">
        <f>Cálculos!H38</f>
        <v>0</v>
      </c>
      <c r="DY39" s="106">
        <f ca="1">Cálculos!I38</f>
        <v>0</v>
      </c>
      <c r="DZ39" s="106">
        <f ca="1">Cálculos!J38</f>
        <v>0</v>
      </c>
      <c r="EA39" s="106">
        <f ca="1">Cálculos!K38</f>
        <v>0</v>
      </c>
      <c r="EB39" s="106">
        <f ca="1">Cálculos!L38</f>
        <v>0</v>
      </c>
      <c r="EC39" s="106">
        <f>Cálculos!M38</f>
        <v>0</v>
      </c>
      <c r="ED39" s="106">
        <f ca="1">Cálculos!N38</f>
        <v>0</v>
      </c>
      <c r="EE39" s="106">
        <f ca="1">Cálculos!O38</f>
        <v>0</v>
      </c>
      <c r="EF39" s="106">
        <f ca="1">Cálculos!P38</f>
        <v>0</v>
      </c>
      <c r="EG39" s="106">
        <f ca="1">Cálculos!Q38</f>
        <v>0</v>
      </c>
      <c r="EH39" s="106">
        <f ca="1">Cálculos!R38</f>
        <v>0</v>
      </c>
      <c r="EI39" s="106">
        <f ca="1">Cálculos!S38</f>
        <v>0</v>
      </c>
      <c r="EJ39" s="106">
        <f ca="1">Cálculos!T38</f>
        <v>0</v>
      </c>
      <c r="EM39" s="106" t="str">
        <f>Empleo!B39</f>
        <v>Otros</v>
      </c>
      <c r="EN39" s="106">
        <f>Empleo!C39</f>
        <v>0</v>
      </c>
      <c r="EO39" s="106">
        <f>Empleo!D39</f>
        <v>0</v>
      </c>
      <c r="EP39" s="106">
        <f>Empleo!E39</f>
        <v>0</v>
      </c>
      <c r="EQ39" s="106">
        <f>Empleo!F39</f>
        <v>0</v>
      </c>
      <c r="ER39" s="106">
        <f>Empleo!G39</f>
        <v>0</v>
      </c>
      <c r="ES39" s="106">
        <f>Empleo!H39</f>
        <v>0</v>
      </c>
      <c r="ET39" s="106">
        <f>Empleo!I39</f>
        <v>0</v>
      </c>
      <c r="EU39" s="106">
        <f>Empleo!J39</f>
        <v>0</v>
      </c>
      <c r="EV39" s="106">
        <f>Empleo!K39</f>
        <v>0</v>
      </c>
      <c r="EW39" s="106">
        <f>Empleo!L39</f>
        <v>0</v>
      </c>
      <c r="EX39" s="106">
        <f>Empleo!M39</f>
        <v>0</v>
      </c>
      <c r="EY39" s="106">
        <f>Empleo!N39</f>
        <v>0</v>
      </c>
      <c r="FB39" s="106" t="str">
        <f>Cron.Inversiones!B39</f>
        <v>Los totales en cada concepto deben sumar 100%</v>
      </c>
      <c r="FC39" s="106" t="str">
        <f>Cron.Inversiones!C39</f>
        <v>%</v>
      </c>
      <c r="FD39" s="106">
        <f ca="1">Cron.Inversiones!D39</f>
        <v>0</v>
      </c>
      <c r="FE39" s="106">
        <f ca="1">Cron.Inversiones!E39</f>
        <v>0</v>
      </c>
      <c r="FF39" s="106">
        <f ca="1">Cron.Inversiones!F39</f>
        <v>0</v>
      </c>
      <c r="FG39" s="106">
        <f ca="1">Cron.Inversiones!G39</f>
        <v>0</v>
      </c>
      <c r="FH39" s="106">
        <f ca="1">Cron.Inversiones!H39</f>
        <v>0</v>
      </c>
      <c r="FI39" s="106">
        <f ca="1">Cron.Inversiones!I39</f>
        <v>0</v>
      </c>
      <c r="FJ39" s="106">
        <f ca="1">Cron.Inversiones!J39</f>
        <v>0</v>
      </c>
      <c r="FK39" s="106">
        <f ca="1">Cron.Inversiones!K39</f>
        <v>0</v>
      </c>
      <c r="FL39" s="106">
        <f ca="1">Cron.Inversiones!L39</f>
        <v>0</v>
      </c>
      <c r="FM39" s="106">
        <f ca="1">Cron.Inversiones!M39</f>
        <v>0</v>
      </c>
      <c r="FN39" s="106">
        <f ca="1">Cron.Inversiones!N39</f>
        <v>0</v>
      </c>
      <c r="FO39" s="106">
        <f ca="1">Cron.Inversiones!O39</f>
        <v>0</v>
      </c>
    </row>
    <row r="40" spans="2:172" x14ac:dyDescent="0.25">
      <c r="B40" s="111" t="e">
        <f>#REF!</f>
        <v>#REF!</v>
      </c>
      <c r="C40" s="106" t="e">
        <f>#REF!</f>
        <v>#REF!</v>
      </c>
      <c r="D40" s="106" t="e">
        <f>#REF!</f>
        <v>#REF!</v>
      </c>
      <c r="E40" s="106" t="e">
        <f>#REF!</f>
        <v>#REF!</v>
      </c>
      <c r="F40" s="106" t="e">
        <f>#REF!</f>
        <v>#REF!</v>
      </c>
      <c r="G40" s="112" t="e">
        <f>#REF!</f>
        <v>#REF!</v>
      </c>
      <c r="J40" s="106">
        <f>'"Información del Proyecto - 1"'!B40</f>
        <v>0</v>
      </c>
      <c r="K40" s="106">
        <f>'"Información del Proyecto - 1"'!C40</f>
        <v>0</v>
      </c>
      <c r="L40" s="106">
        <f>'"Información del Proyecto - 1"'!D40</f>
        <v>0</v>
      </c>
      <c r="M40" s="106">
        <f>'"Información del Proyecto - 1"'!E40</f>
        <v>0</v>
      </c>
      <c r="N40" s="106">
        <f>'"Información del Proyecto - 1"'!F40</f>
        <v>0</v>
      </c>
      <c r="O40" s="106">
        <f>'"Información del Proyecto - 1"'!G40</f>
        <v>0</v>
      </c>
      <c r="P40" s="106">
        <f>'"Información del Proyecto - 1"'!H40</f>
        <v>0</v>
      </c>
      <c r="Q40" s="106">
        <f>'"Información del Proyecto - 1"'!I40</f>
        <v>0</v>
      </c>
      <c r="R40" s="106">
        <f>'"Información del Proyecto - 1"'!J40</f>
        <v>0</v>
      </c>
      <c r="S40" s="106">
        <f>'"Información del Proyecto - 1"'!K40</f>
        <v>0</v>
      </c>
      <c r="T40" s="106">
        <f>'"Información del Proyecto - 1"'!L40</f>
        <v>0</v>
      </c>
      <c r="W40" s="111">
        <f>'Obra Civil y Elect'!B40</f>
        <v>0</v>
      </c>
      <c r="X40" s="106">
        <f>'Obra Civil y Elect'!C40</f>
        <v>0</v>
      </c>
      <c r="Y40" s="106">
        <f>'Obra Civil y Elect'!D40</f>
        <v>0</v>
      </c>
      <c r="Z40" s="106">
        <f>'Obra Civil y Elect'!E40</f>
        <v>0</v>
      </c>
      <c r="AA40" s="106">
        <f>'Obra Civil y Elect'!F40</f>
        <v>0</v>
      </c>
      <c r="AB40" s="112">
        <f>'Obra Civil y Elect'!G40</f>
        <v>0</v>
      </c>
      <c r="AD40" s="111">
        <f>'"Información del Proyecto - 4" '!B40</f>
        <v>0</v>
      </c>
      <c r="AE40" s="106">
        <f>'"Información del Proyecto - 4" '!C40</f>
        <v>0</v>
      </c>
      <c r="AF40" s="106">
        <f>'"Información del Proyecto - 4" '!D40</f>
        <v>0</v>
      </c>
      <c r="AG40" s="106">
        <f>'"Información del Proyecto - 4" '!E40</f>
        <v>0</v>
      </c>
      <c r="AH40" s="106">
        <f>'"Información del Proyecto - 4" '!F40</f>
        <v>0</v>
      </c>
      <c r="AI40" s="106">
        <f>'"Información del Proyecto - 4" '!G40</f>
        <v>0</v>
      </c>
      <c r="AJ40" s="106">
        <f>'"Información del Proyecto - 4" '!H40</f>
        <v>0</v>
      </c>
      <c r="AK40" s="106">
        <f>'"Información del Proyecto - 4" '!I40</f>
        <v>0</v>
      </c>
      <c r="AL40" s="106">
        <f>'"Información del Proyecto - 4" '!J40</f>
        <v>0</v>
      </c>
      <c r="AM40" s="106">
        <f>'"Información del Proyecto - 4" '!K40</f>
        <v>0</v>
      </c>
      <c r="AN40" s="106">
        <f>'"Información del Proyecto - 4" '!L40</f>
        <v>0</v>
      </c>
      <c r="AO40" s="106">
        <f>'"Información del Proyecto - 4" '!M40</f>
        <v>0</v>
      </c>
      <c r="AP40" s="106">
        <f>'"Información del Proyecto - 4" '!N40</f>
        <v>0</v>
      </c>
      <c r="AQ40" s="106">
        <f>'"Información del Proyecto - 4" '!O40</f>
        <v>0</v>
      </c>
      <c r="AR40" s="106">
        <f>'"Información del Proyecto - 4" '!P40</f>
        <v>0</v>
      </c>
      <c r="AS40" s="106">
        <f>'"Información del Proyecto - 4" '!Q40</f>
        <v>0</v>
      </c>
      <c r="AT40" s="112">
        <f>'"Información del Proyecto - 4" '!R40</f>
        <v>0</v>
      </c>
      <c r="BH40" s="111">
        <f>Aerogeneradores!A40</f>
        <v>30</v>
      </c>
      <c r="BI40" s="106">
        <f>Aerogeneradores!B40</f>
        <v>0</v>
      </c>
      <c r="BJ40" s="106">
        <f>Aerogeneradores!C40</f>
        <v>0</v>
      </c>
      <c r="BK40" s="106" t="str">
        <f>Aerogeneradores!D40</f>
        <v>I-30</v>
      </c>
      <c r="BL40" s="106">
        <f>Aerogeneradores!E40</f>
        <v>0</v>
      </c>
      <c r="BM40" s="106">
        <f>Aerogeneradores!F40</f>
        <v>0</v>
      </c>
      <c r="BN40" s="106">
        <f>Aerogeneradores!G40</f>
        <v>0</v>
      </c>
      <c r="BO40" s="106">
        <f>Aerogeneradores!H40</f>
        <v>0</v>
      </c>
      <c r="BP40" s="106">
        <f>Aerogeneradores!I40</f>
        <v>0</v>
      </c>
      <c r="BQ40" s="106">
        <f>Aerogeneradores!J40</f>
        <v>0</v>
      </c>
      <c r="BR40" s="106">
        <f>Aerogeneradores!K40</f>
        <v>30</v>
      </c>
      <c r="BS40" s="106">
        <f>Aerogeneradores!L40</f>
        <v>0</v>
      </c>
      <c r="BT40" s="106">
        <f>Aerogeneradores!M40</f>
        <v>0</v>
      </c>
      <c r="BU40" s="106" t="str">
        <f>Aerogeneradores!N40</f>
        <v>II-30</v>
      </c>
      <c r="BV40" s="106">
        <f>Aerogeneradores!O40</f>
        <v>0</v>
      </c>
      <c r="BW40" s="106">
        <f>Aerogeneradores!P40</f>
        <v>0</v>
      </c>
      <c r="BX40" s="106">
        <f>Aerogeneradores!Q40</f>
        <v>0</v>
      </c>
      <c r="BY40" s="106">
        <f>Aerogeneradores!R40</f>
        <v>0</v>
      </c>
      <c r="BZ40" s="106">
        <f>Aerogeneradores!S40</f>
        <v>0</v>
      </c>
      <c r="CA40" s="106">
        <f>Aerogeneradores!T40</f>
        <v>0</v>
      </c>
      <c r="CB40" s="106">
        <f>Aerogeneradores!U40</f>
        <v>30</v>
      </c>
      <c r="CC40" s="106">
        <f>Aerogeneradores!V40</f>
        <v>0</v>
      </c>
      <c r="CD40" s="106">
        <f>Aerogeneradores!W40</f>
        <v>0</v>
      </c>
      <c r="CE40" s="106" t="str">
        <f>Aerogeneradores!X40</f>
        <v>III-30</v>
      </c>
      <c r="CF40" s="106">
        <f>Aerogeneradores!Y40</f>
        <v>0</v>
      </c>
      <c r="CG40" s="106">
        <f>Aerogeneradores!Z40</f>
        <v>0</v>
      </c>
      <c r="CH40" s="106">
        <f>Aerogeneradores!AA40</f>
        <v>0</v>
      </c>
      <c r="CI40" s="106">
        <f>Aerogeneradores!AB40</f>
        <v>0</v>
      </c>
      <c r="CJ40" s="106">
        <f>Aerogeneradores!AC40</f>
        <v>0</v>
      </c>
      <c r="CK40" s="106">
        <f>Aerogeneradores!AD40</f>
        <v>0</v>
      </c>
      <c r="CL40" s="106">
        <f>Aerogeneradores!AE40</f>
        <v>30</v>
      </c>
      <c r="CM40" s="106">
        <f>Aerogeneradores!AF40</f>
        <v>0</v>
      </c>
      <c r="CN40" s="106">
        <f>Aerogeneradores!AG40</f>
        <v>0</v>
      </c>
      <c r="CO40" s="106" t="str">
        <f>Aerogeneradores!AH40</f>
        <v>III-30</v>
      </c>
      <c r="CP40" s="106">
        <f>Aerogeneradores!AI40</f>
        <v>0</v>
      </c>
      <c r="CQ40" s="106">
        <f>Aerogeneradores!AJ40</f>
        <v>0</v>
      </c>
      <c r="CR40" s="106">
        <f>Aerogeneradores!AK40</f>
        <v>0</v>
      </c>
      <c r="CS40" s="106">
        <f>Aerogeneradores!AL40</f>
        <v>0</v>
      </c>
      <c r="CT40" s="106">
        <f>Aerogeneradores!AM40</f>
        <v>0</v>
      </c>
      <c r="CU40" s="112">
        <f>Aerogeneradores!AN40</f>
        <v>0</v>
      </c>
      <c r="DR40" s="111">
        <f ca="1">Cálculos!B39</f>
        <v>0</v>
      </c>
      <c r="DS40" s="106">
        <f ca="1">Cálculos!C39</f>
        <v>0</v>
      </c>
      <c r="DT40" s="106">
        <f ca="1">Cálculos!D39</f>
        <v>0</v>
      </c>
      <c r="DU40" s="106">
        <f ca="1">Cálculos!E39</f>
        <v>0</v>
      </c>
      <c r="DV40" s="106">
        <f ca="1">Cálculos!F39</f>
        <v>0</v>
      </c>
      <c r="DW40" s="106">
        <f ca="1">Cálculos!G39</f>
        <v>0</v>
      </c>
      <c r="DX40" s="106">
        <f>Cálculos!H39</f>
        <v>0</v>
      </c>
      <c r="DY40" s="106">
        <f ca="1">Cálculos!I39</f>
        <v>0</v>
      </c>
      <c r="DZ40" s="106">
        <f ca="1">Cálculos!J39</f>
        <v>0</v>
      </c>
      <c r="EA40" s="106">
        <f ca="1">Cálculos!K39</f>
        <v>0</v>
      </c>
      <c r="EB40" s="106">
        <f ca="1">Cálculos!L39</f>
        <v>0</v>
      </c>
      <c r="EC40" s="106">
        <f>Cálculos!M39</f>
        <v>0</v>
      </c>
      <c r="ED40" s="106">
        <f ca="1">Cálculos!N39</f>
        <v>0</v>
      </c>
      <c r="EE40" s="106">
        <f ca="1">Cálculos!O39</f>
        <v>0</v>
      </c>
      <c r="EF40" s="106">
        <f ca="1">Cálculos!P39</f>
        <v>0</v>
      </c>
      <c r="EG40" s="106">
        <f ca="1">Cálculos!Q39</f>
        <v>0</v>
      </c>
      <c r="EH40" s="106">
        <f ca="1">Cálculos!R39</f>
        <v>0</v>
      </c>
      <c r="EI40" s="106">
        <f ca="1">Cálculos!S39</f>
        <v>0</v>
      </c>
      <c r="EJ40" s="106">
        <f ca="1">Cálculos!T39</f>
        <v>0</v>
      </c>
      <c r="EM40" s="106" t="str">
        <f>Empleo!B40</f>
        <v>TOTAL</v>
      </c>
      <c r="EN40" s="106">
        <f>Empleo!C40</f>
        <v>0</v>
      </c>
      <c r="EO40" s="106">
        <f>Empleo!D40</f>
        <v>0</v>
      </c>
      <c r="EP40" s="106">
        <f>Empleo!E40</f>
        <v>0</v>
      </c>
      <c r="EQ40" s="106">
        <f>Empleo!F40</f>
        <v>0</v>
      </c>
      <c r="ER40" s="106">
        <f>Empleo!G40</f>
        <v>0</v>
      </c>
      <c r="ES40" s="106">
        <f>Empleo!H40</f>
        <v>0</v>
      </c>
      <c r="ET40" s="106">
        <f>Empleo!I40</f>
        <v>0</v>
      </c>
      <c r="EU40" s="106">
        <f>Empleo!J40</f>
        <v>0</v>
      </c>
      <c r="EV40" s="106">
        <f>Empleo!K40</f>
        <v>0</v>
      </c>
      <c r="EW40" s="106">
        <f>Empleo!L40</f>
        <v>0</v>
      </c>
      <c r="EX40" s="106">
        <f>Empleo!M40</f>
        <v>0</v>
      </c>
      <c r="EY40" s="106">
        <f>Empleo!N40</f>
        <v>0</v>
      </c>
    </row>
    <row r="41" spans="2:172" x14ac:dyDescent="0.25">
      <c r="B41" s="111" t="e">
        <f>#REF!</f>
        <v>#REF!</v>
      </c>
      <c r="C41" s="106" t="e">
        <f>#REF!</f>
        <v>#REF!</v>
      </c>
      <c r="D41" s="106" t="e">
        <f>#REF!</f>
        <v>#REF!</v>
      </c>
      <c r="E41" s="106" t="e">
        <f>#REF!</f>
        <v>#REF!</v>
      </c>
      <c r="F41" s="106" t="e">
        <f>#REF!</f>
        <v>#REF!</v>
      </c>
      <c r="G41" s="112" t="e">
        <f>#REF!</f>
        <v>#REF!</v>
      </c>
      <c r="J41" s="106" t="str">
        <f>'"Información del Proyecto - 1"'!B41</f>
        <v>Cantidad de aerogeneradores</v>
      </c>
      <c r="K41" s="106">
        <f>'"Información del Proyecto - 1"'!C41</f>
        <v>0</v>
      </c>
      <c r="L41" s="106" t="str">
        <f>'"Información del Proyecto - 1"'!D41</f>
        <v>aerogeneradores</v>
      </c>
      <c r="M41" s="106">
        <f>'"Información del Proyecto - 1"'!E41</f>
        <v>0</v>
      </c>
      <c r="N41" s="106">
        <f>'"Información del Proyecto - 1"'!F41</f>
        <v>0</v>
      </c>
      <c r="O41" s="106">
        <f>'"Información del Proyecto - 1"'!G41</f>
        <v>0</v>
      </c>
      <c r="P41" s="106" t="str">
        <f>'"Información del Proyecto - 1"'!H41</f>
        <v>Cantidad de aerogeneradores</v>
      </c>
      <c r="Q41" s="106">
        <f>'"Información del Proyecto - 1"'!I41</f>
        <v>0</v>
      </c>
      <c r="R41" s="106" t="str">
        <f>'"Información del Proyecto - 1"'!J41</f>
        <v>aerogeneradores</v>
      </c>
      <c r="S41" s="106">
        <f>'"Información del Proyecto - 1"'!K41</f>
        <v>0</v>
      </c>
      <c r="T41" s="106">
        <f>'"Información del Proyecto - 1"'!L41</f>
        <v>0</v>
      </c>
      <c r="W41" s="111" t="str">
        <f>'Obra Civil y Elect'!B41</f>
        <v>m3 de hormigón POR CADA BASE</v>
      </c>
      <c r="X41" s="106">
        <f>'Obra Civil y Elect'!C41</f>
        <v>0</v>
      </c>
      <c r="Y41" s="106" t="str">
        <f>'Obra Civil y Elect'!D41</f>
        <v>m3</v>
      </c>
      <c r="Z41" s="106">
        <f>'Obra Civil y Elect'!E41</f>
        <v>0</v>
      </c>
      <c r="AA41" s="106" t="str">
        <f>'Obra Civil y Elect'!F41</f>
        <v>m3</v>
      </c>
      <c r="AB41" s="112">
        <f>'Obra Civil y Elect'!G41</f>
        <v>0</v>
      </c>
      <c r="AD41" s="111">
        <f>'"Información del Proyecto - 4" '!B41</f>
        <v>0</v>
      </c>
      <c r="AE41" s="106">
        <f>'"Información del Proyecto - 4" '!C41</f>
        <v>0</v>
      </c>
      <c r="AF41" s="106" t="str">
        <f>'"Información del Proyecto - 4" '!D41</f>
        <v>Marca</v>
      </c>
      <c r="AG41" s="106" t="str">
        <f>'"Información del Proyecto - 4" '!E41</f>
        <v>Modelo</v>
      </c>
      <c r="AH41" s="106" t="str">
        <f>'"Información del Proyecto - 4" '!F41</f>
        <v>Altura (m)</v>
      </c>
      <c r="AI41" s="106">
        <f>'"Información del Proyecto - 4" '!G41</f>
        <v>0</v>
      </c>
      <c r="AJ41" s="106">
        <f>'"Información del Proyecto - 4" '!H41</f>
        <v>0</v>
      </c>
      <c r="AK41" s="106">
        <f>'"Información del Proyecto - 4" '!I41</f>
        <v>0</v>
      </c>
      <c r="AL41" s="106">
        <f>'"Información del Proyecto - 4" '!J41</f>
        <v>0</v>
      </c>
      <c r="AM41" s="106">
        <f>'"Información del Proyecto - 4" '!K41</f>
        <v>0</v>
      </c>
      <c r="AN41" s="106" t="str">
        <f>'"Información del Proyecto - 4" '!L41</f>
        <v>Marca</v>
      </c>
      <c r="AO41" s="106" t="str">
        <f>'"Información del Proyecto - 4" '!M41</f>
        <v>Modelo</v>
      </c>
      <c r="AP41" s="106" t="str">
        <f>'"Información del Proyecto - 4" '!N41</f>
        <v>Altura (m)</v>
      </c>
      <c r="AQ41" s="106">
        <f>'"Información del Proyecto - 4" '!O41</f>
        <v>0</v>
      </c>
      <c r="AR41" s="106">
        <f>'"Información del Proyecto - 4" '!P41</f>
        <v>0</v>
      </c>
      <c r="AS41" s="106">
        <f>'"Información del Proyecto - 4" '!Q41</f>
        <v>0</v>
      </c>
      <c r="AT41" s="112">
        <f>'"Información del Proyecto - 4" '!R41</f>
        <v>0</v>
      </c>
      <c r="BH41" s="111">
        <f>Aerogeneradores!A41</f>
        <v>31</v>
      </c>
      <c r="BI41" s="106">
        <f>Aerogeneradores!B41</f>
        <v>0</v>
      </c>
      <c r="BJ41" s="106">
        <f>Aerogeneradores!C41</f>
        <v>0</v>
      </c>
      <c r="BK41" s="106" t="str">
        <f>Aerogeneradores!D41</f>
        <v>I-31</v>
      </c>
      <c r="BL41" s="106">
        <f>Aerogeneradores!E41</f>
        <v>0</v>
      </c>
      <c r="BM41" s="106">
        <f>Aerogeneradores!F41</f>
        <v>0</v>
      </c>
      <c r="BN41" s="106">
        <f>Aerogeneradores!G41</f>
        <v>0</v>
      </c>
      <c r="BO41" s="106">
        <f>Aerogeneradores!H41</f>
        <v>0</v>
      </c>
      <c r="BP41" s="106">
        <f>Aerogeneradores!I41</f>
        <v>0</v>
      </c>
      <c r="BQ41" s="106">
        <f>Aerogeneradores!J41</f>
        <v>0</v>
      </c>
      <c r="BR41" s="106">
        <f>Aerogeneradores!K41</f>
        <v>31</v>
      </c>
      <c r="BS41" s="106">
        <f>Aerogeneradores!L41</f>
        <v>0</v>
      </c>
      <c r="BT41" s="106">
        <f>Aerogeneradores!M41</f>
        <v>0</v>
      </c>
      <c r="BU41" s="106" t="str">
        <f>Aerogeneradores!N41</f>
        <v>II-31</v>
      </c>
      <c r="BV41" s="106">
        <f>Aerogeneradores!O41</f>
        <v>0</v>
      </c>
      <c r="BW41" s="106">
        <f>Aerogeneradores!P41</f>
        <v>0</v>
      </c>
      <c r="BX41" s="106">
        <f>Aerogeneradores!Q41</f>
        <v>0</v>
      </c>
      <c r="BY41" s="106">
        <f>Aerogeneradores!R41</f>
        <v>0</v>
      </c>
      <c r="BZ41" s="106">
        <f>Aerogeneradores!S41</f>
        <v>0</v>
      </c>
      <c r="CA41" s="106">
        <f>Aerogeneradores!T41</f>
        <v>0</v>
      </c>
      <c r="CB41" s="106">
        <f>Aerogeneradores!U41</f>
        <v>31</v>
      </c>
      <c r="CC41" s="106">
        <f>Aerogeneradores!V41</f>
        <v>0</v>
      </c>
      <c r="CD41" s="106">
        <f>Aerogeneradores!W41</f>
        <v>0</v>
      </c>
      <c r="CE41" s="106" t="str">
        <f>Aerogeneradores!X41</f>
        <v>III-31</v>
      </c>
      <c r="CF41" s="106">
        <f>Aerogeneradores!Y41</f>
        <v>0</v>
      </c>
      <c r="CG41" s="106">
        <f>Aerogeneradores!Z41</f>
        <v>0</v>
      </c>
      <c r="CH41" s="106">
        <f>Aerogeneradores!AA41</f>
        <v>0</v>
      </c>
      <c r="CI41" s="106">
        <f>Aerogeneradores!AB41</f>
        <v>0</v>
      </c>
      <c r="CJ41" s="106">
        <f>Aerogeneradores!AC41</f>
        <v>0</v>
      </c>
      <c r="CK41" s="106">
        <f>Aerogeneradores!AD41</f>
        <v>0</v>
      </c>
      <c r="CL41" s="106">
        <f>Aerogeneradores!AE41</f>
        <v>31</v>
      </c>
      <c r="CM41" s="106">
        <f>Aerogeneradores!AF41</f>
        <v>0</v>
      </c>
      <c r="CN41" s="106">
        <f>Aerogeneradores!AG41</f>
        <v>0</v>
      </c>
      <c r="CO41" s="106" t="str">
        <f>Aerogeneradores!AH41</f>
        <v>III-31</v>
      </c>
      <c r="CP41" s="106">
        <f>Aerogeneradores!AI41</f>
        <v>0</v>
      </c>
      <c r="CQ41" s="106">
        <f>Aerogeneradores!AJ41</f>
        <v>0</v>
      </c>
      <c r="CR41" s="106">
        <f>Aerogeneradores!AK41</f>
        <v>0</v>
      </c>
      <c r="CS41" s="106">
        <f>Aerogeneradores!AL41</f>
        <v>0</v>
      </c>
      <c r="CT41" s="106">
        <f>Aerogeneradores!AM41</f>
        <v>0</v>
      </c>
      <c r="CU41" s="112">
        <f>Aerogeneradores!AN41</f>
        <v>0</v>
      </c>
      <c r="DR41" s="111">
        <f ca="1">Cálculos!B40</f>
        <v>0</v>
      </c>
      <c r="DS41" s="106">
        <f ca="1">Cálculos!C40</f>
        <v>0</v>
      </c>
      <c r="DT41" s="106">
        <f ca="1">Cálculos!D40</f>
        <v>0</v>
      </c>
      <c r="DU41" s="106">
        <f ca="1">Cálculos!E40</f>
        <v>0</v>
      </c>
      <c r="DV41" s="106">
        <f ca="1">Cálculos!F40</f>
        <v>0</v>
      </c>
      <c r="DW41" s="106">
        <f ca="1">Cálculos!G40</f>
        <v>0</v>
      </c>
      <c r="DX41" s="106">
        <f>Cálculos!H40</f>
        <v>0</v>
      </c>
      <c r="DY41" s="106">
        <f ca="1">Cálculos!I40</f>
        <v>0</v>
      </c>
      <c r="DZ41" s="106">
        <f ca="1">Cálculos!J40</f>
        <v>0</v>
      </c>
      <c r="EA41" s="106">
        <f ca="1">Cálculos!K40</f>
        <v>0</v>
      </c>
      <c r="EB41" s="106">
        <f ca="1">Cálculos!L40</f>
        <v>0</v>
      </c>
      <c r="EC41" s="106">
        <f>Cálculos!M40</f>
        <v>0</v>
      </c>
      <c r="ED41" s="106">
        <f ca="1">Cálculos!N40</f>
        <v>0</v>
      </c>
      <c r="EE41" s="106">
        <f ca="1">Cálculos!O40</f>
        <v>0</v>
      </c>
      <c r="EF41" s="106">
        <f ca="1">Cálculos!P40</f>
        <v>0</v>
      </c>
      <c r="EG41" s="106">
        <f ca="1">Cálculos!Q40</f>
        <v>0</v>
      </c>
      <c r="EH41" s="106">
        <f ca="1">Cálculos!R40</f>
        <v>0</v>
      </c>
      <c r="EI41" s="106">
        <f ca="1">Cálculos!S40</f>
        <v>0</v>
      </c>
      <c r="EJ41" s="106">
        <f ca="1">Cálculos!T40</f>
        <v>0</v>
      </c>
      <c r="FD41" s="106" t="str">
        <f>Cron.Inversiones!D41</f>
        <v>Año 3</v>
      </c>
      <c r="FE41" s="106">
        <f>Cron.Inversiones!E41</f>
        <v>0</v>
      </c>
      <c r="FF41" s="106">
        <f>Cron.Inversiones!F41</f>
        <v>0</v>
      </c>
      <c r="FG41" s="106">
        <f>Cron.Inversiones!G41</f>
        <v>0</v>
      </c>
      <c r="FH41" s="106">
        <f>Cron.Inversiones!H41</f>
        <v>0</v>
      </c>
      <c r="FI41" s="106">
        <f>Cron.Inversiones!I41</f>
        <v>0</v>
      </c>
      <c r="FJ41" s="106">
        <f>Cron.Inversiones!J41</f>
        <v>0</v>
      </c>
      <c r="FK41" s="106">
        <f>Cron.Inversiones!K41</f>
        <v>0</v>
      </c>
      <c r="FL41" s="106">
        <f>Cron.Inversiones!L41</f>
        <v>0</v>
      </c>
      <c r="FM41" s="106">
        <f>Cron.Inversiones!M41</f>
        <v>0</v>
      </c>
      <c r="FN41" s="106">
        <f>Cron.Inversiones!N41</f>
        <v>0</v>
      </c>
      <c r="FO41" s="106">
        <f>Cron.Inversiones!O41</f>
        <v>0</v>
      </c>
    </row>
    <row r="42" spans="2:172" x14ac:dyDescent="0.25">
      <c r="B42" s="111" t="e">
        <f>#REF!</f>
        <v>#REF!</v>
      </c>
      <c r="C42" s="106" t="e">
        <f>#REF!</f>
        <v>#REF!</v>
      </c>
      <c r="D42" s="106" t="e">
        <f>#REF!</f>
        <v>#REF!</v>
      </c>
      <c r="E42" s="106" t="e">
        <f>#REF!</f>
        <v>#REF!</v>
      </c>
      <c r="F42" s="106" t="e">
        <f>#REF!</f>
        <v>#REF!</v>
      </c>
      <c r="G42" s="112" t="e">
        <f>#REF!</f>
        <v>#REF!</v>
      </c>
      <c r="J42" s="106" t="str">
        <f>'"Información del Proyecto - 1"'!B42</f>
        <v>Potencia de cada aero</v>
      </c>
      <c r="K42" s="106">
        <f>'"Información del Proyecto - 1"'!C42</f>
        <v>0</v>
      </c>
      <c r="L42" s="106" t="str">
        <f>'"Información del Proyecto - 1"'!D42</f>
        <v>MW</v>
      </c>
      <c r="M42" s="106">
        <f>'"Información del Proyecto - 1"'!E42</f>
        <v>0</v>
      </c>
      <c r="N42" s="106">
        <f>'"Información del Proyecto - 1"'!F42</f>
        <v>0</v>
      </c>
      <c r="O42" s="106">
        <f>'"Información del Proyecto - 1"'!G42</f>
        <v>0</v>
      </c>
      <c r="P42" s="106" t="str">
        <f>'"Información del Proyecto - 1"'!H42</f>
        <v>Potencia de cada aero</v>
      </c>
      <c r="Q42" s="106">
        <f>'"Información del Proyecto - 1"'!I42</f>
        <v>0</v>
      </c>
      <c r="R42" s="106" t="str">
        <f>'"Información del Proyecto - 1"'!J42</f>
        <v>MW</v>
      </c>
      <c r="S42" s="106">
        <f>'"Información del Proyecto - 1"'!K42</f>
        <v>0</v>
      </c>
      <c r="T42" s="106">
        <f>'"Información del Proyecto - 1"'!L42</f>
        <v>0</v>
      </c>
      <c r="U42" s="93"/>
      <c r="W42" s="111" t="str">
        <f>'Obra Civil y Elect'!B42</f>
        <v>Ton hierro POR CADA BASE</v>
      </c>
      <c r="X42" s="106">
        <f>'Obra Civil y Elect'!C42</f>
        <v>0</v>
      </c>
      <c r="Y42" s="106" t="str">
        <f>'Obra Civil y Elect'!D42</f>
        <v>ton</v>
      </c>
      <c r="Z42" s="106">
        <f>'Obra Civil y Elect'!E42</f>
        <v>0</v>
      </c>
      <c r="AA42" s="106" t="str">
        <f>'Obra Civil y Elect'!F42</f>
        <v>ton</v>
      </c>
      <c r="AB42" s="112">
        <f>'Obra Civil y Elect'!G42</f>
        <v>0</v>
      </c>
      <c r="AD42" s="111">
        <f>'"Información del Proyecto - 4" '!B42</f>
        <v>0</v>
      </c>
      <c r="AE42" s="106" t="str">
        <f>'"Información del Proyecto - 4" '!C42</f>
        <v>Termómetro #1</v>
      </c>
      <c r="AF42" s="106">
        <f>'"Información del Proyecto - 4" '!D42</f>
        <v>0</v>
      </c>
      <c r="AG42" s="106">
        <f>'"Información del Proyecto - 4" '!E42</f>
        <v>0</v>
      </c>
      <c r="AH42" s="106">
        <f>'"Información del Proyecto - 4" '!F42</f>
        <v>0</v>
      </c>
      <c r="AI42" s="106">
        <f>'"Información del Proyecto - 4" '!G42</f>
        <v>0</v>
      </c>
      <c r="AJ42" s="106">
        <f>'"Información del Proyecto - 4" '!H42</f>
        <v>0</v>
      </c>
      <c r="AK42" s="106">
        <f>'"Información del Proyecto - 4" '!I42</f>
        <v>0</v>
      </c>
      <c r="AL42" s="106">
        <f>'"Información del Proyecto - 4" '!J42</f>
        <v>0</v>
      </c>
      <c r="AM42" s="106" t="str">
        <f>'"Información del Proyecto - 4" '!K42</f>
        <v>Termómetro #1</v>
      </c>
      <c r="AN42" s="106">
        <f>'"Información del Proyecto - 4" '!L42</f>
        <v>0</v>
      </c>
      <c r="AO42" s="106">
        <f>'"Información del Proyecto - 4" '!M42</f>
        <v>0</v>
      </c>
      <c r="AP42" s="106">
        <f>'"Información del Proyecto - 4" '!N42</f>
        <v>0</v>
      </c>
      <c r="AQ42" s="106">
        <f>'"Información del Proyecto - 4" '!O42</f>
        <v>0</v>
      </c>
      <c r="AR42" s="106" t="str">
        <f>'"Información del Proyecto - 4" '!P42</f>
        <v>Coeficiente de Correlación (vs. torre principal)</v>
      </c>
      <c r="AS42" s="106">
        <f>'"Información del Proyecto - 4" '!Q42</f>
        <v>0</v>
      </c>
      <c r="AT42" s="112">
        <f>'"Información del Proyecto - 4" '!R42</f>
        <v>0</v>
      </c>
      <c r="BH42" s="111">
        <f>Aerogeneradores!A42</f>
        <v>32</v>
      </c>
      <c r="BI42" s="106">
        <f>Aerogeneradores!B42</f>
        <v>0</v>
      </c>
      <c r="BJ42" s="106">
        <f>Aerogeneradores!C42</f>
        <v>0</v>
      </c>
      <c r="BK42" s="106" t="str">
        <f>Aerogeneradores!D42</f>
        <v>I-32</v>
      </c>
      <c r="BL42" s="106">
        <f>Aerogeneradores!E42</f>
        <v>0</v>
      </c>
      <c r="BM42" s="106">
        <f>Aerogeneradores!F42</f>
        <v>0</v>
      </c>
      <c r="BN42" s="106">
        <f>Aerogeneradores!G42</f>
        <v>0</v>
      </c>
      <c r="BO42" s="106">
        <f>Aerogeneradores!H42</f>
        <v>0</v>
      </c>
      <c r="BP42" s="106">
        <f>Aerogeneradores!I42</f>
        <v>0</v>
      </c>
      <c r="BQ42" s="106">
        <f>Aerogeneradores!J42</f>
        <v>0</v>
      </c>
      <c r="BR42" s="106">
        <f>Aerogeneradores!K42</f>
        <v>32</v>
      </c>
      <c r="BS42" s="106">
        <f>Aerogeneradores!L42</f>
        <v>0</v>
      </c>
      <c r="BT42" s="106">
        <f>Aerogeneradores!M42</f>
        <v>0</v>
      </c>
      <c r="BU42" s="106" t="str">
        <f>Aerogeneradores!N42</f>
        <v>II-32</v>
      </c>
      <c r="BV42" s="106">
        <f>Aerogeneradores!O42</f>
        <v>0</v>
      </c>
      <c r="BW42" s="106">
        <f>Aerogeneradores!P42</f>
        <v>0</v>
      </c>
      <c r="BX42" s="106">
        <f>Aerogeneradores!Q42</f>
        <v>0</v>
      </c>
      <c r="BY42" s="106">
        <f>Aerogeneradores!R42</f>
        <v>0</v>
      </c>
      <c r="BZ42" s="106">
        <f>Aerogeneradores!S42</f>
        <v>0</v>
      </c>
      <c r="CA42" s="106">
        <f>Aerogeneradores!T42</f>
        <v>0</v>
      </c>
      <c r="CB42" s="106">
        <f>Aerogeneradores!U42</f>
        <v>32</v>
      </c>
      <c r="CC42" s="106">
        <f>Aerogeneradores!V42</f>
        <v>0</v>
      </c>
      <c r="CD42" s="106">
        <f>Aerogeneradores!W42</f>
        <v>0</v>
      </c>
      <c r="CE42" s="106" t="str">
        <f>Aerogeneradores!X42</f>
        <v>III-32</v>
      </c>
      <c r="CF42" s="106">
        <f>Aerogeneradores!Y42</f>
        <v>0</v>
      </c>
      <c r="CG42" s="106">
        <f>Aerogeneradores!Z42</f>
        <v>0</v>
      </c>
      <c r="CH42" s="106">
        <f>Aerogeneradores!AA42</f>
        <v>0</v>
      </c>
      <c r="CI42" s="106">
        <f>Aerogeneradores!AB42</f>
        <v>0</v>
      </c>
      <c r="CJ42" s="106">
        <f>Aerogeneradores!AC42</f>
        <v>0</v>
      </c>
      <c r="CK42" s="106">
        <f>Aerogeneradores!AD42</f>
        <v>0</v>
      </c>
      <c r="CL42" s="106">
        <f>Aerogeneradores!AE42</f>
        <v>32</v>
      </c>
      <c r="CM42" s="106">
        <f>Aerogeneradores!AF42</f>
        <v>0</v>
      </c>
      <c r="CN42" s="106">
        <f>Aerogeneradores!AG42</f>
        <v>0</v>
      </c>
      <c r="CO42" s="106" t="str">
        <f>Aerogeneradores!AH42</f>
        <v>III-32</v>
      </c>
      <c r="CP42" s="106">
        <f>Aerogeneradores!AI42</f>
        <v>0</v>
      </c>
      <c r="CQ42" s="106">
        <f>Aerogeneradores!AJ42</f>
        <v>0</v>
      </c>
      <c r="CR42" s="106">
        <f>Aerogeneradores!AK42</f>
        <v>0</v>
      </c>
      <c r="CS42" s="106">
        <f>Aerogeneradores!AL42</f>
        <v>0</v>
      </c>
      <c r="CT42" s="106">
        <f>Aerogeneradores!AM42</f>
        <v>0</v>
      </c>
      <c r="CU42" s="112">
        <f>Aerogeneradores!AN42</f>
        <v>0</v>
      </c>
      <c r="DR42" s="111">
        <f ca="1">Cálculos!B41</f>
        <v>0</v>
      </c>
      <c r="DS42" s="106">
        <f ca="1">Cálculos!C41</f>
        <v>0</v>
      </c>
      <c r="DT42" s="106">
        <f ca="1">Cálculos!D41</f>
        <v>0</v>
      </c>
      <c r="DU42" s="106">
        <f ca="1">Cálculos!E41</f>
        <v>0</v>
      </c>
      <c r="DV42" s="106">
        <f ca="1">Cálculos!F41</f>
        <v>0</v>
      </c>
      <c r="DW42" s="106">
        <f ca="1">Cálculos!G41</f>
        <v>0</v>
      </c>
      <c r="DX42" s="106">
        <f>Cálculos!H41</f>
        <v>0</v>
      </c>
      <c r="DY42" s="106">
        <f ca="1">Cálculos!I41</f>
        <v>0</v>
      </c>
      <c r="DZ42" s="106">
        <f ca="1">Cálculos!J41</f>
        <v>0</v>
      </c>
      <c r="EA42" s="106">
        <f ca="1">Cálculos!K41</f>
        <v>0</v>
      </c>
      <c r="EB42" s="106">
        <f ca="1">Cálculos!L41</f>
        <v>0</v>
      </c>
      <c r="EC42" s="106">
        <f>Cálculos!M41</f>
        <v>0</v>
      </c>
      <c r="ED42" s="106">
        <f ca="1">Cálculos!N41</f>
        <v>0</v>
      </c>
      <c r="EE42" s="106">
        <f ca="1">Cálculos!O41</f>
        <v>0</v>
      </c>
      <c r="EF42" s="106">
        <f ca="1">Cálculos!P41</f>
        <v>0</v>
      </c>
      <c r="EG42" s="106">
        <f ca="1">Cálculos!Q41</f>
        <v>0</v>
      </c>
      <c r="EH42" s="106">
        <f ca="1">Cálculos!R41</f>
        <v>0</v>
      </c>
      <c r="EI42" s="106">
        <f ca="1">Cálculos!S41</f>
        <v>0</v>
      </c>
      <c r="EJ42" s="106">
        <f ca="1">Cálculos!T41</f>
        <v>0</v>
      </c>
      <c r="FB42" s="106" t="str">
        <f>Cron.Inversiones!B42</f>
        <v>Valores en U$D, SIN IVA</v>
      </c>
      <c r="FC42" s="106" t="str">
        <f>Cron.Inversiones!C42</f>
        <v>Inversión por año:</v>
      </c>
      <c r="FD42" s="106" t="str">
        <f>Cron.Inversiones!D42</f>
        <v>Mes 25</v>
      </c>
      <c r="FE42" s="106" t="str">
        <f>Cron.Inversiones!E42</f>
        <v>Mes 26</v>
      </c>
      <c r="FF42" s="106" t="str">
        <f>Cron.Inversiones!F42</f>
        <v>Mes 27</v>
      </c>
      <c r="FG42" s="106" t="str">
        <f>Cron.Inversiones!G42</f>
        <v>Mes 28</v>
      </c>
      <c r="FH42" s="106" t="str">
        <f>Cron.Inversiones!H42</f>
        <v>Mes 29</v>
      </c>
      <c r="FI42" s="106" t="str">
        <f>Cron.Inversiones!I42</f>
        <v>Mes 30</v>
      </c>
      <c r="FJ42" s="106" t="str">
        <f>Cron.Inversiones!J42</f>
        <v>Mes 31</v>
      </c>
      <c r="FK42" s="106" t="str">
        <f>Cron.Inversiones!K42</f>
        <v>Mes 32</v>
      </c>
      <c r="FL42" s="106" t="str">
        <f>Cron.Inversiones!L42</f>
        <v>Mes 33</v>
      </c>
      <c r="FM42" s="106" t="str">
        <f>Cron.Inversiones!M42</f>
        <v>Mes 34</v>
      </c>
      <c r="FN42" s="106" t="str">
        <f>Cron.Inversiones!N42</f>
        <v>Mes 35</v>
      </c>
      <c r="FO42" s="106" t="str">
        <f>Cron.Inversiones!O42</f>
        <v>Mes 36</v>
      </c>
    </row>
    <row r="43" spans="2:172" x14ac:dyDescent="0.25">
      <c r="B43" s="111" t="e">
        <f>#REF!</f>
        <v>#REF!</v>
      </c>
      <c r="C43" s="106" t="e">
        <f>#REF!</f>
        <v>#REF!</v>
      </c>
      <c r="D43" s="106" t="e">
        <f>#REF!</f>
        <v>#REF!</v>
      </c>
      <c r="E43" s="106" t="e">
        <f>#REF!</f>
        <v>#REF!</v>
      </c>
      <c r="F43" s="106" t="e">
        <f>#REF!</f>
        <v>#REF!</v>
      </c>
      <c r="G43" s="112" t="e">
        <f>#REF!</f>
        <v>#REF!</v>
      </c>
      <c r="J43" s="106" t="str">
        <f>'"Información del Proyecto - 1"'!B43</f>
        <v>Marca/modelo de los aerogeneradores</v>
      </c>
      <c r="K43" s="106">
        <f>'"Información del Proyecto - 1"'!C43</f>
        <v>0</v>
      </c>
      <c r="L43" s="106">
        <f>'"Información del Proyecto - 1"'!D43</f>
        <v>0</v>
      </c>
      <c r="M43" s="106">
        <f>'"Información del Proyecto - 1"'!E43</f>
        <v>0</v>
      </c>
      <c r="N43" s="106">
        <f>'"Información del Proyecto - 1"'!F43</f>
        <v>0</v>
      </c>
      <c r="O43" s="106">
        <f>'"Información del Proyecto - 1"'!G43</f>
        <v>0</v>
      </c>
      <c r="P43" s="106" t="str">
        <f>'"Información del Proyecto - 1"'!H43</f>
        <v>Marca/modelo de los aerogeneradores</v>
      </c>
      <c r="Q43" s="106">
        <f>'"Información del Proyecto - 1"'!I43</f>
        <v>0</v>
      </c>
      <c r="R43" s="106">
        <f>'"Información del Proyecto - 1"'!J43</f>
        <v>0</v>
      </c>
      <c r="S43" s="106">
        <f>'"Información del Proyecto - 1"'!K43</f>
        <v>0</v>
      </c>
      <c r="T43" s="106">
        <f>'"Información del Proyecto - 1"'!L43</f>
        <v>0</v>
      </c>
      <c r="W43" s="111">
        <f>'Obra Civil y Elect'!B43</f>
        <v>0</v>
      </c>
      <c r="X43" s="106">
        <f>'Obra Civil y Elect'!C43</f>
        <v>0</v>
      </c>
      <c r="Y43" s="106">
        <f>'Obra Civil y Elect'!D43</f>
        <v>0</v>
      </c>
      <c r="Z43" s="106">
        <f>'Obra Civil y Elect'!E43</f>
        <v>0</v>
      </c>
      <c r="AA43" s="106">
        <f>'Obra Civil y Elect'!F43</f>
        <v>0</v>
      </c>
      <c r="AB43" s="112">
        <f>'Obra Civil y Elect'!G43</f>
        <v>0</v>
      </c>
      <c r="AD43" s="111">
        <f>'"Información del Proyecto - 4" '!B43</f>
        <v>0</v>
      </c>
      <c r="AE43" s="106" t="str">
        <f>'"Información del Proyecto - 4" '!C43</f>
        <v>Termómetro #2</v>
      </c>
      <c r="AF43" s="106">
        <f>'"Información del Proyecto - 4" '!D43</f>
        <v>0</v>
      </c>
      <c r="AG43" s="106">
        <f>'"Información del Proyecto - 4" '!E43</f>
        <v>0</v>
      </c>
      <c r="AH43" s="106">
        <f>'"Información del Proyecto - 4" '!F43</f>
        <v>0</v>
      </c>
      <c r="AI43" s="106">
        <f>'"Información del Proyecto - 4" '!G43</f>
        <v>0</v>
      </c>
      <c r="AJ43" s="106">
        <f>'"Información del Proyecto - 4" '!H43</f>
        <v>0</v>
      </c>
      <c r="AK43" s="106">
        <f>'"Información del Proyecto - 4" '!I43</f>
        <v>0</v>
      </c>
      <c r="AL43" s="106">
        <f>'"Información del Proyecto - 4" '!J43</f>
        <v>0</v>
      </c>
      <c r="AM43" s="106" t="str">
        <f>'"Información del Proyecto - 4" '!K43</f>
        <v>Termómetro #2</v>
      </c>
      <c r="AN43" s="106">
        <f>'"Información del Proyecto - 4" '!L43</f>
        <v>0</v>
      </c>
      <c r="AO43" s="106">
        <f>'"Información del Proyecto - 4" '!M43</f>
        <v>0</v>
      </c>
      <c r="AP43" s="106">
        <f>'"Información del Proyecto - 4" '!N43</f>
        <v>0</v>
      </c>
      <c r="AQ43" s="106">
        <f>'"Información del Proyecto - 4" '!O43</f>
        <v>0</v>
      </c>
      <c r="AR43" s="106">
        <f>'"Información del Proyecto - 4" '!P43</f>
        <v>0</v>
      </c>
      <c r="AS43" s="106">
        <f>'"Información del Proyecto - 4" '!Q43</f>
        <v>0</v>
      </c>
      <c r="AT43" s="112">
        <f>'"Información del Proyecto - 4" '!R43</f>
        <v>0</v>
      </c>
      <c r="BH43" s="111">
        <f>Aerogeneradores!A43</f>
        <v>33</v>
      </c>
      <c r="BI43" s="106">
        <f>Aerogeneradores!B43</f>
        <v>0</v>
      </c>
      <c r="BJ43" s="106">
        <f>Aerogeneradores!C43</f>
        <v>0</v>
      </c>
      <c r="BK43" s="106" t="str">
        <f>Aerogeneradores!D43</f>
        <v>I-33</v>
      </c>
      <c r="BL43" s="106">
        <f>Aerogeneradores!E43</f>
        <v>0</v>
      </c>
      <c r="BM43" s="106">
        <f>Aerogeneradores!F43</f>
        <v>0</v>
      </c>
      <c r="BN43" s="106">
        <f>Aerogeneradores!G43</f>
        <v>0</v>
      </c>
      <c r="BO43" s="106">
        <f>Aerogeneradores!H43</f>
        <v>0</v>
      </c>
      <c r="BP43" s="106">
        <f>Aerogeneradores!I43</f>
        <v>0</v>
      </c>
      <c r="BQ43" s="106">
        <f>Aerogeneradores!J43</f>
        <v>0</v>
      </c>
      <c r="BR43" s="106">
        <f>Aerogeneradores!K43</f>
        <v>33</v>
      </c>
      <c r="BS43" s="106">
        <f>Aerogeneradores!L43</f>
        <v>0</v>
      </c>
      <c r="BT43" s="106">
        <f>Aerogeneradores!M43</f>
        <v>0</v>
      </c>
      <c r="BU43" s="106" t="str">
        <f>Aerogeneradores!N43</f>
        <v>II-33</v>
      </c>
      <c r="BV43" s="106">
        <f>Aerogeneradores!O43</f>
        <v>0</v>
      </c>
      <c r="BW43" s="106">
        <f>Aerogeneradores!P43</f>
        <v>0</v>
      </c>
      <c r="BX43" s="106">
        <f>Aerogeneradores!Q43</f>
        <v>0</v>
      </c>
      <c r="BY43" s="106">
        <f>Aerogeneradores!R43</f>
        <v>0</v>
      </c>
      <c r="BZ43" s="106">
        <f>Aerogeneradores!S43</f>
        <v>0</v>
      </c>
      <c r="CA43" s="106">
        <f>Aerogeneradores!T43</f>
        <v>0</v>
      </c>
      <c r="CB43" s="106">
        <f>Aerogeneradores!U43</f>
        <v>33</v>
      </c>
      <c r="CC43" s="106">
        <f>Aerogeneradores!V43</f>
        <v>0</v>
      </c>
      <c r="CD43" s="106">
        <f>Aerogeneradores!W43</f>
        <v>0</v>
      </c>
      <c r="CE43" s="106" t="str">
        <f>Aerogeneradores!X43</f>
        <v>III-33</v>
      </c>
      <c r="CF43" s="106">
        <f>Aerogeneradores!Y43</f>
        <v>0</v>
      </c>
      <c r="CG43" s="106">
        <f>Aerogeneradores!Z43</f>
        <v>0</v>
      </c>
      <c r="CH43" s="106">
        <f>Aerogeneradores!AA43</f>
        <v>0</v>
      </c>
      <c r="CI43" s="106">
        <f>Aerogeneradores!AB43</f>
        <v>0</v>
      </c>
      <c r="CJ43" s="106">
        <f>Aerogeneradores!AC43</f>
        <v>0</v>
      </c>
      <c r="CK43" s="106">
        <f>Aerogeneradores!AD43</f>
        <v>0</v>
      </c>
      <c r="CL43" s="106">
        <f>Aerogeneradores!AE43</f>
        <v>33</v>
      </c>
      <c r="CM43" s="106">
        <f>Aerogeneradores!AF43</f>
        <v>0</v>
      </c>
      <c r="CN43" s="106">
        <f>Aerogeneradores!AG43</f>
        <v>0</v>
      </c>
      <c r="CO43" s="106" t="str">
        <f>Aerogeneradores!AH43</f>
        <v>III-33</v>
      </c>
      <c r="CP43" s="106">
        <f>Aerogeneradores!AI43</f>
        <v>0</v>
      </c>
      <c r="CQ43" s="106">
        <f>Aerogeneradores!AJ43</f>
        <v>0</v>
      </c>
      <c r="CR43" s="106">
        <f>Aerogeneradores!AK43</f>
        <v>0</v>
      </c>
      <c r="CS43" s="106">
        <f>Aerogeneradores!AL43</f>
        <v>0</v>
      </c>
      <c r="CT43" s="106">
        <f>Aerogeneradores!AM43</f>
        <v>0</v>
      </c>
      <c r="CU43" s="112">
        <f>Aerogeneradores!AN43</f>
        <v>0</v>
      </c>
      <c r="DR43" s="111">
        <f ca="1">Cálculos!B42</f>
        <v>0</v>
      </c>
      <c r="DS43" s="106">
        <f ca="1">Cálculos!C42</f>
        <v>0</v>
      </c>
      <c r="DT43" s="106">
        <f ca="1">Cálculos!D42</f>
        <v>0</v>
      </c>
      <c r="DU43" s="106">
        <f ca="1">Cálculos!E42</f>
        <v>0</v>
      </c>
      <c r="DV43" s="106">
        <f ca="1">Cálculos!F42</f>
        <v>0</v>
      </c>
      <c r="DW43" s="106">
        <f ca="1">Cálculos!G42</f>
        <v>0</v>
      </c>
      <c r="DX43" s="106">
        <f>Cálculos!H42</f>
        <v>0</v>
      </c>
      <c r="DY43" s="106">
        <f ca="1">Cálculos!I42</f>
        <v>0</v>
      </c>
      <c r="DZ43" s="106">
        <f ca="1">Cálculos!J42</f>
        <v>0</v>
      </c>
      <c r="EA43" s="106">
        <f ca="1">Cálculos!K42</f>
        <v>0</v>
      </c>
      <c r="EB43" s="106">
        <f ca="1">Cálculos!L42</f>
        <v>0</v>
      </c>
      <c r="EC43" s="106">
        <f>Cálculos!M42</f>
        <v>0</v>
      </c>
      <c r="ED43" s="106">
        <f ca="1">Cálculos!N42</f>
        <v>0</v>
      </c>
      <c r="EE43" s="106">
        <f ca="1">Cálculos!O42</f>
        <v>0</v>
      </c>
      <c r="EF43" s="106">
        <f ca="1">Cálculos!P42</f>
        <v>0</v>
      </c>
      <c r="EG43" s="106">
        <f ca="1">Cálculos!Q42</f>
        <v>0</v>
      </c>
      <c r="EH43" s="106">
        <f ca="1">Cálculos!R42</f>
        <v>0</v>
      </c>
      <c r="EI43" s="106">
        <f ca="1">Cálculos!S42</f>
        <v>0</v>
      </c>
      <c r="EJ43" s="106">
        <f ca="1">Cálculos!T42</f>
        <v>0</v>
      </c>
      <c r="EM43" s="106" t="str">
        <f>Empleo!B43</f>
        <v>Empleo</v>
      </c>
      <c r="FB43" s="106">
        <f>Cron.Inversiones!B43</f>
        <v>0</v>
      </c>
      <c r="FC43" s="106">
        <f>Cron.Inversiones!C43</f>
        <v>0</v>
      </c>
      <c r="FD43" s="106">
        <f>Cron.Inversiones!D43</f>
        <v>43831</v>
      </c>
      <c r="FE43" s="106">
        <f>Cron.Inversiones!E43</f>
        <v>43862</v>
      </c>
      <c r="FF43" s="106">
        <f>Cron.Inversiones!F43</f>
        <v>43891</v>
      </c>
      <c r="FG43" s="106">
        <f>Cron.Inversiones!G43</f>
        <v>43922</v>
      </c>
      <c r="FH43" s="106">
        <f>Cron.Inversiones!H43</f>
        <v>43952</v>
      </c>
      <c r="FI43" s="106">
        <f>Cron.Inversiones!I43</f>
        <v>43983</v>
      </c>
      <c r="FJ43" s="106">
        <f>Cron.Inversiones!J43</f>
        <v>44013</v>
      </c>
      <c r="FK43" s="106">
        <f>Cron.Inversiones!K43</f>
        <v>44044</v>
      </c>
      <c r="FL43" s="106">
        <f>Cron.Inversiones!L43</f>
        <v>44075</v>
      </c>
      <c r="FM43" s="106">
        <f>Cron.Inversiones!M43</f>
        <v>44105</v>
      </c>
      <c r="FN43" s="106">
        <f>Cron.Inversiones!N43</f>
        <v>44136</v>
      </c>
      <c r="FO43" s="106">
        <f>Cron.Inversiones!O43</f>
        <v>44166</v>
      </c>
    </row>
    <row r="44" spans="2:172" x14ac:dyDescent="0.25">
      <c r="B44" s="111" t="e">
        <f>#REF!</f>
        <v>#REF!</v>
      </c>
      <c r="C44" s="106" t="e">
        <f>#REF!</f>
        <v>#REF!</v>
      </c>
      <c r="D44" s="106" t="e">
        <f>#REF!</f>
        <v>#REF!</v>
      </c>
      <c r="E44" s="106" t="e">
        <f>#REF!</f>
        <v>#REF!</v>
      </c>
      <c r="F44" s="106" t="e">
        <f>#REF!</f>
        <v>#REF!</v>
      </c>
      <c r="G44" s="112" t="e">
        <f>#REF!</f>
        <v>#REF!</v>
      </c>
      <c r="J44" s="106" t="str">
        <f>'"Información del Proyecto - 1"'!B44</f>
        <v>Altura de buje (HH)</v>
      </c>
      <c r="K44" s="106">
        <f>'"Información del Proyecto - 1"'!C44</f>
        <v>0</v>
      </c>
      <c r="L44" s="106" t="str">
        <f>'"Información del Proyecto - 1"'!D44</f>
        <v>metros</v>
      </c>
      <c r="M44" s="106">
        <f>'"Información del Proyecto - 1"'!E44</f>
        <v>0</v>
      </c>
      <c r="N44" s="106">
        <f>'"Información del Proyecto - 1"'!F44</f>
        <v>0</v>
      </c>
      <c r="O44" s="106">
        <f>'"Información del Proyecto - 1"'!G44</f>
        <v>0</v>
      </c>
      <c r="P44" s="106" t="str">
        <f>'"Información del Proyecto - 1"'!H44</f>
        <v>Altura de buje (HH)</v>
      </c>
      <c r="Q44" s="106">
        <f>'"Información del Proyecto - 1"'!I44</f>
        <v>0</v>
      </c>
      <c r="R44" s="106" t="str">
        <f>'"Información del Proyecto - 1"'!J44</f>
        <v>metros</v>
      </c>
      <c r="S44" s="106">
        <f>'"Información del Proyecto - 1"'!K44</f>
        <v>0</v>
      </c>
      <c r="T44" s="106">
        <f>'"Información del Proyecto - 1"'!L44</f>
        <v>0</v>
      </c>
      <c r="W44" s="111">
        <f>'Obra Civil y Elect'!B44</f>
        <v>0</v>
      </c>
      <c r="X44" s="106">
        <f>'Obra Civil y Elect'!C44</f>
        <v>0</v>
      </c>
      <c r="Y44" s="106">
        <f>'Obra Civil y Elect'!D44</f>
        <v>0</v>
      </c>
      <c r="Z44" s="106">
        <f>'Obra Civil y Elect'!E44</f>
        <v>0</v>
      </c>
      <c r="AA44" s="106">
        <f>'Obra Civil y Elect'!F44</f>
        <v>0</v>
      </c>
      <c r="AB44" s="112">
        <f>'Obra Civil y Elect'!G44</f>
        <v>0</v>
      </c>
      <c r="AD44" s="111">
        <f>'"Información del Proyecto - 4" '!B44</f>
        <v>0</v>
      </c>
      <c r="AE44" s="106" t="str">
        <f>'"Información del Proyecto - 4" '!C44</f>
        <v>Termómetro #3</v>
      </c>
      <c r="AF44" s="106">
        <f>'"Información del Proyecto - 4" '!D44</f>
        <v>0</v>
      </c>
      <c r="AG44" s="106">
        <f>'"Información del Proyecto - 4" '!E44</f>
        <v>0</v>
      </c>
      <c r="AH44" s="106">
        <f>'"Información del Proyecto - 4" '!F44</f>
        <v>0</v>
      </c>
      <c r="AI44" s="106">
        <f>'"Información del Proyecto - 4" '!G44</f>
        <v>0</v>
      </c>
      <c r="AJ44" s="106">
        <f>'"Información del Proyecto - 4" '!H44</f>
        <v>0</v>
      </c>
      <c r="AK44" s="106">
        <f>'"Información del Proyecto - 4" '!I44</f>
        <v>0</v>
      </c>
      <c r="AL44" s="106">
        <f>'"Información del Proyecto - 4" '!J44</f>
        <v>0</v>
      </c>
      <c r="AM44" s="106" t="str">
        <f>'"Información del Proyecto - 4" '!K44</f>
        <v>Termómetro #3</v>
      </c>
      <c r="AN44" s="106">
        <f>'"Información del Proyecto - 4" '!L44</f>
        <v>0</v>
      </c>
      <c r="AO44" s="106">
        <f>'"Información del Proyecto - 4" '!M44</f>
        <v>0</v>
      </c>
      <c r="AP44" s="106">
        <f>'"Información del Proyecto - 4" '!N44</f>
        <v>0</v>
      </c>
      <c r="AQ44" s="106">
        <f>'"Información del Proyecto - 4" '!O44</f>
        <v>0</v>
      </c>
      <c r="AR44" s="106" t="str">
        <f>'"Información del Proyecto - 4" '!P44</f>
        <v>(correlación en la velocidad del viento, respecto de la Torre 1 o Principal)</v>
      </c>
      <c r="AS44" s="106">
        <f>'"Información del Proyecto - 4" '!Q44</f>
        <v>0</v>
      </c>
      <c r="AT44" s="112">
        <f>'"Información del Proyecto - 4" '!R44</f>
        <v>0</v>
      </c>
      <c r="BH44" s="111">
        <f>Aerogeneradores!A44</f>
        <v>34</v>
      </c>
      <c r="BI44" s="106">
        <f>Aerogeneradores!B44</f>
        <v>0</v>
      </c>
      <c r="BJ44" s="106">
        <f>Aerogeneradores!C44</f>
        <v>0</v>
      </c>
      <c r="BK44" s="106" t="str">
        <f>Aerogeneradores!D44</f>
        <v>I-34</v>
      </c>
      <c r="BL44" s="106">
        <f>Aerogeneradores!E44</f>
        <v>0</v>
      </c>
      <c r="BM44" s="106">
        <f>Aerogeneradores!F44</f>
        <v>0</v>
      </c>
      <c r="BN44" s="106">
        <f>Aerogeneradores!G44</f>
        <v>0</v>
      </c>
      <c r="BO44" s="106">
        <f>Aerogeneradores!H44</f>
        <v>0</v>
      </c>
      <c r="BP44" s="106">
        <f>Aerogeneradores!I44</f>
        <v>0</v>
      </c>
      <c r="BQ44" s="106">
        <f>Aerogeneradores!J44</f>
        <v>0</v>
      </c>
      <c r="BR44" s="106">
        <f>Aerogeneradores!K44</f>
        <v>34</v>
      </c>
      <c r="BS44" s="106">
        <f>Aerogeneradores!L44</f>
        <v>0</v>
      </c>
      <c r="BT44" s="106">
        <f>Aerogeneradores!M44</f>
        <v>0</v>
      </c>
      <c r="BU44" s="106" t="str">
        <f>Aerogeneradores!N44</f>
        <v>II-34</v>
      </c>
      <c r="BV44" s="106">
        <f>Aerogeneradores!O44</f>
        <v>0</v>
      </c>
      <c r="BW44" s="106">
        <f>Aerogeneradores!P44</f>
        <v>0</v>
      </c>
      <c r="BX44" s="106">
        <f>Aerogeneradores!Q44</f>
        <v>0</v>
      </c>
      <c r="BY44" s="106">
        <f>Aerogeneradores!R44</f>
        <v>0</v>
      </c>
      <c r="BZ44" s="106">
        <f>Aerogeneradores!S44</f>
        <v>0</v>
      </c>
      <c r="CA44" s="106">
        <f>Aerogeneradores!T44</f>
        <v>0</v>
      </c>
      <c r="CB44" s="106">
        <f>Aerogeneradores!U44</f>
        <v>34</v>
      </c>
      <c r="CC44" s="106">
        <f>Aerogeneradores!V44</f>
        <v>0</v>
      </c>
      <c r="CD44" s="106">
        <f>Aerogeneradores!W44</f>
        <v>0</v>
      </c>
      <c r="CE44" s="106" t="str">
        <f>Aerogeneradores!X44</f>
        <v>III-34</v>
      </c>
      <c r="CF44" s="106">
        <f>Aerogeneradores!Y44</f>
        <v>0</v>
      </c>
      <c r="CG44" s="106">
        <f>Aerogeneradores!Z44</f>
        <v>0</v>
      </c>
      <c r="CH44" s="106">
        <f>Aerogeneradores!AA44</f>
        <v>0</v>
      </c>
      <c r="CI44" s="106">
        <f>Aerogeneradores!AB44</f>
        <v>0</v>
      </c>
      <c r="CJ44" s="106">
        <f>Aerogeneradores!AC44</f>
        <v>0</v>
      </c>
      <c r="CK44" s="106">
        <f>Aerogeneradores!AD44</f>
        <v>0</v>
      </c>
      <c r="CL44" s="106">
        <f>Aerogeneradores!AE44</f>
        <v>34</v>
      </c>
      <c r="CM44" s="106">
        <f>Aerogeneradores!AF44</f>
        <v>0</v>
      </c>
      <c r="CN44" s="106">
        <f>Aerogeneradores!AG44</f>
        <v>0</v>
      </c>
      <c r="CO44" s="106" t="str">
        <f>Aerogeneradores!AH44</f>
        <v>III-34</v>
      </c>
      <c r="CP44" s="106">
        <f>Aerogeneradores!AI44</f>
        <v>0</v>
      </c>
      <c r="CQ44" s="106">
        <f>Aerogeneradores!AJ44</f>
        <v>0</v>
      </c>
      <c r="CR44" s="106">
        <f>Aerogeneradores!AK44</f>
        <v>0</v>
      </c>
      <c r="CS44" s="106">
        <f>Aerogeneradores!AL44</f>
        <v>0</v>
      </c>
      <c r="CT44" s="106">
        <f>Aerogeneradores!AM44</f>
        <v>0</v>
      </c>
      <c r="CU44" s="112">
        <f>Aerogeneradores!AN44</f>
        <v>0</v>
      </c>
      <c r="DR44" s="111">
        <f ca="1">Cálculos!B43</f>
        <v>0</v>
      </c>
      <c r="DS44" s="106">
        <f ca="1">Cálculos!C43</f>
        <v>0</v>
      </c>
      <c r="DT44" s="106">
        <f ca="1">Cálculos!D43</f>
        <v>0</v>
      </c>
      <c r="DU44" s="106">
        <f ca="1">Cálculos!E43</f>
        <v>0</v>
      </c>
      <c r="DV44" s="106">
        <f ca="1">Cálculos!F43</f>
        <v>0</v>
      </c>
      <c r="DW44" s="106">
        <f ca="1">Cálculos!G43</f>
        <v>0</v>
      </c>
      <c r="DX44" s="106">
        <f>Cálculos!H43</f>
        <v>0</v>
      </c>
      <c r="DY44" s="106">
        <f ca="1">Cálculos!I43</f>
        <v>0</v>
      </c>
      <c r="DZ44" s="106">
        <f ca="1">Cálculos!J43</f>
        <v>0</v>
      </c>
      <c r="EA44" s="106">
        <f ca="1">Cálculos!K43</f>
        <v>0</v>
      </c>
      <c r="EB44" s="106">
        <f ca="1">Cálculos!L43</f>
        <v>0</v>
      </c>
      <c r="EC44" s="106">
        <f>Cálculos!M43</f>
        <v>0</v>
      </c>
      <c r="ED44" s="106">
        <f ca="1">Cálculos!N43</f>
        <v>0</v>
      </c>
      <c r="EE44" s="106">
        <f ca="1">Cálculos!O43</f>
        <v>0</v>
      </c>
      <c r="EF44" s="106">
        <f ca="1">Cálculos!P43</f>
        <v>0</v>
      </c>
      <c r="EG44" s="106">
        <f ca="1">Cálculos!Q43</f>
        <v>0</v>
      </c>
      <c r="EH44" s="106">
        <f ca="1">Cálculos!R43</f>
        <v>0</v>
      </c>
      <c r="EI44" s="106">
        <f ca="1">Cálculos!S43</f>
        <v>0</v>
      </c>
      <c r="EJ44" s="106">
        <f ca="1">Cálculos!T43</f>
        <v>0</v>
      </c>
      <c r="FB44" s="106" t="str">
        <f>Cron.Inversiones!B44</f>
        <v>Equipamiento de Generación</v>
      </c>
      <c r="FC44" s="106">
        <f ca="1">Cron.Inversiones!C44</f>
        <v>0</v>
      </c>
      <c r="FD44" s="106">
        <f>Cron.Inversiones!D44</f>
        <v>0</v>
      </c>
      <c r="FE44" s="106">
        <f>Cron.Inversiones!E44</f>
        <v>0</v>
      </c>
      <c r="FF44" s="106">
        <f>Cron.Inversiones!F44</f>
        <v>0</v>
      </c>
      <c r="FG44" s="106">
        <f>Cron.Inversiones!G44</f>
        <v>0</v>
      </c>
      <c r="FH44" s="106">
        <f>Cron.Inversiones!H44</f>
        <v>0</v>
      </c>
      <c r="FI44" s="106">
        <f>Cron.Inversiones!I44</f>
        <v>0</v>
      </c>
      <c r="FJ44" s="106">
        <f>Cron.Inversiones!J44</f>
        <v>0</v>
      </c>
      <c r="FK44" s="106">
        <f>Cron.Inversiones!K44</f>
        <v>0</v>
      </c>
      <c r="FL44" s="106">
        <f>Cron.Inversiones!L44</f>
        <v>0</v>
      </c>
      <c r="FM44" s="106">
        <f>Cron.Inversiones!M44</f>
        <v>0</v>
      </c>
      <c r="FN44" s="106">
        <f>Cron.Inversiones!N44</f>
        <v>0</v>
      </c>
      <c r="FO44" s="106">
        <f>Cron.Inversiones!O44</f>
        <v>0</v>
      </c>
      <c r="FP44" s="106" t="str">
        <f>Cron.Inversiones!P44</f>
        <v>X</v>
      </c>
    </row>
    <row r="45" spans="2:172" x14ac:dyDescent="0.25">
      <c r="B45" s="111" t="e">
        <f>#REF!</f>
        <v>#REF!</v>
      </c>
      <c r="C45" s="106" t="e">
        <f>#REF!</f>
        <v>#REF!</v>
      </c>
      <c r="D45" s="106" t="e">
        <f>#REF!</f>
        <v>#REF!</v>
      </c>
      <c r="E45" s="106" t="e">
        <f>#REF!</f>
        <v>#REF!</v>
      </c>
      <c r="F45" s="106" t="e">
        <f>#REF!</f>
        <v>#REF!</v>
      </c>
      <c r="G45" s="112" t="e">
        <f>#REF!</f>
        <v>#REF!</v>
      </c>
      <c r="J45" s="106" t="str">
        <f>'"Información del Proyecto - 1"'!B45</f>
        <v>Diámetro de Rotor</v>
      </c>
      <c r="K45" s="106">
        <f>'"Información del Proyecto - 1"'!C45</f>
        <v>0</v>
      </c>
      <c r="L45" s="106" t="str">
        <f>'"Información del Proyecto - 1"'!D45</f>
        <v>metros</v>
      </c>
      <c r="M45" s="106">
        <f>'"Información del Proyecto - 1"'!E45</f>
        <v>0</v>
      </c>
      <c r="N45" s="106">
        <f>'"Información del Proyecto - 1"'!F45</f>
        <v>0</v>
      </c>
      <c r="O45" s="106">
        <f>'"Información del Proyecto - 1"'!G45</f>
        <v>0</v>
      </c>
      <c r="P45" s="106" t="str">
        <f>'"Información del Proyecto - 1"'!H45</f>
        <v>Diámetro de Rotor</v>
      </c>
      <c r="Q45" s="106">
        <f>'"Información del Proyecto - 1"'!I45</f>
        <v>0</v>
      </c>
      <c r="R45" s="106" t="str">
        <f>'"Información del Proyecto - 1"'!J45</f>
        <v>metros</v>
      </c>
      <c r="S45" s="106">
        <f>'"Información del Proyecto - 1"'!K45</f>
        <v>0</v>
      </c>
      <c r="T45" s="106">
        <f>'"Información del Proyecto - 1"'!L45</f>
        <v>0</v>
      </c>
      <c r="U45" s="93"/>
      <c r="W45" s="111">
        <f>'Obra Civil y Elect'!B45</f>
        <v>0</v>
      </c>
      <c r="X45" s="106" t="str">
        <f>'Obra Civil y Elect'!C45</f>
        <v>totales:</v>
      </c>
      <c r="Y45" s="106">
        <f>'Obra Civil y Elect'!D45</f>
        <v>0</v>
      </c>
      <c r="Z45" s="106" t="str">
        <f>'Obra Civil y Elect'!E45</f>
        <v>m3 hormigón</v>
      </c>
      <c r="AA45" s="106">
        <f>'Obra Civil y Elect'!F45</f>
        <v>0</v>
      </c>
      <c r="AB45" s="112">
        <f>'Obra Civil y Elect'!G45</f>
        <v>0</v>
      </c>
      <c r="AD45" s="111">
        <f>'"Información del Proyecto - 4" '!B45</f>
        <v>0</v>
      </c>
      <c r="AE45" s="106">
        <f>'"Información del Proyecto - 4" '!C45</f>
        <v>0</v>
      </c>
      <c r="AF45" s="106">
        <f>'"Información del Proyecto - 4" '!D45</f>
        <v>0</v>
      </c>
      <c r="AG45" s="106">
        <f>'"Información del Proyecto - 4" '!E45</f>
        <v>0</v>
      </c>
      <c r="AH45" s="106">
        <f>'"Información del Proyecto - 4" '!F45</f>
        <v>0</v>
      </c>
      <c r="AI45" s="106">
        <f>'"Información del Proyecto - 4" '!G45</f>
        <v>0</v>
      </c>
      <c r="AJ45" s="106">
        <f>'"Información del Proyecto - 4" '!H45</f>
        <v>0</v>
      </c>
      <c r="AK45" s="106">
        <f>'"Información del Proyecto - 4" '!I45</f>
        <v>0</v>
      </c>
      <c r="AL45" s="106">
        <f>'"Información del Proyecto - 4" '!J45</f>
        <v>0</v>
      </c>
      <c r="AM45" s="106">
        <f>'"Información del Proyecto - 4" '!K45</f>
        <v>0</v>
      </c>
      <c r="AN45" s="106">
        <f>'"Información del Proyecto - 4" '!L45</f>
        <v>0</v>
      </c>
      <c r="AO45" s="106">
        <f>'"Información del Proyecto - 4" '!M45</f>
        <v>0</v>
      </c>
      <c r="AP45" s="106">
        <f>'"Información del Proyecto - 4" '!N45</f>
        <v>0</v>
      </c>
      <c r="AQ45" s="106">
        <f>'"Información del Proyecto - 4" '!O45</f>
        <v>0</v>
      </c>
      <c r="AR45" s="106">
        <f>'"Información del Proyecto - 4" '!P45</f>
        <v>0</v>
      </c>
      <c r="AS45" s="106">
        <f>'"Información del Proyecto - 4" '!Q45</f>
        <v>0</v>
      </c>
      <c r="AT45" s="112">
        <f>'"Información del Proyecto - 4" '!R45</f>
        <v>0</v>
      </c>
      <c r="BH45" s="111">
        <f>Aerogeneradores!A45</f>
        <v>35</v>
      </c>
      <c r="BI45" s="106">
        <f>Aerogeneradores!B45</f>
        <v>0</v>
      </c>
      <c r="BJ45" s="106">
        <f>Aerogeneradores!C45</f>
        <v>0</v>
      </c>
      <c r="BK45" s="106" t="str">
        <f>Aerogeneradores!D45</f>
        <v>I-35</v>
      </c>
      <c r="BL45" s="106">
        <f>Aerogeneradores!E45</f>
        <v>0</v>
      </c>
      <c r="BM45" s="106">
        <f>Aerogeneradores!F45</f>
        <v>0</v>
      </c>
      <c r="BN45" s="106">
        <f>Aerogeneradores!G45</f>
        <v>0</v>
      </c>
      <c r="BO45" s="106">
        <f>Aerogeneradores!H45</f>
        <v>0</v>
      </c>
      <c r="BP45" s="106">
        <f>Aerogeneradores!I45</f>
        <v>0</v>
      </c>
      <c r="BQ45" s="106">
        <f>Aerogeneradores!J45</f>
        <v>0</v>
      </c>
      <c r="BR45" s="106">
        <f>Aerogeneradores!K45</f>
        <v>35</v>
      </c>
      <c r="BS45" s="106">
        <f>Aerogeneradores!L45</f>
        <v>0</v>
      </c>
      <c r="BT45" s="106">
        <f>Aerogeneradores!M45</f>
        <v>0</v>
      </c>
      <c r="BU45" s="106" t="str">
        <f>Aerogeneradores!N45</f>
        <v>II-35</v>
      </c>
      <c r="BV45" s="106">
        <f>Aerogeneradores!O45</f>
        <v>0</v>
      </c>
      <c r="BW45" s="106">
        <f>Aerogeneradores!P45</f>
        <v>0</v>
      </c>
      <c r="BX45" s="106">
        <f>Aerogeneradores!Q45</f>
        <v>0</v>
      </c>
      <c r="BY45" s="106">
        <f>Aerogeneradores!R45</f>
        <v>0</v>
      </c>
      <c r="BZ45" s="106">
        <f>Aerogeneradores!S45</f>
        <v>0</v>
      </c>
      <c r="CA45" s="106">
        <f>Aerogeneradores!T45</f>
        <v>0</v>
      </c>
      <c r="CB45" s="106">
        <f>Aerogeneradores!U45</f>
        <v>35</v>
      </c>
      <c r="CC45" s="106">
        <f>Aerogeneradores!V45</f>
        <v>0</v>
      </c>
      <c r="CD45" s="106">
        <f>Aerogeneradores!W45</f>
        <v>0</v>
      </c>
      <c r="CE45" s="106" t="str">
        <f>Aerogeneradores!X45</f>
        <v>III-35</v>
      </c>
      <c r="CF45" s="106">
        <f>Aerogeneradores!Y45</f>
        <v>0</v>
      </c>
      <c r="CG45" s="106">
        <f>Aerogeneradores!Z45</f>
        <v>0</v>
      </c>
      <c r="CH45" s="106">
        <f>Aerogeneradores!AA45</f>
        <v>0</v>
      </c>
      <c r="CI45" s="106">
        <f>Aerogeneradores!AB45</f>
        <v>0</v>
      </c>
      <c r="CJ45" s="106">
        <f>Aerogeneradores!AC45</f>
        <v>0</v>
      </c>
      <c r="CK45" s="106">
        <f>Aerogeneradores!AD45</f>
        <v>0</v>
      </c>
      <c r="CL45" s="106">
        <f>Aerogeneradores!AE45</f>
        <v>35</v>
      </c>
      <c r="CM45" s="106">
        <f>Aerogeneradores!AF45</f>
        <v>0</v>
      </c>
      <c r="CN45" s="106">
        <f>Aerogeneradores!AG45</f>
        <v>0</v>
      </c>
      <c r="CO45" s="106" t="str">
        <f>Aerogeneradores!AH45</f>
        <v>III-35</v>
      </c>
      <c r="CP45" s="106">
        <f>Aerogeneradores!AI45</f>
        <v>0</v>
      </c>
      <c r="CQ45" s="106">
        <f>Aerogeneradores!AJ45</f>
        <v>0</v>
      </c>
      <c r="CR45" s="106">
        <f>Aerogeneradores!AK45</f>
        <v>0</v>
      </c>
      <c r="CS45" s="106">
        <f>Aerogeneradores!AL45</f>
        <v>0</v>
      </c>
      <c r="CT45" s="106">
        <f>Aerogeneradores!AM45</f>
        <v>0</v>
      </c>
      <c r="CU45" s="112">
        <f>Aerogeneradores!AN45</f>
        <v>0</v>
      </c>
      <c r="DR45" s="111">
        <f ca="1">Cálculos!B44</f>
        <v>0</v>
      </c>
      <c r="DS45" s="106">
        <f ca="1">Cálculos!C44</f>
        <v>0</v>
      </c>
      <c r="DT45" s="106">
        <f ca="1">Cálculos!D44</f>
        <v>0</v>
      </c>
      <c r="DU45" s="106">
        <f ca="1">Cálculos!E44</f>
        <v>0</v>
      </c>
      <c r="DV45" s="106">
        <f ca="1">Cálculos!F44</f>
        <v>0</v>
      </c>
      <c r="DW45" s="106">
        <f ca="1">Cálculos!G44</f>
        <v>0</v>
      </c>
      <c r="DX45" s="106">
        <f>Cálculos!H44</f>
        <v>0</v>
      </c>
      <c r="DY45" s="106">
        <f ca="1">Cálculos!I44</f>
        <v>0</v>
      </c>
      <c r="DZ45" s="106">
        <f ca="1">Cálculos!J44</f>
        <v>0</v>
      </c>
      <c r="EA45" s="106">
        <f ca="1">Cálculos!K44</f>
        <v>0</v>
      </c>
      <c r="EB45" s="106">
        <f ca="1">Cálculos!L44</f>
        <v>0</v>
      </c>
      <c r="EC45" s="106">
        <f>Cálculos!M44</f>
        <v>0</v>
      </c>
      <c r="ED45" s="106">
        <f ca="1">Cálculos!N44</f>
        <v>0</v>
      </c>
      <c r="EE45" s="106">
        <f ca="1">Cálculos!O44</f>
        <v>0</v>
      </c>
      <c r="EF45" s="106">
        <f ca="1">Cálculos!P44</f>
        <v>0</v>
      </c>
      <c r="EG45" s="106">
        <f ca="1">Cálculos!Q44</f>
        <v>0</v>
      </c>
      <c r="EH45" s="106">
        <f ca="1">Cálculos!R44</f>
        <v>0</v>
      </c>
      <c r="EI45" s="106">
        <f ca="1">Cálculos!S44</f>
        <v>0</v>
      </c>
      <c r="EJ45" s="106">
        <f ca="1">Cálculos!T44</f>
        <v>0</v>
      </c>
      <c r="EM45" s="106" t="str">
        <f>Empleo!B45</f>
        <v>Operación y Mantenimiento</v>
      </c>
      <c r="FB45" s="106" t="str">
        <f>Cron.Inversiones!B45</f>
        <v>Estructura y montaje</v>
      </c>
      <c r="FC45" s="106">
        <f ca="1">Cron.Inversiones!C45</f>
        <v>0</v>
      </c>
      <c r="FD45" s="106">
        <f>Cron.Inversiones!D45</f>
        <v>0</v>
      </c>
      <c r="FE45" s="106">
        <f>Cron.Inversiones!E45</f>
        <v>0</v>
      </c>
      <c r="FF45" s="106">
        <f>Cron.Inversiones!F45</f>
        <v>0</v>
      </c>
      <c r="FG45" s="106">
        <f>Cron.Inversiones!G45</f>
        <v>0</v>
      </c>
      <c r="FH45" s="106">
        <f>Cron.Inversiones!H45</f>
        <v>0</v>
      </c>
      <c r="FI45" s="106">
        <f>Cron.Inversiones!I45</f>
        <v>0</v>
      </c>
      <c r="FJ45" s="106">
        <f>Cron.Inversiones!J45</f>
        <v>0</v>
      </c>
      <c r="FK45" s="106">
        <f>Cron.Inversiones!K45</f>
        <v>0</v>
      </c>
      <c r="FL45" s="106">
        <f>Cron.Inversiones!L45</f>
        <v>0</v>
      </c>
      <c r="FM45" s="106">
        <f>Cron.Inversiones!M45</f>
        <v>0</v>
      </c>
      <c r="FN45" s="106">
        <f>Cron.Inversiones!N45</f>
        <v>0</v>
      </c>
      <c r="FO45" s="106">
        <f>Cron.Inversiones!O45</f>
        <v>0</v>
      </c>
      <c r="FP45" s="106" t="str">
        <f>Cron.Inversiones!P45</f>
        <v>X</v>
      </c>
    </row>
    <row r="46" spans="2:172" x14ac:dyDescent="0.25">
      <c r="B46" s="111" t="e">
        <f>#REF!</f>
        <v>#REF!</v>
      </c>
      <c r="C46" s="106" t="e">
        <f>#REF!</f>
        <v>#REF!</v>
      </c>
      <c r="D46" s="106" t="e">
        <f>#REF!</f>
        <v>#REF!</v>
      </c>
      <c r="E46" s="106" t="e">
        <f>#REF!</f>
        <v>#REF!</v>
      </c>
      <c r="F46" s="106" t="e">
        <f>#REF!</f>
        <v>#REF!</v>
      </c>
      <c r="G46" s="112" t="e">
        <f>#REF!</f>
        <v>#REF!</v>
      </c>
      <c r="J46" s="106">
        <f>'"Información del Proyecto - 1"'!B46</f>
        <v>0</v>
      </c>
      <c r="K46" s="106">
        <f>'"Información del Proyecto - 1"'!C46</f>
        <v>0</v>
      </c>
      <c r="L46" s="106">
        <f>'"Información del Proyecto - 1"'!D46</f>
        <v>0</v>
      </c>
      <c r="M46" s="106">
        <f>'"Información del Proyecto - 1"'!E46</f>
        <v>0</v>
      </c>
      <c r="N46" s="106">
        <f>'"Información del Proyecto - 1"'!F46</f>
        <v>0</v>
      </c>
      <c r="O46" s="106">
        <f>'"Información del Proyecto - 1"'!G46</f>
        <v>0</v>
      </c>
      <c r="P46" s="106">
        <f>'"Información del Proyecto - 1"'!H46</f>
        <v>0</v>
      </c>
      <c r="Q46" s="106">
        <f>'"Información del Proyecto - 1"'!I46</f>
        <v>0</v>
      </c>
      <c r="R46" s="106">
        <f>'"Información del Proyecto - 1"'!J46</f>
        <v>0</v>
      </c>
      <c r="S46" s="106">
        <f>'"Información del Proyecto - 1"'!K46</f>
        <v>0</v>
      </c>
      <c r="T46" s="106">
        <f>'"Información del Proyecto - 1"'!L46</f>
        <v>0</v>
      </c>
      <c r="W46" s="111">
        <f>'Obra Civil y Elect'!B46</f>
        <v>0</v>
      </c>
      <c r="X46" s="106">
        <f>'Obra Civil y Elect'!C46</f>
        <v>0</v>
      </c>
      <c r="Y46" s="106">
        <f>'Obra Civil y Elect'!D46</f>
        <v>0</v>
      </c>
      <c r="Z46" s="106" t="str">
        <f>'Obra Civil y Elect'!E46</f>
        <v>ton hierro</v>
      </c>
      <c r="AA46" s="106">
        <f>'Obra Civil y Elect'!F46</f>
        <v>0</v>
      </c>
      <c r="AB46" s="112">
        <f>'Obra Civil y Elect'!G46</f>
        <v>0</v>
      </c>
      <c r="AD46" s="111">
        <f>'"Información del Proyecto - 4" '!B46</f>
        <v>0</v>
      </c>
      <c r="AE46" s="106">
        <f>'"Información del Proyecto - 4" '!C46</f>
        <v>0</v>
      </c>
      <c r="AF46" s="106" t="str">
        <f>'"Información del Proyecto - 4" '!D46</f>
        <v>Marca</v>
      </c>
      <c r="AG46" s="106" t="str">
        <f>'"Información del Proyecto - 4" '!E46</f>
        <v>Modelo</v>
      </c>
      <c r="AH46" s="106" t="str">
        <f>'"Información del Proyecto - 4" '!F46</f>
        <v>Altura (m)</v>
      </c>
      <c r="AI46" s="106">
        <f>'"Información del Proyecto - 4" '!G46</f>
        <v>0</v>
      </c>
      <c r="AJ46" s="106">
        <f>'"Información del Proyecto - 4" '!H46</f>
        <v>0</v>
      </c>
      <c r="AK46" s="106">
        <f>'"Información del Proyecto - 4" '!I46</f>
        <v>0</v>
      </c>
      <c r="AL46" s="106">
        <f>'"Información del Proyecto - 4" '!J46</f>
        <v>0</v>
      </c>
      <c r="AM46" s="106">
        <f>'"Información del Proyecto - 4" '!K46</f>
        <v>0</v>
      </c>
      <c r="AN46" s="106" t="str">
        <f>'"Información del Proyecto - 4" '!L46</f>
        <v>Marca</v>
      </c>
      <c r="AO46" s="106" t="str">
        <f>'"Información del Proyecto - 4" '!M46</f>
        <v>Modelo</v>
      </c>
      <c r="AP46" s="106" t="str">
        <f>'"Información del Proyecto - 4" '!N46</f>
        <v>Altura (m)</v>
      </c>
      <c r="AQ46" s="106">
        <f>'"Información del Proyecto - 4" '!O46</f>
        <v>0</v>
      </c>
      <c r="AR46" s="106">
        <f>'"Información del Proyecto - 4" '!P46</f>
        <v>0</v>
      </c>
      <c r="AS46" s="106">
        <f>'"Información del Proyecto - 4" '!Q46</f>
        <v>0</v>
      </c>
      <c r="AT46" s="112">
        <f>'"Información del Proyecto - 4" '!R46</f>
        <v>0</v>
      </c>
      <c r="BH46" s="111">
        <f>Aerogeneradores!A46</f>
        <v>0</v>
      </c>
      <c r="BI46" s="106">
        <f>Aerogeneradores!B46</f>
        <v>0</v>
      </c>
      <c r="BJ46" s="106">
        <f>Aerogeneradores!C46</f>
        <v>0</v>
      </c>
      <c r="BK46" s="106" t="str">
        <f>Aerogeneradores!D46</f>
        <v>I-36</v>
      </c>
      <c r="BL46" s="106">
        <f>Aerogeneradores!E46</f>
        <v>0</v>
      </c>
      <c r="BM46" s="106">
        <f>Aerogeneradores!F46</f>
        <v>0</v>
      </c>
      <c r="BN46" s="106">
        <f>Aerogeneradores!G46</f>
        <v>0</v>
      </c>
      <c r="BO46" s="106">
        <f>Aerogeneradores!H46</f>
        <v>0</v>
      </c>
      <c r="BP46" s="106">
        <f>Aerogeneradores!I46</f>
        <v>0</v>
      </c>
      <c r="BQ46" s="106">
        <f>Aerogeneradores!J46</f>
        <v>0</v>
      </c>
      <c r="BR46" s="106">
        <f>Aerogeneradores!K46</f>
        <v>0</v>
      </c>
      <c r="BS46" s="106">
        <f>Aerogeneradores!L46</f>
        <v>0</v>
      </c>
      <c r="BT46" s="106">
        <f>Aerogeneradores!M46</f>
        <v>0</v>
      </c>
      <c r="BU46" s="106" t="str">
        <f>Aerogeneradores!N46</f>
        <v>II-36</v>
      </c>
      <c r="BV46" s="106">
        <f>Aerogeneradores!O46</f>
        <v>0</v>
      </c>
      <c r="BW46" s="106">
        <f>Aerogeneradores!P46</f>
        <v>0</v>
      </c>
      <c r="BX46" s="106">
        <f>Aerogeneradores!Q46</f>
        <v>0</v>
      </c>
      <c r="BY46" s="106">
        <f>Aerogeneradores!R46</f>
        <v>0</v>
      </c>
      <c r="BZ46" s="106">
        <f>Aerogeneradores!S46</f>
        <v>0</v>
      </c>
      <c r="CA46" s="106">
        <f>Aerogeneradores!T46</f>
        <v>0</v>
      </c>
      <c r="CB46" s="106">
        <f>Aerogeneradores!U46</f>
        <v>0</v>
      </c>
      <c r="CC46" s="106">
        <f>Aerogeneradores!V46</f>
        <v>0</v>
      </c>
      <c r="CD46" s="106">
        <f>Aerogeneradores!W46</f>
        <v>0</v>
      </c>
      <c r="CE46" s="106" t="str">
        <f>Aerogeneradores!X46</f>
        <v>III-36</v>
      </c>
      <c r="CF46" s="106">
        <f>Aerogeneradores!Y46</f>
        <v>0</v>
      </c>
      <c r="CG46" s="106">
        <f>Aerogeneradores!Z46</f>
        <v>0</v>
      </c>
      <c r="CH46" s="106">
        <f>Aerogeneradores!AA46</f>
        <v>0</v>
      </c>
      <c r="CI46" s="106">
        <f>Aerogeneradores!AB46</f>
        <v>0</v>
      </c>
      <c r="CJ46" s="106">
        <f>Aerogeneradores!AC46</f>
        <v>0</v>
      </c>
      <c r="CK46" s="106">
        <f>Aerogeneradores!AD46</f>
        <v>0</v>
      </c>
      <c r="CL46" s="106">
        <f>Aerogeneradores!AE46</f>
        <v>0</v>
      </c>
      <c r="CM46" s="106">
        <f>Aerogeneradores!AF46</f>
        <v>0</v>
      </c>
      <c r="CN46" s="106">
        <f>Aerogeneradores!AG46</f>
        <v>0</v>
      </c>
      <c r="CO46" s="106" t="str">
        <f>Aerogeneradores!AH46</f>
        <v>III-36</v>
      </c>
      <c r="CP46" s="106">
        <f>Aerogeneradores!AI46</f>
        <v>0</v>
      </c>
      <c r="CQ46" s="106">
        <f>Aerogeneradores!AJ46</f>
        <v>0</v>
      </c>
      <c r="CR46" s="106">
        <f>Aerogeneradores!AK46</f>
        <v>0</v>
      </c>
      <c r="CS46" s="106">
        <f>Aerogeneradores!AL46</f>
        <v>0</v>
      </c>
      <c r="CT46" s="106">
        <f>Aerogeneradores!AM46</f>
        <v>0</v>
      </c>
      <c r="CU46" s="112">
        <f>Aerogeneradores!AN46</f>
        <v>0</v>
      </c>
      <c r="DR46" s="111">
        <f ca="1">Cálculos!B45</f>
        <v>0</v>
      </c>
      <c r="DS46" s="106">
        <f ca="1">Cálculos!C45</f>
        <v>0</v>
      </c>
      <c r="DT46" s="106">
        <f ca="1">Cálculos!D45</f>
        <v>0</v>
      </c>
      <c r="DU46" s="106">
        <f ca="1">Cálculos!E45</f>
        <v>0</v>
      </c>
      <c r="DV46" s="106">
        <f ca="1">Cálculos!F45</f>
        <v>0</v>
      </c>
      <c r="DW46" s="106">
        <f ca="1">Cálculos!G45</f>
        <v>0</v>
      </c>
      <c r="DX46" s="106">
        <f>Cálculos!H45</f>
        <v>0</v>
      </c>
      <c r="DY46" s="106">
        <f ca="1">Cálculos!I45</f>
        <v>0</v>
      </c>
      <c r="DZ46" s="106">
        <f ca="1">Cálculos!J45</f>
        <v>0</v>
      </c>
      <c r="EA46" s="106">
        <f ca="1">Cálculos!K45</f>
        <v>0</v>
      </c>
      <c r="EB46" s="106">
        <f ca="1">Cálculos!L45</f>
        <v>0</v>
      </c>
      <c r="EC46" s="106">
        <f>Cálculos!M45</f>
        <v>0</v>
      </c>
      <c r="ED46" s="106">
        <f ca="1">Cálculos!N45</f>
        <v>0</v>
      </c>
      <c r="EE46" s="106">
        <f ca="1">Cálculos!O45</f>
        <v>0</v>
      </c>
      <c r="EF46" s="106">
        <f ca="1">Cálculos!P45</f>
        <v>0</v>
      </c>
      <c r="EG46" s="106">
        <f ca="1">Cálculos!Q45</f>
        <v>0</v>
      </c>
      <c r="EH46" s="106">
        <f ca="1">Cálculos!R45</f>
        <v>0</v>
      </c>
      <c r="EI46" s="106">
        <f ca="1">Cálculos!S45</f>
        <v>0</v>
      </c>
      <c r="EJ46" s="106">
        <f ca="1">Cálculos!T45</f>
        <v>0</v>
      </c>
      <c r="FB46" s="106" t="str">
        <f>Cron.Inversiones!B46</f>
        <v>Electromecánica</v>
      </c>
      <c r="FC46" s="106">
        <f ca="1">Cron.Inversiones!C46</f>
        <v>0</v>
      </c>
      <c r="FD46" s="106">
        <f>Cron.Inversiones!D46</f>
        <v>0</v>
      </c>
      <c r="FE46" s="106">
        <f>Cron.Inversiones!E46</f>
        <v>0</v>
      </c>
      <c r="FF46" s="106">
        <f>Cron.Inversiones!F46</f>
        <v>0</v>
      </c>
      <c r="FG46" s="106">
        <f>Cron.Inversiones!G46</f>
        <v>0</v>
      </c>
      <c r="FH46" s="106">
        <f>Cron.Inversiones!H46</f>
        <v>0</v>
      </c>
      <c r="FI46" s="106">
        <f>Cron.Inversiones!I46</f>
        <v>0</v>
      </c>
      <c r="FJ46" s="106">
        <f>Cron.Inversiones!J46</f>
        <v>0</v>
      </c>
      <c r="FK46" s="106">
        <f>Cron.Inversiones!K46</f>
        <v>0</v>
      </c>
      <c r="FL46" s="106">
        <f>Cron.Inversiones!L46</f>
        <v>0</v>
      </c>
      <c r="FM46" s="106">
        <f>Cron.Inversiones!M46</f>
        <v>0</v>
      </c>
      <c r="FN46" s="106">
        <f>Cron.Inversiones!N46</f>
        <v>0</v>
      </c>
      <c r="FO46" s="106">
        <f>Cron.Inversiones!O46</f>
        <v>0</v>
      </c>
      <c r="FP46" s="106" t="str">
        <f>Cron.Inversiones!P46</f>
        <v>X</v>
      </c>
    </row>
    <row r="47" spans="2:172" x14ac:dyDescent="0.25">
      <c r="B47" s="111" t="e">
        <f>#REF!</f>
        <v>#REF!</v>
      </c>
      <c r="C47" s="106" t="e">
        <f>#REF!</f>
        <v>#REF!</v>
      </c>
      <c r="D47" s="106" t="e">
        <f>#REF!</f>
        <v>#REF!</v>
      </c>
      <c r="E47" s="106" t="e">
        <f>#REF!</f>
        <v>#REF!</v>
      </c>
      <c r="F47" s="106" t="e">
        <f>#REF!</f>
        <v>#REF!</v>
      </c>
      <c r="G47" s="112" t="e">
        <f>#REF!</f>
        <v>#REF!</v>
      </c>
      <c r="J47" s="106" t="str">
        <f>'"Información del Proyecto - 1"'!B47</f>
        <v>Cuenta con Certificado Tipo?</v>
      </c>
      <c r="K47" s="106">
        <f>'"Información del Proyecto - 1"'!C47</f>
        <v>0</v>
      </c>
      <c r="L47" s="106">
        <f>'"Información del Proyecto - 1"'!D47</f>
        <v>0</v>
      </c>
      <c r="M47" s="106" t="str">
        <f>'"Información del Proyecto - 1"'!E47</f>
        <v>Clase IEC (Aerogenerador)</v>
      </c>
      <c r="N47" s="106">
        <f>'"Información del Proyecto - 1"'!F47</f>
        <v>0</v>
      </c>
      <c r="O47" s="106">
        <f>'"Información del Proyecto - 1"'!G47</f>
        <v>0</v>
      </c>
      <c r="P47" s="106" t="str">
        <f>'"Información del Proyecto - 1"'!H47</f>
        <v>Cuenta con Certificado Tipo?</v>
      </c>
      <c r="Q47" s="106">
        <f>'"Información del Proyecto - 1"'!I47</f>
        <v>0</v>
      </c>
      <c r="R47" s="106">
        <f>'"Información del Proyecto - 1"'!J47</f>
        <v>0</v>
      </c>
      <c r="S47" s="106" t="str">
        <f>'"Información del Proyecto - 1"'!K47</f>
        <v>Clase IEC (Aerogenerador)</v>
      </c>
      <c r="T47" s="106">
        <f>'"Información del Proyecto - 1"'!L47</f>
        <v>0</v>
      </c>
      <c r="AD47" s="111">
        <f>'"Información del Proyecto - 4" '!B47</f>
        <v>0</v>
      </c>
      <c r="AE47" s="106" t="str">
        <f>'"Información del Proyecto - 4" '!C47</f>
        <v>Barómetro #1</v>
      </c>
      <c r="AF47" s="106">
        <f>'"Información del Proyecto - 4" '!D47</f>
        <v>0</v>
      </c>
      <c r="AG47" s="106">
        <f>'"Información del Proyecto - 4" '!E47</f>
        <v>0</v>
      </c>
      <c r="AH47" s="106">
        <f>'"Información del Proyecto - 4" '!F47</f>
        <v>0</v>
      </c>
      <c r="AI47" s="106">
        <f>'"Información del Proyecto - 4" '!G47</f>
        <v>0</v>
      </c>
      <c r="AJ47" s="106">
        <f>'"Información del Proyecto - 4" '!H47</f>
        <v>0</v>
      </c>
      <c r="AK47" s="106">
        <f>'"Información del Proyecto - 4" '!I47</f>
        <v>0</v>
      </c>
      <c r="AL47" s="106">
        <f>'"Información del Proyecto - 4" '!J47</f>
        <v>0</v>
      </c>
      <c r="AM47" s="106" t="str">
        <f>'"Información del Proyecto - 4" '!K47</f>
        <v>Barómetro #1</v>
      </c>
      <c r="AN47" s="106">
        <f>'"Información del Proyecto - 4" '!L47</f>
        <v>0</v>
      </c>
      <c r="AO47" s="106">
        <f>'"Información del Proyecto - 4" '!M47</f>
        <v>0</v>
      </c>
      <c r="AP47" s="106">
        <f>'"Información del Proyecto - 4" '!N47</f>
        <v>0</v>
      </c>
      <c r="AQ47" s="106">
        <f>'"Información del Proyecto - 4" '!O47</f>
        <v>0</v>
      </c>
      <c r="AR47" s="106">
        <f>'"Información del Proyecto - 4" '!P47</f>
        <v>0</v>
      </c>
      <c r="AS47" s="106">
        <f>'"Información del Proyecto - 4" '!Q47</f>
        <v>0</v>
      </c>
      <c r="AT47" s="112">
        <f>'"Información del Proyecto - 4" '!R47</f>
        <v>0</v>
      </c>
      <c r="BH47" s="111">
        <f>Aerogeneradores!A47</f>
        <v>0</v>
      </c>
      <c r="BI47" s="106">
        <f>Aerogeneradores!B47</f>
        <v>0</v>
      </c>
      <c r="BJ47" s="106">
        <f>Aerogeneradores!C47</f>
        <v>0</v>
      </c>
      <c r="BK47" s="106" t="str">
        <f>Aerogeneradores!D47</f>
        <v>I-37</v>
      </c>
      <c r="BL47" s="106">
        <f>Aerogeneradores!E47</f>
        <v>0</v>
      </c>
      <c r="BM47" s="106">
        <f>Aerogeneradores!F47</f>
        <v>0</v>
      </c>
      <c r="BN47" s="106">
        <f>Aerogeneradores!G47</f>
        <v>0</v>
      </c>
      <c r="BO47" s="106">
        <f>Aerogeneradores!H47</f>
        <v>0</v>
      </c>
      <c r="BP47" s="106">
        <f>Aerogeneradores!I47</f>
        <v>0</v>
      </c>
      <c r="BQ47" s="106">
        <f>Aerogeneradores!J47</f>
        <v>0</v>
      </c>
      <c r="BR47" s="106">
        <f>Aerogeneradores!K47</f>
        <v>0</v>
      </c>
      <c r="BS47" s="106">
        <f>Aerogeneradores!L47</f>
        <v>0</v>
      </c>
      <c r="BT47" s="106">
        <f>Aerogeneradores!M47</f>
        <v>0</v>
      </c>
      <c r="BU47" s="106" t="str">
        <f>Aerogeneradores!N47</f>
        <v>II-37</v>
      </c>
      <c r="BV47" s="106">
        <f>Aerogeneradores!O47</f>
        <v>0</v>
      </c>
      <c r="BW47" s="106">
        <f>Aerogeneradores!P47</f>
        <v>0</v>
      </c>
      <c r="BX47" s="106">
        <f>Aerogeneradores!Q47</f>
        <v>0</v>
      </c>
      <c r="BY47" s="106">
        <f>Aerogeneradores!R47</f>
        <v>0</v>
      </c>
      <c r="BZ47" s="106">
        <f>Aerogeneradores!S47</f>
        <v>0</v>
      </c>
      <c r="CA47" s="106">
        <f>Aerogeneradores!T47</f>
        <v>0</v>
      </c>
      <c r="CB47" s="106">
        <f>Aerogeneradores!U47</f>
        <v>0</v>
      </c>
      <c r="CC47" s="106">
        <f>Aerogeneradores!V47</f>
        <v>0</v>
      </c>
      <c r="CD47" s="106">
        <f>Aerogeneradores!W47</f>
        <v>0</v>
      </c>
      <c r="CE47" s="106" t="str">
        <f>Aerogeneradores!X47</f>
        <v>III-37</v>
      </c>
      <c r="CF47" s="106">
        <f>Aerogeneradores!Y47</f>
        <v>0</v>
      </c>
      <c r="CG47" s="106">
        <f>Aerogeneradores!Z47</f>
        <v>0</v>
      </c>
      <c r="CH47" s="106">
        <f>Aerogeneradores!AA47</f>
        <v>0</v>
      </c>
      <c r="CI47" s="106">
        <f>Aerogeneradores!AB47</f>
        <v>0</v>
      </c>
      <c r="CJ47" s="106">
        <f>Aerogeneradores!AC47</f>
        <v>0</v>
      </c>
      <c r="CK47" s="106">
        <f>Aerogeneradores!AD47</f>
        <v>0</v>
      </c>
      <c r="CL47" s="106">
        <f>Aerogeneradores!AE47</f>
        <v>0</v>
      </c>
      <c r="CM47" s="106">
        <f>Aerogeneradores!AF47</f>
        <v>0</v>
      </c>
      <c r="CN47" s="106">
        <f>Aerogeneradores!AG47</f>
        <v>0</v>
      </c>
      <c r="CO47" s="106" t="str">
        <f>Aerogeneradores!AH47</f>
        <v>III-37</v>
      </c>
      <c r="CP47" s="106">
        <f>Aerogeneradores!AI47</f>
        <v>0</v>
      </c>
      <c r="CQ47" s="106">
        <f>Aerogeneradores!AJ47</f>
        <v>0</v>
      </c>
      <c r="CR47" s="106">
        <f>Aerogeneradores!AK47</f>
        <v>0</v>
      </c>
      <c r="CS47" s="106">
        <f>Aerogeneradores!AL47</f>
        <v>0</v>
      </c>
      <c r="CT47" s="106">
        <f>Aerogeneradores!AM47</f>
        <v>0</v>
      </c>
      <c r="CU47" s="112">
        <f>Aerogeneradores!AN47</f>
        <v>0</v>
      </c>
      <c r="DR47" s="111">
        <f ca="1">Cálculos!B46</f>
        <v>0</v>
      </c>
      <c r="DS47" s="106">
        <f ca="1">Cálculos!C46</f>
        <v>0</v>
      </c>
      <c r="DT47" s="106">
        <f ca="1">Cálculos!D46</f>
        <v>0</v>
      </c>
      <c r="DU47" s="106">
        <f ca="1">Cálculos!E46</f>
        <v>0</v>
      </c>
      <c r="DV47" s="106">
        <f ca="1">Cálculos!F46</f>
        <v>0</v>
      </c>
      <c r="DW47" s="106">
        <f ca="1">Cálculos!G46</f>
        <v>0</v>
      </c>
      <c r="DX47" s="106">
        <f>Cálculos!H46</f>
        <v>0</v>
      </c>
      <c r="DY47" s="106">
        <f ca="1">Cálculos!I46</f>
        <v>0</v>
      </c>
      <c r="DZ47" s="106">
        <f ca="1">Cálculos!J46</f>
        <v>0</v>
      </c>
      <c r="EA47" s="106">
        <f ca="1">Cálculos!K46</f>
        <v>0</v>
      </c>
      <c r="EB47" s="106">
        <f ca="1">Cálculos!L46</f>
        <v>0</v>
      </c>
      <c r="EC47" s="106">
        <f>Cálculos!M46</f>
        <v>0</v>
      </c>
      <c r="ED47" s="106">
        <f ca="1">Cálculos!N46</f>
        <v>0</v>
      </c>
      <c r="EE47" s="106">
        <f ca="1">Cálculos!O46</f>
        <v>0</v>
      </c>
      <c r="EF47" s="106">
        <f ca="1">Cálculos!P46</f>
        <v>0</v>
      </c>
      <c r="EG47" s="106">
        <f ca="1">Cálculos!Q46</f>
        <v>0</v>
      </c>
      <c r="EH47" s="106">
        <f ca="1">Cálculos!R46</f>
        <v>0</v>
      </c>
      <c r="EI47" s="106">
        <f ca="1">Cálculos!S46</f>
        <v>0</v>
      </c>
      <c r="EJ47" s="106">
        <f ca="1">Cálculos!T46</f>
        <v>0</v>
      </c>
      <c r="EO47" s="106" t="str">
        <f>Empleo!D47</f>
        <v>Admin.</v>
      </c>
      <c r="EQ47" s="106" t="str">
        <f>Empleo!F47</f>
        <v>Oper.</v>
      </c>
      <c r="ES47" s="106" t="str">
        <f>Empleo!H47</f>
        <v>Mant.</v>
      </c>
      <c r="EU47" s="106" t="str">
        <f>Empleo!J47</f>
        <v>Otros
(detallar)</v>
      </c>
      <c r="FB47" s="106" t="str">
        <f>Cron.Inversiones!B47</f>
        <v>Obra Civil</v>
      </c>
      <c r="FC47" s="106">
        <f ca="1">Cron.Inversiones!C47</f>
        <v>0</v>
      </c>
      <c r="FD47" s="106">
        <f>Cron.Inversiones!D47</f>
        <v>0</v>
      </c>
      <c r="FE47" s="106">
        <f>Cron.Inversiones!E47</f>
        <v>0</v>
      </c>
      <c r="FF47" s="106">
        <f>Cron.Inversiones!F47</f>
        <v>0</v>
      </c>
      <c r="FG47" s="106">
        <f>Cron.Inversiones!G47</f>
        <v>0</v>
      </c>
      <c r="FH47" s="106">
        <f>Cron.Inversiones!H47</f>
        <v>0</v>
      </c>
      <c r="FI47" s="106">
        <f>Cron.Inversiones!I47</f>
        <v>0</v>
      </c>
      <c r="FJ47" s="106">
        <f>Cron.Inversiones!J47</f>
        <v>0</v>
      </c>
      <c r="FK47" s="106">
        <f>Cron.Inversiones!K47</f>
        <v>0</v>
      </c>
      <c r="FL47" s="106">
        <f>Cron.Inversiones!L47</f>
        <v>0</v>
      </c>
      <c r="FM47" s="106">
        <f>Cron.Inversiones!M47</f>
        <v>0</v>
      </c>
      <c r="FN47" s="106">
        <f>Cron.Inversiones!N47</f>
        <v>0</v>
      </c>
      <c r="FO47" s="106">
        <f>Cron.Inversiones!O47</f>
        <v>0</v>
      </c>
      <c r="FP47" s="106" t="str">
        <f>Cron.Inversiones!P47</f>
        <v>X</v>
      </c>
    </row>
    <row r="48" spans="2:172" x14ac:dyDescent="0.25">
      <c r="B48" s="111" t="e">
        <f>#REF!</f>
        <v>#REF!</v>
      </c>
      <c r="C48" s="106" t="e">
        <f>#REF!</f>
        <v>#REF!</v>
      </c>
      <c r="D48" s="106" t="e">
        <f>#REF!</f>
        <v>#REF!</v>
      </c>
      <c r="E48" s="106" t="e">
        <f>#REF!</f>
        <v>#REF!</v>
      </c>
      <c r="F48" s="106" t="e">
        <f>#REF!</f>
        <v>#REF!</v>
      </c>
      <c r="G48" s="112" t="e">
        <f>#REF!</f>
        <v>#REF!</v>
      </c>
      <c r="J48" s="106">
        <f>'"Información del Proyecto - 1"'!B48</f>
        <v>0</v>
      </c>
      <c r="K48" s="106">
        <f>'"Información del Proyecto - 1"'!C48</f>
        <v>0</v>
      </c>
      <c r="L48" s="106">
        <f>'"Información del Proyecto - 1"'!D48</f>
        <v>0</v>
      </c>
      <c r="M48" s="106">
        <f>'"Información del Proyecto - 1"'!E48</f>
        <v>0</v>
      </c>
      <c r="N48" s="106">
        <f>'"Información del Proyecto - 1"'!F48</f>
        <v>0</v>
      </c>
      <c r="O48" s="106">
        <f>'"Información del Proyecto - 1"'!G48</f>
        <v>0</v>
      </c>
      <c r="P48" s="106">
        <f>'"Información del Proyecto - 1"'!H48</f>
        <v>0</v>
      </c>
      <c r="Q48" s="106">
        <f>'"Información del Proyecto - 1"'!I48</f>
        <v>0</v>
      </c>
      <c r="R48" s="106">
        <f>'"Información del Proyecto - 1"'!J48</f>
        <v>0</v>
      </c>
      <c r="S48" s="106">
        <f>'"Información del Proyecto - 1"'!K48</f>
        <v>0</v>
      </c>
      <c r="T48" s="106">
        <f>'"Información del Proyecto - 1"'!L48</f>
        <v>0</v>
      </c>
      <c r="U48" s="93"/>
      <c r="AD48" s="111">
        <f>'"Información del Proyecto - 4" '!B48</f>
        <v>0</v>
      </c>
      <c r="AE48" s="106" t="str">
        <f>'"Información del Proyecto - 4" '!C48</f>
        <v>Barómetro #2</v>
      </c>
      <c r="AF48" s="106">
        <f>'"Información del Proyecto - 4" '!D48</f>
        <v>0</v>
      </c>
      <c r="AG48" s="106">
        <f>'"Información del Proyecto - 4" '!E48</f>
        <v>0</v>
      </c>
      <c r="AH48" s="106">
        <f>'"Información del Proyecto - 4" '!F48</f>
        <v>0</v>
      </c>
      <c r="AI48" s="106">
        <f>'"Información del Proyecto - 4" '!G48</f>
        <v>0</v>
      </c>
      <c r="AJ48" s="106">
        <f>'"Información del Proyecto - 4" '!H48</f>
        <v>0</v>
      </c>
      <c r="AK48" s="106">
        <f>'"Información del Proyecto - 4" '!I48</f>
        <v>0</v>
      </c>
      <c r="AL48" s="106">
        <f>'"Información del Proyecto - 4" '!J48</f>
        <v>0</v>
      </c>
      <c r="AM48" s="106" t="str">
        <f>'"Información del Proyecto - 4" '!K48</f>
        <v>Barómetro #2</v>
      </c>
      <c r="AN48" s="106">
        <f>'"Información del Proyecto - 4" '!L48</f>
        <v>0</v>
      </c>
      <c r="AO48" s="106">
        <f>'"Información del Proyecto - 4" '!M48</f>
        <v>0</v>
      </c>
      <c r="AP48" s="106">
        <f>'"Información del Proyecto - 4" '!N48</f>
        <v>0</v>
      </c>
      <c r="AQ48" s="106">
        <f>'"Información del Proyecto - 4" '!O48</f>
        <v>0</v>
      </c>
      <c r="AR48" s="106">
        <f>'"Información del Proyecto - 4" '!P48</f>
        <v>0</v>
      </c>
      <c r="AS48" s="106">
        <f>'"Información del Proyecto - 4" '!Q48</f>
        <v>0</v>
      </c>
      <c r="AT48" s="112">
        <f>'"Información del Proyecto - 4" '!R48</f>
        <v>0</v>
      </c>
      <c r="BH48" s="111">
        <f>Aerogeneradores!A48</f>
        <v>0</v>
      </c>
      <c r="BI48" s="106">
        <f>Aerogeneradores!B48</f>
        <v>0</v>
      </c>
      <c r="BJ48" s="106">
        <f>Aerogeneradores!C48</f>
        <v>0</v>
      </c>
      <c r="BK48" s="106" t="str">
        <f>Aerogeneradores!D48</f>
        <v>I-38</v>
      </c>
      <c r="BL48" s="106">
        <f>Aerogeneradores!E48</f>
        <v>0</v>
      </c>
      <c r="BM48" s="106">
        <f>Aerogeneradores!F48</f>
        <v>0</v>
      </c>
      <c r="BN48" s="106">
        <f>Aerogeneradores!G48</f>
        <v>0</v>
      </c>
      <c r="BO48" s="106">
        <f>Aerogeneradores!H48</f>
        <v>0</v>
      </c>
      <c r="BP48" s="106">
        <f>Aerogeneradores!I48</f>
        <v>0</v>
      </c>
      <c r="BQ48" s="106">
        <f>Aerogeneradores!J48</f>
        <v>0</v>
      </c>
      <c r="BR48" s="106">
        <f>Aerogeneradores!K48</f>
        <v>0</v>
      </c>
      <c r="BS48" s="106">
        <f>Aerogeneradores!L48</f>
        <v>0</v>
      </c>
      <c r="BT48" s="106">
        <f>Aerogeneradores!M48</f>
        <v>0</v>
      </c>
      <c r="BU48" s="106" t="str">
        <f>Aerogeneradores!N48</f>
        <v>II-38</v>
      </c>
      <c r="BV48" s="106">
        <f>Aerogeneradores!O48</f>
        <v>0</v>
      </c>
      <c r="BW48" s="106">
        <f>Aerogeneradores!P48</f>
        <v>0</v>
      </c>
      <c r="BX48" s="106">
        <f>Aerogeneradores!Q48</f>
        <v>0</v>
      </c>
      <c r="BY48" s="106">
        <f>Aerogeneradores!R48</f>
        <v>0</v>
      </c>
      <c r="BZ48" s="106">
        <f>Aerogeneradores!S48</f>
        <v>0</v>
      </c>
      <c r="CA48" s="106">
        <f>Aerogeneradores!T48</f>
        <v>0</v>
      </c>
      <c r="CB48" s="106">
        <f>Aerogeneradores!U48</f>
        <v>0</v>
      </c>
      <c r="CC48" s="106">
        <f>Aerogeneradores!V48</f>
        <v>0</v>
      </c>
      <c r="CD48" s="106">
        <f>Aerogeneradores!W48</f>
        <v>0</v>
      </c>
      <c r="CE48" s="106" t="str">
        <f>Aerogeneradores!X48</f>
        <v>III-38</v>
      </c>
      <c r="CF48" s="106">
        <f>Aerogeneradores!Y48</f>
        <v>0</v>
      </c>
      <c r="CG48" s="106">
        <f>Aerogeneradores!Z48</f>
        <v>0</v>
      </c>
      <c r="CH48" s="106">
        <f>Aerogeneradores!AA48</f>
        <v>0</v>
      </c>
      <c r="CI48" s="106">
        <f>Aerogeneradores!AB48</f>
        <v>0</v>
      </c>
      <c r="CJ48" s="106">
        <f>Aerogeneradores!AC48</f>
        <v>0</v>
      </c>
      <c r="CK48" s="106">
        <f>Aerogeneradores!AD48</f>
        <v>0</v>
      </c>
      <c r="CL48" s="106">
        <f>Aerogeneradores!AE48</f>
        <v>0</v>
      </c>
      <c r="CM48" s="106">
        <f>Aerogeneradores!AF48</f>
        <v>0</v>
      </c>
      <c r="CN48" s="106">
        <f>Aerogeneradores!AG48</f>
        <v>0</v>
      </c>
      <c r="CO48" s="106" t="str">
        <f>Aerogeneradores!AH48</f>
        <v>III-38</v>
      </c>
      <c r="CP48" s="106">
        <f>Aerogeneradores!AI48</f>
        <v>0</v>
      </c>
      <c r="CQ48" s="106">
        <f>Aerogeneradores!AJ48</f>
        <v>0</v>
      </c>
      <c r="CR48" s="106">
        <f>Aerogeneradores!AK48</f>
        <v>0</v>
      </c>
      <c r="CS48" s="106">
        <f>Aerogeneradores!AL48</f>
        <v>0</v>
      </c>
      <c r="CT48" s="106">
        <f>Aerogeneradores!AM48</f>
        <v>0</v>
      </c>
      <c r="CU48" s="112">
        <f>Aerogeneradores!AN48</f>
        <v>0</v>
      </c>
      <c r="DR48" s="111">
        <f ca="1">Cálculos!B47</f>
        <v>0</v>
      </c>
      <c r="DS48" s="106">
        <f ca="1">Cálculos!C47</f>
        <v>0</v>
      </c>
      <c r="DT48" s="106">
        <f ca="1">Cálculos!D47</f>
        <v>0</v>
      </c>
      <c r="DU48" s="106">
        <f ca="1">Cálculos!E47</f>
        <v>0</v>
      </c>
      <c r="DV48" s="106">
        <f ca="1">Cálculos!F47</f>
        <v>0</v>
      </c>
      <c r="DW48" s="106">
        <f ca="1">Cálculos!G47</f>
        <v>0</v>
      </c>
      <c r="DX48" s="106">
        <f>Cálculos!H47</f>
        <v>0</v>
      </c>
      <c r="DY48" s="106">
        <f ca="1">Cálculos!I47</f>
        <v>0</v>
      </c>
      <c r="DZ48" s="106">
        <f ca="1">Cálculos!J47</f>
        <v>0</v>
      </c>
      <c r="EA48" s="106">
        <f ca="1">Cálculos!K47</f>
        <v>0</v>
      </c>
      <c r="EB48" s="106">
        <f ca="1">Cálculos!L47</f>
        <v>0</v>
      </c>
      <c r="EC48" s="106">
        <f>Cálculos!M47</f>
        <v>0</v>
      </c>
      <c r="ED48" s="106">
        <f ca="1">Cálculos!N47</f>
        <v>0</v>
      </c>
      <c r="EE48" s="106">
        <f ca="1">Cálculos!O47</f>
        <v>0</v>
      </c>
      <c r="EF48" s="106">
        <f ca="1">Cálculos!P47</f>
        <v>0</v>
      </c>
      <c r="EG48" s="106">
        <f ca="1">Cálculos!Q47</f>
        <v>0</v>
      </c>
      <c r="EH48" s="106">
        <f ca="1">Cálculos!R47</f>
        <v>0</v>
      </c>
      <c r="EI48" s="106">
        <f ca="1">Cálculos!S47</f>
        <v>0</v>
      </c>
      <c r="EJ48" s="106">
        <f ca="1">Cálculos!T47</f>
        <v>0</v>
      </c>
      <c r="FB48" s="106" t="str">
        <f>Cron.Inversiones!B48</f>
        <v>Dirección, Ingeniería, Logística</v>
      </c>
      <c r="FC48" s="106">
        <f ca="1">Cron.Inversiones!C48</f>
        <v>0</v>
      </c>
      <c r="FD48" s="106">
        <f>Cron.Inversiones!D48</f>
        <v>0</v>
      </c>
      <c r="FE48" s="106">
        <f>Cron.Inversiones!E48</f>
        <v>0</v>
      </c>
      <c r="FF48" s="106">
        <f>Cron.Inversiones!F48</f>
        <v>0</v>
      </c>
      <c r="FG48" s="106">
        <f>Cron.Inversiones!G48</f>
        <v>0</v>
      </c>
      <c r="FH48" s="106">
        <f>Cron.Inversiones!H48</f>
        <v>0</v>
      </c>
      <c r="FI48" s="106">
        <f>Cron.Inversiones!I48</f>
        <v>0</v>
      </c>
      <c r="FJ48" s="106">
        <f>Cron.Inversiones!J48</f>
        <v>0</v>
      </c>
      <c r="FK48" s="106">
        <f>Cron.Inversiones!K48</f>
        <v>0</v>
      </c>
      <c r="FL48" s="106">
        <f>Cron.Inversiones!L48</f>
        <v>0</v>
      </c>
      <c r="FM48" s="106">
        <f>Cron.Inversiones!M48</f>
        <v>0</v>
      </c>
      <c r="FN48" s="106">
        <f>Cron.Inversiones!N48</f>
        <v>0</v>
      </c>
      <c r="FO48" s="106">
        <f>Cron.Inversiones!O48</f>
        <v>0</v>
      </c>
      <c r="FP48" s="106" t="str">
        <f>Cron.Inversiones!P48</f>
        <v>X</v>
      </c>
    </row>
    <row r="49" spans="2:172" x14ac:dyDescent="0.25">
      <c r="B49" s="111" t="e">
        <f>#REF!</f>
        <v>#REF!</v>
      </c>
      <c r="C49" s="106" t="e">
        <f>#REF!</f>
        <v>#REF!</v>
      </c>
      <c r="D49" s="106" t="e">
        <f>#REF!</f>
        <v>#REF!</v>
      </c>
      <c r="E49" s="106" t="e">
        <f>#REF!</f>
        <v>#REF!</v>
      </c>
      <c r="F49" s="106" t="e">
        <f>#REF!</f>
        <v>#REF!</v>
      </c>
      <c r="G49" s="112" t="e">
        <f>#REF!</f>
        <v>#REF!</v>
      </c>
      <c r="J49" s="106">
        <f>'"Información del Proyecto - 1"'!B49</f>
        <v>0</v>
      </c>
      <c r="K49" s="106">
        <f>'"Información del Proyecto - 1"'!C49</f>
        <v>0</v>
      </c>
      <c r="L49" s="106">
        <f>'"Información del Proyecto - 1"'!D49</f>
        <v>0</v>
      </c>
      <c r="M49" s="106">
        <f>'"Información del Proyecto - 1"'!E49</f>
        <v>0</v>
      </c>
      <c r="N49" s="106">
        <f>'"Información del Proyecto - 1"'!F49</f>
        <v>0</v>
      </c>
      <c r="O49" s="106">
        <f>'"Información del Proyecto - 1"'!G49</f>
        <v>0</v>
      </c>
      <c r="P49" s="106">
        <f>'"Información del Proyecto - 1"'!H49</f>
        <v>0</v>
      </c>
      <c r="Q49" s="106">
        <f>'"Información del Proyecto - 1"'!I49</f>
        <v>0</v>
      </c>
      <c r="R49" s="106">
        <f>'"Información del Proyecto - 1"'!J49</f>
        <v>0</v>
      </c>
      <c r="S49" s="106">
        <f>'"Información del Proyecto - 1"'!K49</f>
        <v>0</v>
      </c>
      <c r="T49" s="106">
        <f>'"Información del Proyecto - 1"'!L49</f>
        <v>0</v>
      </c>
      <c r="AD49" s="111">
        <f>'"Información del Proyecto - 4" '!B49</f>
        <v>0</v>
      </c>
      <c r="AE49" s="106">
        <f>'"Información del Proyecto - 4" '!C49</f>
        <v>0</v>
      </c>
      <c r="AF49" s="106">
        <f>'"Información del Proyecto - 4" '!D49</f>
        <v>0</v>
      </c>
      <c r="AG49" s="106">
        <f>'"Información del Proyecto - 4" '!E49</f>
        <v>0</v>
      </c>
      <c r="AH49" s="106">
        <f>'"Información del Proyecto - 4" '!F49</f>
        <v>0</v>
      </c>
      <c r="AI49" s="106">
        <f>'"Información del Proyecto - 4" '!G49</f>
        <v>0</v>
      </c>
      <c r="AJ49" s="106">
        <f>'"Información del Proyecto - 4" '!H49</f>
        <v>0</v>
      </c>
      <c r="AK49" s="106">
        <f>'"Información del Proyecto - 4" '!I49</f>
        <v>0</v>
      </c>
      <c r="AL49" s="106">
        <f>'"Información del Proyecto - 4" '!J49</f>
        <v>0</v>
      </c>
      <c r="AM49" s="106">
        <f>'"Información del Proyecto - 4" '!K49</f>
        <v>0</v>
      </c>
      <c r="AN49" s="106">
        <f>'"Información del Proyecto - 4" '!L49</f>
        <v>0</v>
      </c>
      <c r="AO49" s="106">
        <f>'"Información del Proyecto - 4" '!M49</f>
        <v>0</v>
      </c>
      <c r="AP49" s="106">
        <f>'"Información del Proyecto - 4" '!N49</f>
        <v>0</v>
      </c>
      <c r="AQ49" s="106">
        <f>'"Información del Proyecto - 4" '!O49</f>
        <v>0</v>
      </c>
      <c r="AR49" s="106">
        <f>'"Información del Proyecto - 4" '!P49</f>
        <v>0</v>
      </c>
      <c r="AS49" s="106">
        <f>'"Información del Proyecto - 4" '!Q49</f>
        <v>0</v>
      </c>
      <c r="AT49" s="112">
        <f>'"Información del Proyecto - 4" '!R49</f>
        <v>0</v>
      </c>
      <c r="BH49" s="111">
        <f>Aerogeneradores!A49</f>
        <v>0</v>
      </c>
      <c r="BI49" s="106">
        <f>Aerogeneradores!B49</f>
        <v>0</v>
      </c>
      <c r="BJ49" s="106">
        <f>Aerogeneradores!C49</f>
        <v>0</v>
      </c>
      <c r="BK49" s="106" t="str">
        <f>Aerogeneradores!D49</f>
        <v>I-39</v>
      </c>
      <c r="BL49" s="106">
        <f>Aerogeneradores!E49</f>
        <v>0</v>
      </c>
      <c r="BM49" s="106">
        <f>Aerogeneradores!F49</f>
        <v>0</v>
      </c>
      <c r="BN49" s="106">
        <f>Aerogeneradores!G49</f>
        <v>0</v>
      </c>
      <c r="BO49" s="106">
        <f>Aerogeneradores!H49</f>
        <v>0</v>
      </c>
      <c r="BP49" s="106">
        <f>Aerogeneradores!I49</f>
        <v>0</v>
      </c>
      <c r="BQ49" s="106">
        <f>Aerogeneradores!J49</f>
        <v>0</v>
      </c>
      <c r="BR49" s="106">
        <f>Aerogeneradores!K49</f>
        <v>0</v>
      </c>
      <c r="BS49" s="106">
        <f>Aerogeneradores!L49</f>
        <v>0</v>
      </c>
      <c r="BT49" s="106">
        <f>Aerogeneradores!M49</f>
        <v>0</v>
      </c>
      <c r="BU49" s="106" t="str">
        <f>Aerogeneradores!N49</f>
        <v>II-39</v>
      </c>
      <c r="BV49" s="106">
        <f>Aerogeneradores!O49</f>
        <v>0</v>
      </c>
      <c r="BW49" s="106">
        <f>Aerogeneradores!P49</f>
        <v>0</v>
      </c>
      <c r="BX49" s="106">
        <f>Aerogeneradores!Q49</f>
        <v>0</v>
      </c>
      <c r="BY49" s="106">
        <f>Aerogeneradores!R49</f>
        <v>0</v>
      </c>
      <c r="BZ49" s="106">
        <f>Aerogeneradores!S49</f>
        <v>0</v>
      </c>
      <c r="CA49" s="106">
        <f>Aerogeneradores!T49</f>
        <v>0</v>
      </c>
      <c r="CB49" s="106">
        <f>Aerogeneradores!U49</f>
        <v>0</v>
      </c>
      <c r="CC49" s="106">
        <f>Aerogeneradores!V49</f>
        <v>0</v>
      </c>
      <c r="CD49" s="106">
        <f>Aerogeneradores!W49</f>
        <v>0</v>
      </c>
      <c r="CE49" s="106" t="str">
        <f>Aerogeneradores!X49</f>
        <v>III-39</v>
      </c>
      <c r="CF49" s="106">
        <f>Aerogeneradores!Y49</f>
        <v>0</v>
      </c>
      <c r="CG49" s="106">
        <f>Aerogeneradores!Z49</f>
        <v>0</v>
      </c>
      <c r="CH49" s="106">
        <f>Aerogeneradores!AA49</f>
        <v>0</v>
      </c>
      <c r="CI49" s="106">
        <f>Aerogeneradores!AB49</f>
        <v>0</v>
      </c>
      <c r="CJ49" s="106">
        <f>Aerogeneradores!AC49</f>
        <v>0</v>
      </c>
      <c r="CK49" s="106">
        <f>Aerogeneradores!AD49</f>
        <v>0</v>
      </c>
      <c r="CL49" s="106">
        <f>Aerogeneradores!AE49</f>
        <v>0</v>
      </c>
      <c r="CM49" s="106">
        <f>Aerogeneradores!AF49</f>
        <v>0</v>
      </c>
      <c r="CN49" s="106">
        <f>Aerogeneradores!AG49</f>
        <v>0</v>
      </c>
      <c r="CO49" s="106" t="str">
        <f>Aerogeneradores!AH49</f>
        <v>III-39</v>
      </c>
      <c r="CP49" s="106">
        <f>Aerogeneradores!AI49</f>
        <v>0</v>
      </c>
      <c r="CQ49" s="106">
        <f>Aerogeneradores!AJ49</f>
        <v>0</v>
      </c>
      <c r="CR49" s="106">
        <f>Aerogeneradores!AK49</f>
        <v>0</v>
      </c>
      <c r="CS49" s="106">
        <f>Aerogeneradores!AL49</f>
        <v>0</v>
      </c>
      <c r="CT49" s="106">
        <f>Aerogeneradores!AM49</f>
        <v>0</v>
      </c>
      <c r="CU49" s="112">
        <f>Aerogeneradores!AN49</f>
        <v>0</v>
      </c>
      <c r="DR49" s="111">
        <f ca="1">Cálculos!B48</f>
        <v>0</v>
      </c>
      <c r="DS49" s="106">
        <f ca="1">Cálculos!C48</f>
        <v>0</v>
      </c>
      <c r="DT49" s="106">
        <f ca="1">Cálculos!D48</f>
        <v>0</v>
      </c>
      <c r="DU49" s="106">
        <f ca="1">Cálculos!E48</f>
        <v>0</v>
      </c>
      <c r="DV49" s="106">
        <f ca="1">Cálculos!F48</f>
        <v>0</v>
      </c>
      <c r="DW49" s="106">
        <f ca="1">Cálculos!G48</f>
        <v>0</v>
      </c>
      <c r="DX49" s="106">
        <f>Cálculos!H48</f>
        <v>0</v>
      </c>
      <c r="DY49" s="106">
        <f ca="1">Cálculos!I48</f>
        <v>0</v>
      </c>
      <c r="DZ49" s="106">
        <f ca="1">Cálculos!J48</f>
        <v>0</v>
      </c>
      <c r="EA49" s="106">
        <f ca="1">Cálculos!K48</f>
        <v>0</v>
      </c>
      <c r="EB49" s="106">
        <f ca="1">Cálculos!L48</f>
        <v>0</v>
      </c>
      <c r="EC49" s="106">
        <f>Cálculos!M48</f>
        <v>0</v>
      </c>
      <c r="ED49" s="106">
        <f ca="1">Cálculos!N48</f>
        <v>0</v>
      </c>
      <c r="EE49" s="106">
        <f ca="1">Cálculos!O48</f>
        <v>0</v>
      </c>
      <c r="EF49" s="106">
        <f ca="1">Cálculos!P48</f>
        <v>0</v>
      </c>
      <c r="EG49" s="106">
        <f ca="1">Cálculos!Q48</f>
        <v>0</v>
      </c>
      <c r="EH49" s="106">
        <f ca="1">Cálculos!R48</f>
        <v>0</v>
      </c>
      <c r="EI49" s="106">
        <f ca="1">Cálculos!S48</f>
        <v>0</v>
      </c>
      <c r="EJ49" s="106">
        <f ca="1">Cálculos!T48</f>
        <v>0</v>
      </c>
      <c r="FB49" s="106" t="str">
        <f>Cron.Inversiones!B49</f>
        <v>TOTAL CAPEX</v>
      </c>
      <c r="FC49" s="106">
        <f ca="1">Cron.Inversiones!C49</f>
        <v>0</v>
      </c>
      <c r="FD49" s="106">
        <f ca="1">Cron.Inversiones!D49</f>
        <v>0</v>
      </c>
      <c r="FE49" s="106">
        <f ca="1">Cron.Inversiones!E49</f>
        <v>0</v>
      </c>
      <c r="FF49" s="106">
        <f ca="1">Cron.Inversiones!F49</f>
        <v>0</v>
      </c>
      <c r="FG49" s="106">
        <f ca="1">Cron.Inversiones!G49</f>
        <v>0</v>
      </c>
      <c r="FH49" s="106">
        <f ca="1">Cron.Inversiones!H49</f>
        <v>0</v>
      </c>
      <c r="FI49" s="106">
        <f ca="1">Cron.Inversiones!I49</f>
        <v>0</v>
      </c>
      <c r="FJ49" s="106">
        <f ca="1">Cron.Inversiones!J49</f>
        <v>0</v>
      </c>
      <c r="FK49" s="106">
        <f ca="1">Cron.Inversiones!K49</f>
        <v>0</v>
      </c>
      <c r="FL49" s="106">
        <f ca="1">Cron.Inversiones!L49</f>
        <v>0</v>
      </c>
      <c r="FM49" s="106">
        <f ca="1">Cron.Inversiones!M49</f>
        <v>0</v>
      </c>
      <c r="FN49" s="106">
        <f ca="1">Cron.Inversiones!N49</f>
        <v>0</v>
      </c>
      <c r="FO49" s="106">
        <f ca="1">Cron.Inversiones!O49</f>
        <v>0</v>
      </c>
      <c r="FP49" s="106" t="str">
        <f>Cron.Inversiones!P49</f>
        <v>U$D</v>
      </c>
    </row>
    <row r="50" spans="2:172" x14ac:dyDescent="0.25">
      <c r="B50" s="111" t="e">
        <f>#REF!</f>
        <v>#REF!</v>
      </c>
      <c r="C50" s="106" t="e">
        <f>#REF!</f>
        <v>#REF!</v>
      </c>
      <c r="D50" s="106" t="e">
        <f>#REF!</f>
        <v>#REF!</v>
      </c>
      <c r="E50" s="106" t="e">
        <f>#REF!</f>
        <v>#REF!</v>
      </c>
      <c r="F50" s="106" t="e">
        <f>#REF!</f>
        <v>#REF!</v>
      </c>
      <c r="G50" s="112" t="e">
        <f>#REF!</f>
        <v>#REF!</v>
      </c>
      <c r="J50" s="106">
        <f>'"Información del Proyecto - 1"'!B50</f>
        <v>0</v>
      </c>
      <c r="K50" s="106">
        <f>'"Información del Proyecto - 1"'!C50</f>
        <v>0</v>
      </c>
      <c r="L50" s="106">
        <f>'"Información del Proyecto - 1"'!D50</f>
        <v>0</v>
      </c>
      <c r="M50" s="106">
        <f>'"Información del Proyecto - 1"'!E50</f>
        <v>0</v>
      </c>
      <c r="N50" s="106">
        <f>'"Información del Proyecto - 1"'!F50</f>
        <v>0</v>
      </c>
      <c r="O50" s="106">
        <f>'"Información del Proyecto - 1"'!G50</f>
        <v>0</v>
      </c>
      <c r="P50" s="106">
        <f>'"Información del Proyecto - 1"'!H50</f>
        <v>0</v>
      </c>
      <c r="Q50" s="106">
        <f>'"Información del Proyecto - 1"'!I50</f>
        <v>0</v>
      </c>
      <c r="R50" s="106">
        <f>'"Información del Proyecto - 1"'!J50</f>
        <v>0</v>
      </c>
      <c r="S50" s="106">
        <f>'"Información del Proyecto - 1"'!K50</f>
        <v>0</v>
      </c>
      <c r="T50" s="106">
        <f>'"Información del Proyecto - 1"'!L50</f>
        <v>0</v>
      </c>
      <c r="AD50" s="111">
        <f>'"Información del Proyecto - 4" '!B50</f>
        <v>0</v>
      </c>
      <c r="AE50" s="106">
        <f>'"Información del Proyecto - 4" '!C50</f>
        <v>0</v>
      </c>
      <c r="AF50" s="106" t="str">
        <f>'"Información del Proyecto - 4" '!D50</f>
        <v>Marca</v>
      </c>
      <c r="AG50" s="106" t="str">
        <f>'"Información del Proyecto - 4" '!E50</f>
        <v>Modelo</v>
      </c>
      <c r="AH50" s="106" t="str">
        <f>'"Información del Proyecto - 4" '!F50</f>
        <v>Sist. de Comunicación</v>
      </c>
      <c r="AI50" s="106">
        <f>'"Información del Proyecto - 4" '!G50</f>
        <v>0</v>
      </c>
      <c r="AJ50" s="106">
        <f>'"Información del Proyecto - 4" '!H50</f>
        <v>0</v>
      </c>
      <c r="AK50" s="106">
        <f>'"Información del Proyecto - 4" '!I50</f>
        <v>0</v>
      </c>
      <c r="AL50" s="106">
        <f>'"Información del Proyecto - 4" '!J50</f>
        <v>0</v>
      </c>
      <c r="AM50" s="106">
        <f>'"Información del Proyecto - 4" '!K50</f>
        <v>0</v>
      </c>
      <c r="AN50" s="106" t="str">
        <f>'"Información del Proyecto - 4" '!L50</f>
        <v>Marca</v>
      </c>
      <c r="AO50" s="106" t="str">
        <f>'"Información del Proyecto - 4" '!M50</f>
        <v>Modelo</v>
      </c>
      <c r="AP50" s="106" t="str">
        <f>'"Información del Proyecto - 4" '!N50</f>
        <v>Sist. de Comunicación</v>
      </c>
      <c r="AQ50" s="106">
        <f>'"Información del Proyecto - 4" '!O50</f>
        <v>0</v>
      </c>
      <c r="AR50" s="106">
        <f>'"Información del Proyecto - 4" '!P50</f>
        <v>0</v>
      </c>
      <c r="AS50" s="106">
        <f>'"Información del Proyecto - 4" '!Q50</f>
        <v>0</v>
      </c>
      <c r="AT50" s="112">
        <f>'"Información del Proyecto - 4" '!R50</f>
        <v>0</v>
      </c>
      <c r="BH50" s="111">
        <f>Aerogeneradores!A50</f>
        <v>0</v>
      </c>
      <c r="BI50" s="106">
        <f>Aerogeneradores!B50</f>
        <v>0</v>
      </c>
      <c r="BJ50" s="106">
        <f>Aerogeneradores!C50</f>
        <v>0</v>
      </c>
      <c r="BK50" s="106" t="str">
        <f>Aerogeneradores!D50</f>
        <v>I-40</v>
      </c>
      <c r="BL50" s="106">
        <f>Aerogeneradores!E50</f>
        <v>0</v>
      </c>
      <c r="BM50" s="106">
        <f>Aerogeneradores!F50</f>
        <v>0</v>
      </c>
      <c r="BN50" s="106">
        <f>Aerogeneradores!G50</f>
        <v>0</v>
      </c>
      <c r="BO50" s="106">
        <f>Aerogeneradores!H50</f>
        <v>0</v>
      </c>
      <c r="BP50" s="106">
        <f>Aerogeneradores!I50</f>
        <v>0</v>
      </c>
      <c r="BQ50" s="106">
        <f>Aerogeneradores!J50</f>
        <v>0</v>
      </c>
      <c r="BR50" s="106">
        <f>Aerogeneradores!K50</f>
        <v>0</v>
      </c>
      <c r="BS50" s="106">
        <f>Aerogeneradores!L50</f>
        <v>0</v>
      </c>
      <c r="BT50" s="106">
        <f>Aerogeneradores!M50</f>
        <v>0</v>
      </c>
      <c r="BU50" s="106" t="str">
        <f>Aerogeneradores!N50</f>
        <v>II-40</v>
      </c>
      <c r="BV50" s="106">
        <f>Aerogeneradores!O50</f>
        <v>0</v>
      </c>
      <c r="BW50" s="106">
        <f>Aerogeneradores!P50</f>
        <v>0</v>
      </c>
      <c r="BX50" s="106">
        <f>Aerogeneradores!Q50</f>
        <v>0</v>
      </c>
      <c r="BY50" s="106">
        <f>Aerogeneradores!R50</f>
        <v>0</v>
      </c>
      <c r="BZ50" s="106">
        <f>Aerogeneradores!S50</f>
        <v>0</v>
      </c>
      <c r="CA50" s="106">
        <f>Aerogeneradores!T50</f>
        <v>0</v>
      </c>
      <c r="CB50" s="106">
        <f>Aerogeneradores!U50</f>
        <v>0</v>
      </c>
      <c r="CC50" s="106">
        <f>Aerogeneradores!V50</f>
        <v>0</v>
      </c>
      <c r="CD50" s="106">
        <f>Aerogeneradores!W50</f>
        <v>0</v>
      </c>
      <c r="CE50" s="106" t="str">
        <f>Aerogeneradores!X50</f>
        <v>III-40</v>
      </c>
      <c r="CF50" s="106">
        <f>Aerogeneradores!Y50</f>
        <v>0</v>
      </c>
      <c r="CG50" s="106">
        <f>Aerogeneradores!Z50</f>
        <v>0</v>
      </c>
      <c r="CH50" s="106">
        <f>Aerogeneradores!AA50</f>
        <v>0</v>
      </c>
      <c r="CI50" s="106">
        <f>Aerogeneradores!AB50</f>
        <v>0</v>
      </c>
      <c r="CJ50" s="106">
        <f>Aerogeneradores!AC50</f>
        <v>0</v>
      </c>
      <c r="CK50" s="106">
        <f>Aerogeneradores!AD50</f>
        <v>0</v>
      </c>
      <c r="CL50" s="106">
        <f>Aerogeneradores!AE50</f>
        <v>0</v>
      </c>
      <c r="CM50" s="106">
        <f>Aerogeneradores!AF50</f>
        <v>0</v>
      </c>
      <c r="CN50" s="106">
        <f>Aerogeneradores!AG50</f>
        <v>0</v>
      </c>
      <c r="CO50" s="106" t="str">
        <f>Aerogeneradores!AH50</f>
        <v>III-40</v>
      </c>
      <c r="CP50" s="106">
        <f>Aerogeneradores!AI50</f>
        <v>0</v>
      </c>
      <c r="CQ50" s="106">
        <f>Aerogeneradores!AJ50</f>
        <v>0</v>
      </c>
      <c r="CR50" s="106">
        <f>Aerogeneradores!AK50</f>
        <v>0</v>
      </c>
      <c r="CS50" s="106">
        <f>Aerogeneradores!AL50</f>
        <v>0</v>
      </c>
      <c r="CT50" s="106">
        <f>Aerogeneradores!AM50</f>
        <v>0</v>
      </c>
      <c r="CU50" s="112">
        <f>Aerogeneradores!AN50</f>
        <v>0</v>
      </c>
      <c r="DR50" s="111">
        <f ca="1">Cálculos!B49</f>
        <v>0</v>
      </c>
      <c r="DS50" s="106">
        <f ca="1">Cálculos!C49</f>
        <v>0</v>
      </c>
      <c r="DT50" s="106">
        <f ca="1">Cálculos!D49</f>
        <v>0</v>
      </c>
      <c r="DU50" s="106">
        <f ca="1">Cálculos!E49</f>
        <v>0</v>
      </c>
      <c r="DV50" s="106">
        <f ca="1">Cálculos!F49</f>
        <v>0</v>
      </c>
      <c r="DW50" s="106">
        <f ca="1">Cálculos!G49</f>
        <v>0</v>
      </c>
      <c r="DX50" s="106">
        <f>Cálculos!H49</f>
        <v>0</v>
      </c>
      <c r="DY50" s="106">
        <f ca="1">Cálculos!I49</f>
        <v>0</v>
      </c>
      <c r="DZ50" s="106">
        <f ca="1">Cálculos!J49</f>
        <v>0</v>
      </c>
      <c r="EA50" s="106">
        <f ca="1">Cálculos!K49</f>
        <v>0</v>
      </c>
      <c r="EB50" s="106">
        <f ca="1">Cálculos!L49</f>
        <v>0</v>
      </c>
      <c r="EC50" s="106">
        <f>Cálculos!M49</f>
        <v>0</v>
      </c>
      <c r="ED50" s="106">
        <f ca="1">Cálculos!N49</f>
        <v>0</v>
      </c>
      <c r="EE50" s="106">
        <f ca="1">Cálculos!O49</f>
        <v>0</v>
      </c>
      <c r="EF50" s="106">
        <f ca="1">Cálculos!P49</f>
        <v>0</v>
      </c>
      <c r="EG50" s="106">
        <f ca="1">Cálculos!Q49</f>
        <v>0</v>
      </c>
      <c r="EH50" s="106">
        <f ca="1">Cálculos!R49</f>
        <v>0</v>
      </c>
      <c r="EI50" s="106">
        <f ca="1">Cálculos!S49</f>
        <v>0</v>
      </c>
      <c r="EJ50" s="106">
        <f ca="1">Cálculos!T49</f>
        <v>0</v>
      </c>
      <c r="EM50" s="106" t="str">
        <f>Empleo!B50</f>
        <v>Cantidad empleos</v>
      </c>
      <c r="EO50" s="106">
        <f>Empleo!D50</f>
        <v>0</v>
      </c>
      <c r="EQ50" s="106">
        <f>Empleo!F50</f>
        <v>0</v>
      </c>
      <c r="ES50" s="106">
        <f>Empleo!H50</f>
        <v>0</v>
      </c>
      <c r="EU50" s="106">
        <f>Empleo!J50</f>
        <v>0</v>
      </c>
      <c r="FB50" s="106">
        <f>Cron.Inversiones!B50</f>
        <v>0</v>
      </c>
      <c r="FC50" s="106" t="str">
        <f>Cron.Inversiones!C50</f>
        <v>%</v>
      </c>
      <c r="FD50" s="106">
        <f ca="1">Cron.Inversiones!D50</f>
        <v>0</v>
      </c>
      <c r="FE50" s="106">
        <f ca="1">Cron.Inversiones!E50</f>
        <v>0</v>
      </c>
      <c r="FF50" s="106">
        <f ca="1">Cron.Inversiones!F50</f>
        <v>0</v>
      </c>
      <c r="FG50" s="106">
        <f ca="1">Cron.Inversiones!G50</f>
        <v>0</v>
      </c>
      <c r="FH50" s="106">
        <f ca="1">Cron.Inversiones!H50</f>
        <v>0</v>
      </c>
      <c r="FI50" s="106">
        <f ca="1">Cron.Inversiones!I50</f>
        <v>0</v>
      </c>
      <c r="FJ50" s="106">
        <f ca="1">Cron.Inversiones!J50</f>
        <v>0</v>
      </c>
      <c r="FK50" s="106">
        <f ca="1">Cron.Inversiones!K50</f>
        <v>0</v>
      </c>
      <c r="FL50" s="106">
        <f ca="1">Cron.Inversiones!L50</f>
        <v>0</v>
      </c>
      <c r="FM50" s="106">
        <f ca="1">Cron.Inversiones!M50</f>
        <v>0</v>
      </c>
      <c r="FN50" s="106">
        <f ca="1">Cron.Inversiones!N50</f>
        <v>0</v>
      </c>
      <c r="FO50" s="106">
        <f ca="1">Cron.Inversiones!O50</f>
        <v>0</v>
      </c>
    </row>
    <row r="51" spans="2:172" x14ac:dyDescent="0.25">
      <c r="B51" s="111" t="e">
        <f>#REF!</f>
        <v>#REF!</v>
      </c>
      <c r="C51" s="106" t="e">
        <f>#REF!</f>
        <v>#REF!</v>
      </c>
      <c r="D51" s="106" t="e">
        <f>#REF!</f>
        <v>#REF!</v>
      </c>
      <c r="E51" s="106" t="e">
        <f>#REF!</f>
        <v>#REF!</v>
      </c>
      <c r="F51" s="106" t="e">
        <f>#REF!</f>
        <v>#REF!</v>
      </c>
      <c r="G51" s="112" t="e">
        <f>#REF!</f>
        <v>#REF!</v>
      </c>
      <c r="J51" s="106" t="str">
        <f>'"Información del Proyecto - 1"'!B51</f>
        <v>DESCRIPCIÓN DEL PROYECTO: UBICACIÓN, DESCRIPCIÓN TÉCNICA, OPERACIÓN Y MANTENIMIENTO (HOJA 3)</v>
      </c>
      <c r="K51" s="106">
        <f>'"Información del Proyecto - 1"'!C51</f>
        <v>0</v>
      </c>
      <c r="L51" s="106">
        <f>'"Información del Proyecto - 1"'!D51</f>
        <v>0</v>
      </c>
      <c r="M51" s="106">
        <f>'"Información del Proyecto - 1"'!E51</f>
        <v>0</v>
      </c>
      <c r="N51" s="106">
        <f>'"Información del Proyecto - 1"'!F51</f>
        <v>0</v>
      </c>
      <c r="O51" s="106">
        <f>'"Información del Proyecto - 1"'!G51</f>
        <v>0</v>
      </c>
      <c r="P51" s="106">
        <f>'"Información del Proyecto - 1"'!H51</f>
        <v>0</v>
      </c>
      <c r="Q51" s="106">
        <f>'"Información del Proyecto - 1"'!I51</f>
        <v>0</v>
      </c>
      <c r="R51" s="106">
        <f>'"Información del Proyecto - 1"'!J51</f>
        <v>0</v>
      </c>
      <c r="S51" s="106">
        <f>'"Información del Proyecto - 1"'!K51</f>
        <v>0</v>
      </c>
      <c r="T51" s="106">
        <f>'"Información del Proyecto - 1"'!L51</f>
        <v>0</v>
      </c>
      <c r="U51" s="93"/>
      <c r="AD51" s="111">
        <f>'"Información del Proyecto - 4" '!B51</f>
        <v>0</v>
      </c>
      <c r="AE51" s="106" t="str">
        <f>'"Información del Proyecto - 4" '!C51</f>
        <v>Datalogger</v>
      </c>
      <c r="AF51" s="106">
        <f>'"Información del Proyecto - 4" '!D51</f>
        <v>0</v>
      </c>
      <c r="AG51" s="106">
        <f>'"Información del Proyecto - 4" '!E51</f>
        <v>0</v>
      </c>
      <c r="AH51" s="106">
        <f>'"Información del Proyecto - 4" '!F51</f>
        <v>0</v>
      </c>
      <c r="AI51" s="106">
        <f>'"Información del Proyecto - 4" '!G51</f>
        <v>0</v>
      </c>
      <c r="AJ51" s="106">
        <f>'"Información del Proyecto - 4" '!H51</f>
        <v>0</v>
      </c>
      <c r="AK51" s="106">
        <f>'"Información del Proyecto - 4" '!I51</f>
        <v>0</v>
      </c>
      <c r="AL51" s="106">
        <f>'"Información del Proyecto - 4" '!J51</f>
        <v>0</v>
      </c>
      <c r="AM51" s="106" t="str">
        <f>'"Información del Proyecto - 4" '!K51</f>
        <v>Datalogger</v>
      </c>
      <c r="AN51" s="106">
        <f>'"Información del Proyecto - 4" '!L51</f>
        <v>0</v>
      </c>
      <c r="AO51" s="106">
        <f>'"Información del Proyecto - 4" '!M51</f>
        <v>0</v>
      </c>
      <c r="AP51" s="106">
        <f>'"Información del Proyecto - 4" '!N51</f>
        <v>0</v>
      </c>
      <c r="AQ51" s="106">
        <f>'"Información del Proyecto - 4" '!O51</f>
        <v>0</v>
      </c>
      <c r="AR51" s="106">
        <f>'"Información del Proyecto - 4" '!P51</f>
        <v>0</v>
      </c>
      <c r="AS51" s="106">
        <f>'"Información del Proyecto - 4" '!Q51</f>
        <v>0</v>
      </c>
      <c r="AT51" s="112">
        <f>'"Información del Proyecto - 4" '!R51</f>
        <v>0</v>
      </c>
      <c r="BH51" s="111">
        <f>Aerogeneradores!A51</f>
        <v>0</v>
      </c>
      <c r="BI51" s="106">
        <f>Aerogeneradores!B51</f>
        <v>0</v>
      </c>
      <c r="BJ51" s="106">
        <f>Aerogeneradores!C51</f>
        <v>0</v>
      </c>
      <c r="BK51" s="106" t="str">
        <f>Aerogeneradores!D51</f>
        <v>I-41</v>
      </c>
      <c r="BL51" s="106">
        <f>Aerogeneradores!E51</f>
        <v>0</v>
      </c>
      <c r="BM51" s="106">
        <f>Aerogeneradores!F51</f>
        <v>0</v>
      </c>
      <c r="BN51" s="106">
        <f>Aerogeneradores!G51</f>
        <v>0</v>
      </c>
      <c r="BO51" s="106">
        <f>Aerogeneradores!H51</f>
        <v>0</v>
      </c>
      <c r="BP51" s="106">
        <f>Aerogeneradores!I51</f>
        <v>0</v>
      </c>
      <c r="BQ51" s="106">
        <f>Aerogeneradores!J51</f>
        <v>0</v>
      </c>
      <c r="BR51" s="106">
        <f>Aerogeneradores!K51</f>
        <v>0</v>
      </c>
      <c r="BS51" s="106">
        <f>Aerogeneradores!L51</f>
        <v>0</v>
      </c>
      <c r="BT51" s="106">
        <f>Aerogeneradores!M51</f>
        <v>0</v>
      </c>
      <c r="BU51" s="106" t="str">
        <f>Aerogeneradores!N51</f>
        <v>II-41</v>
      </c>
      <c r="BV51" s="106">
        <f>Aerogeneradores!O51</f>
        <v>0</v>
      </c>
      <c r="BW51" s="106">
        <f>Aerogeneradores!P51</f>
        <v>0</v>
      </c>
      <c r="BX51" s="106">
        <f>Aerogeneradores!Q51</f>
        <v>0</v>
      </c>
      <c r="BY51" s="106">
        <f>Aerogeneradores!R51</f>
        <v>0</v>
      </c>
      <c r="BZ51" s="106">
        <f>Aerogeneradores!S51</f>
        <v>0</v>
      </c>
      <c r="CA51" s="106">
        <f>Aerogeneradores!T51</f>
        <v>0</v>
      </c>
      <c r="CB51" s="106">
        <f>Aerogeneradores!U51</f>
        <v>0</v>
      </c>
      <c r="CC51" s="106">
        <f>Aerogeneradores!V51</f>
        <v>0</v>
      </c>
      <c r="CD51" s="106">
        <f>Aerogeneradores!W51</f>
        <v>0</v>
      </c>
      <c r="CE51" s="106" t="str">
        <f>Aerogeneradores!X51</f>
        <v>III-41</v>
      </c>
      <c r="CF51" s="106">
        <f>Aerogeneradores!Y51</f>
        <v>0</v>
      </c>
      <c r="CG51" s="106">
        <f>Aerogeneradores!Z51</f>
        <v>0</v>
      </c>
      <c r="CH51" s="106">
        <f>Aerogeneradores!AA51</f>
        <v>0</v>
      </c>
      <c r="CI51" s="106">
        <f>Aerogeneradores!AB51</f>
        <v>0</v>
      </c>
      <c r="CJ51" s="106">
        <f>Aerogeneradores!AC51</f>
        <v>0</v>
      </c>
      <c r="CK51" s="106">
        <f>Aerogeneradores!AD51</f>
        <v>0</v>
      </c>
      <c r="CL51" s="106">
        <f>Aerogeneradores!AE51</f>
        <v>0</v>
      </c>
      <c r="CM51" s="106">
        <f>Aerogeneradores!AF51</f>
        <v>0</v>
      </c>
      <c r="CN51" s="106">
        <f>Aerogeneradores!AG51</f>
        <v>0</v>
      </c>
      <c r="CO51" s="106" t="str">
        <f>Aerogeneradores!AH51</f>
        <v>III-41</v>
      </c>
      <c r="CP51" s="106">
        <f>Aerogeneradores!AI51</f>
        <v>0</v>
      </c>
      <c r="CQ51" s="106">
        <f>Aerogeneradores!AJ51</f>
        <v>0</v>
      </c>
      <c r="CR51" s="106">
        <f>Aerogeneradores!AK51</f>
        <v>0</v>
      </c>
      <c r="CS51" s="106">
        <f>Aerogeneradores!AL51</f>
        <v>0</v>
      </c>
      <c r="CT51" s="106">
        <f>Aerogeneradores!AM51</f>
        <v>0</v>
      </c>
      <c r="CU51" s="112">
        <f>Aerogeneradores!AN51</f>
        <v>0</v>
      </c>
      <c r="DR51" s="111">
        <f ca="1">Cálculos!B50</f>
        <v>0</v>
      </c>
      <c r="DS51" s="106">
        <f ca="1">Cálculos!C50</f>
        <v>0</v>
      </c>
      <c r="DT51" s="106">
        <f ca="1">Cálculos!D50</f>
        <v>0</v>
      </c>
      <c r="DU51" s="106">
        <f ca="1">Cálculos!E50</f>
        <v>0</v>
      </c>
      <c r="DV51" s="106">
        <f ca="1">Cálculos!F50</f>
        <v>0</v>
      </c>
      <c r="DW51" s="106">
        <f ca="1">Cálculos!G50</f>
        <v>0</v>
      </c>
      <c r="DX51" s="106">
        <f>Cálculos!H50</f>
        <v>0</v>
      </c>
      <c r="DY51" s="106">
        <f ca="1">Cálculos!I50</f>
        <v>0</v>
      </c>
      <c r="DZ51" s="106">
        <f ca="1">Cálculos!J50</f>
        <v>0</v>
      </c>
      <c r="EA51" s="106">
        <f ca="1">Cálculos!K50</f>
        <v>0</v>
      </c>
      <c r="EB51" s="106">
        <f ca="1">Cálculos!L50</f>
        <v>0</v>
      </c>
      <c r="EC51" s="106">
        <f>Cálculos!M50</f>
        <v>0</v>
      </c>
      <c r="ED51" s="106">
        <f ca="1">Cálculos!N50</f>
        <v>0</v>
      </c>
      <c r="EE51" s="106">
        <f ca="1">Cálculos!O50</f>
        <v>0</v>
      </c>
      <c r="EF51" s="106">
        <f ca="1">Cálculos!P50</f>
        <v>0</v>
      </c>
      <c r="EG51" s="106">
        <f ca="1">Cálculos!Q50</f>
        <v>0</v>
      </c>
      <c r="EH51" s="106">
        <f ca="1">Cálculos!R50</f>
        <v>0</v>
      </c>
      <c r="EI51" s="106">
        <f ca="1">Cálculos!S50</f>
        <v>0</v>
      </c>
      <c r="EJ51" s="106">
        <f ca="1">Cálculos!T50</f>
        <v>0</v>
      </c>
      <c r="EM51" s="106" t="str">
        <f>Empleo!B51</f>
        <v>Régimen de contratación</v>
      </c>
      <c r="EO51" s="106" t="str">
        <f>Empleo!D51</f>
        <v>full-time</v>
      </c>
      <c r="EQ51" s="106" t="str">
        <f>Empleo!F51</f>
        <v>part-time</v>
      </c>
      <c r="ES51" s="106" t="str">
        <f>Empleo!H51</f>
        <v>full-time</v>
      </c>
      <c r="EU51" s="106" t="str">
        <f>Empleo!J51</f>
        <v>part-time</v>
      </c>
    </row>
    <row r="52" spans="2:172" x14ac:dyDescent="0.25">
      <c r="B52" s="111" t="e">
        <f>#REF!</f>
        <v>#REF!</v>
      </c>
      <c r="C52" s="106" t="e">
        <f>#REF!</f>
        <v>#REF!</v>
      </c>
      <c r="D52" s="106" t="e">
        <f>#REF!</f>
        <v>#REF!</v>
      </c>
      <c r="E52" s="106" t="e">
        <f>#REF!</f>
        <v>#REF!</v>
      </c>
      <c r="F52" s="106" t="e">
        <f>#REF!</f>
        <v>#REF!</v>
      </c>
      <c r="G52" s="112" t="e">
        <f>#REF!</f>
        <v>#REF!</v>
      </c>
      <c r="J52" s="106">
        <f>'"Información del Proyecto - 1"'!B52</f>
        <v>0</v>
      </c>
      <c r="K52" s="106">
        <f>'"Información del Proyecto - 1"'!C52</f>
        <v>0</v>
      </c>
      <c r="L52" s="106">
        <f>'"Información del Proyecto - 1"'!D52</f>
        <v>0</v>
      </c>
      <c r="M52" s="106">
        <f>'"Información del Proyecto - 1"'!E52</f>
        <v>0</v>
      </c>
      <c r="N52" s="106">
        <f>'"Información del Proyecto - 1"'!F52</f>
        <v>0</v>
      </c>
      <c r="O52" s="106">
        <f>'"Información del Proyecto - 1"'!G52</f>
        <v>0</v>
      </c>
      <c r="P52" s="106">
        <f>'"Información del Proyecto - 1"'!H52</f>
        <v>0</v>
      </c>
      <c r="Q52" s="106">
        <f>'"Información del Proyecto - 1"'!I52</f>
        <v>0</v>
      </c>
      <c r="R52" s="106">
        <f>'"Información del Proyecto - 1"'!J52</f>
        <v>0</v>
      </c>
      <c r="S52" s="106">
        <f>'"Información del Proyecto - 1"'!K52</f>
        <v>0</v>
      </c>
      <c r="T52" s="106">
        <f>'"Información del Proyecto - 1"'!L52</f>
        <v>0</v>
      </c>
      <c r="AD52" s="111">
        <f>'"Información del Proyecto - 4" '!B52</f>
        <v>0</v>
      </c>
      <c r="AE52" s="106">
        <f>'"Información del Proyecto - 4" '!C52</f>
        <v>0</v>
      </c>
      <c r="AF52" s="106">
        <f>'"Información del Proyecto - 4" '!D52</f>
        <v>0</v>
      </c>
      <c r="AG52" s="106">
        <f>'"Información del Proyecto - 4" '!E52</f>
        <v>0</v>
      </c>
      <c r="AH52" s="106">
        <f>'"Información del Proyecto - 4" '!F52</f>
        <v>0</v>
      </c>
      <c r="AI52" s="106">
        <f>'"Información del Proyecto - 4" '!G52</f>
        <v>0</v>
      </c>
      <c r="AJ52" s="106">
        <f>'"Información del Proyecto - 4" '!H52</f>
        <v>0</v>
      </c>
      <c r="AK52" s="106">
        <f>'"Información del Proyecto - 4" '!I52</f>
        <v>0</v>
      </c>
      <c r="AL52" s="106">
        <f>'"Información del Proyecto - 4" '!J52</f>
        <v>0</v>
      </c>
      <c r="AM52" s="106">
        <f>'"Información del Proyecto - 4" '!K52</f>
        <v>0</v>
      </c>
      <c r="AN52" s="106">
        <f>'"Información del Proyecto - 4" '!L52</f>
        <v>0</v>
      </c>
      <c r="AO52" s="106">
        <f>'"Información del Proyecto - 4" '!M52</f>
        <v>0</v>
      </c>
      <c r="AP52" s="106">
        <f>'"Información del Proyecto - 4" '!N52</f>
        <v>0</v>
      </c>
      <c r="AQ52" s="106">
        <f>'"Información del Proyecto - 4" '!O52</f>
        <v>0</v>
      </c>
      <c r="AR52" s="106">
        <f>'"Información del Proyecto - 4" '!P52</f>
        <v>0</v>
      </c>
      <c r="AS52" s="106">
        <f>'"Información del Proyecto - 4" '!Q52</f>
        <v>0</v>
      </c>
      <c r="AT52" s="112">
        <f>'"Información del Proyecto - 4" '!R52</f>
        <v>0</v>
      </c>
      <c r="BH52" s="111">
        <f>Aerogeneradores!A52</f>
        <v>0</v>
      </c>
      <c r="BI52" s="106">
        <f>Aerogeneradores!B52</f>
        <v>0</v>
      </c>
      <c r="BJ52" s="106">
        <f>Aerogeneradores!C52</f>
        <v>0</v>
      </c>
      <c r="BK52" s="106" t="str">
        <f>Aerogeneradores!D52</f>
        <v>I-42</v>
      </c>
      <c r="BL52" s="106">
        <f>Aerogeneradores!E52</f>
        <v>0</v>
      </c>
      <c r="BM52" s="106">
        <f>Aerogeneradores!F52</f>
        <v>0</v>
      </c>
      <c r="BN52" s="106">
        <f>Aerogeneradores!G52</f>
        <v>0</v>
      </c>
      <c r="BO52" s="106">
        <f>Aerogeneradores!H52</f>
        <v>0</v>
      </c>
      <c r="BP52" s="106">
        <f>Aerogeneradores!I52</f>
        <v>0</v>
      </c>
      <c r="BQ52" s="106">
        <f>Aerogeneradores!J52</f>
        <v>0</v>
      </c>
      <c r="BR52" s="106">
        <f>Aerogeneradores!K52</f>
        <v>0</v>
      </c>
      <c r="BS52" s="106">
        <f>Aerogeneradores!L52</f>
        <v>0</v>
      </c>
      <c r="BT52" s="106">
        <f>Aerogeneradores!M52</f>
        <v>0</v>
      </c>
      <c r="BU52" s="106" t="str">
        <f>Aerogeneradores!N52</f>
        <v>II-42</v>
      </c>
      <c r="BV52" s="106">
        <f>Aerogeneradores!O52</f>
        <v>0</v>
      </c>
      <c r="BW52" s="106">
        <f>Aerogeneradores!P52</f>
        <v>0</v>
      </c>
      <c r="BX52" s="106">
        <f>Aerogeneradores!Q52</f>
        <v>0</v>
      </c>
      <c r="BY52" s="106">
        <f>Aerogeneradores!R52</f>
        <v>0</v>
      </c>
      <c r="BZ52" s="106">
        <f>Aerogeneradores!S52</f>
        <v>0</v>
      </c>
      <c r="CA52" s="106">
        <f>Aerogeneradores!T52</f>
        <v>0</v>
      </c>
      <c r="CB52" s="106">
        <f>Aerogeneradores!U52</f>
        <v>0</v>
      </c>
      <c r="CC52" s="106">
        <f>Aerogeneradores!V52</f>
        <v>0</v>
      </c>
      <c r="CD52" s="106">
        <f>Aerogeneradores!W52</f>
        <v>0</v>
      </c>
      <c r="CE52" s="106" t="str">
        <f>Aerogeneradores!X52</f>
        <v>III-42</v>
      </c>
      <c r="CF52" s="106">
        <f>Aerogeneradores!Y52</f>
        <v>0</v>
      </c>
      <c r="CG52" s="106">
        <f>Aerogeneradores!Z52</f>
        <v>0</v>
      </c>
      <c r="CH52" s="106">
        <f>Aerogeneradores!AA52</f>
        <v>0</v>
      </c>
      <c r="CI52" s="106">
        <f>Aerogeneradores!AB52</f>
        <v>0</v>
      </c>
      <c r="CJ52" s="106">
        <f>Aerogeneradores!AC52</f>
        <v>0</v>
      </c>
      <c r="CK52" s="106">
        <f>Aerogeneradores!AD52</f>
        <v>0</v>
      </c>
      <c r="CL52" s="106">
        <f>Aerogeneradores!AE52</f>
        <v>0</v>
      </c>
      <c r="CM52" s="106">
        <f>Aerogeneradores!AF52</f>
        <v>0</v>
      </c>
      <c r="CN52" s="106">
        <f>Aerogeneradores!AG52</f>
        <v>0</v>
      </c>
      <c r="CO52" s="106" t="str">
        <f>Aerogeneradores!AH52</f>
        <v>III-42</v>
      </c>
      <c r="CP52" s="106">
        <f>Aerogeneradores!AI52</f>
        <v>0</v>
      </c>
      <c r="CQ52" s="106">
        <f>Aerogeneradores!AJ52</f>
        <v>0</v>
      </c>
      <c r="CR52" s="106">
        <f>Aerogeneradores!AK52</f>
        <v>0</v>
      </c>
      <c r="CS52" s="106">
        <f>Aerogeneradores!AL52</f>
        <v>0</v>
      </c>
      <c r="CT52" s="106">
        <f>Aerogeneradores!AM52</f>
        <v>0</v>
      </c>
      <c r="CU52" s="112">
        <f>Aerogeneradores!AN52</f>
        <v>0</v>
      </c>
      <c r="DR52" s="111">
        <f ca="1">Cálculos!B51</f>
        <v>0</v>
      </c>
      <c r="DS52" s="106">
        <f ca="1">Cálculos!C51</f>
        <v>0</v>
      </c>
      <c r="DT52" s="106">
        <f ca="1">Cálculos!D51</f>
        <v>0</v>
      </c>
      <c r="DU52" s="106">
        <f ca="1">Cálculos!E51</f>
        <v>0</v>
      </c>
      <c r="DV52" s="106">
        <f ca="1">Cálculos!F51</f>
        <v>0</v>
      </c>
      <c r="DW52" s="106">
        <f ca="1">Cálculos!G51</f>
        <v>0</v>
      </c>
      <c r="DX52" s="106">
        <f>Cálculos!H51</f>
        <v>0</v>
      </c>
      <c r="DY52" s="106">
        <f ca="1">Cálculos!I51</f>
        <v>0</v>
      </c>
      <c r="DZ52" s="106">
        <f ca="1">Cálculos!J51</f>
        <v>0</v>
      </c>
      <c r="EA52" s="106">
        <f ca="1">Cálculos!K51</f>
        <v>0</v>
      </c>
      <c r="EB52" s="106">
        <f ca="1">Cálculos!L51</f>
        <v>0</v>
      </c>
      <c r="EC52" s="106">
        <f>Cálculos!M51</f>
        <v>0</v>
      </c>
      <c r="ED52" s="106">
        <f ca="1">Cálculos!N51</f>
        <v>0</v>
      </c>
      <c r="EE52" s="106">
        <f ca="1">Cálculos!O51</f>
        <v>0</v>
      </c>
      <c r="EF52" s="106">
        <f ca="1">Cálculos!P51</f>
        <v>0</v>
      </c>
      <c r="EG52" s="106">
        <f ca="1">Cálculos!Q51</f>
        <v>0</v>
      </c>
      <c r="EH52" s="106">
        <f ca="1">Cálculos!R51</f>
        <v>0</v>
      </c>
      <c r="EI52" s="106">
        <f ca="1">Cálculos!S51</f>
        <v>0</v>
      </c>
      <c r="EJ52" s="106">
        <f ca="1">Cálculos!T51</f>
        <v>0</v>
      </c>
    </row>
    <row r="53" spans="2:172" x14ac:dyDescent="0.25">
      <c r="B53" s="111" t="e">
        <f>#REF!</f>
        <v>#REF!</v>
      </c>
      <c r="C53" s="106" t="e">
        <f>#REF!</f>
        <v>#REF!</v>
      </c>
      <c r="D53" s="106" t="e">
        <f>#REF!</f>
        <v>#REF!</v>
      </c>
      <c r="E53" s="106" t="e">
        <f>#REF!</f>
        <v>#REF!</v>
      </c>
      <c r="F53" s="106" t="e">
        <f>#REF!</f>
        <v>#REF!</v>
      </c>
      <c r="G53" s="112" t="e">
        <f>#REF!</f>
        <v>#REF!</v>
      </c>
      <c r="J53" s="106">
        <f>'"Información del Proyecto - 1"'!B53</f>
        <v>0</v>
      </c>
      <c r="K53" s="106">
        <f>'"Información del Proyecto - 1"'!C53</f>
        <v>0</v>
      </c>
      <c r="L53" s="106">
        <f>'"Información del Proyecto - 1"'!D53</f>
        <v>0</v>
      </c>
      <c r="M53" s="106">
        <f>'"Información del Proyecto - 1"'!E53</f>
        <v>0</v>
      </c>
      <c r="N53" s="106">
        <f>'"Información del Proyecto - 1"'!F53</f>
        <v>0</v>
      </c>
      <c r="O53" s="106">
        <f>'"Información del Proyecto - 1"'!G53</f>
        <v>0</v>
      </c>
      <c r="P53" s="106">
        <f>'"Información del Proyecto - 1"'!H53</f>
        <v>0</v>
      </c>
      <c r="Q53" s="106">
        <f>'"Información del Proyecto - 1"'!I53</f>
        <v>0</v>
      </c>
      <c r="R53" s="106">
        <f>'"Información del Proyecto - 1"'!J53</f>
        <v>0</v>
      </c>
      <c r="S53" s="106">
        <f>'"Información del Proyecto - 1"'!K53</f>
        <v>0</v>
      </c>
      <c r="T53" s="106">
        <f>'"Información del Proyecto - 1"'!L53</f>
        <v>0</v>
      </c>
      <c r="AD53" s="111">
        <f>'"Información del Proyecto - 4" '!B53</f>
        <v>0</v>
      </c>
      <c r="AE53" s="106">
        <f>'"Información del Proyecto - 4" '!C53</f>
        <v>0</v>
      </c>
      <c r="AF53" s="106">
        <f>'"Información del Proyecto - 4" '!D53</f>
        <v>0</v>
      </c>
      <c r="AG53" s="106">
        <f>'"Información del Proyecto - 4" '!E53</f>
        <v>0</v>
      </c>
      <c r="AH53" s="106">
        <f>'"Información del Proyecto - 4" '!F53</f>
        <v>0</v>
      </c>
      <c r="AI53" s="106">
        <f>'"Información del Proyecto - 4" '!G53</f>
        <v>0</v>
      </c>
      <c r="AJ53" s="106">
        <f>'"Información del Proyecto - 4" '!H53</f>
        <v>0</v>
      </c>
      <c r="AK53" s="106">
        <f>'"Información del Proyecto - 4" '!I53</f>
        <v>0</v>
      </c>
      <c r="AL53" s="106">
        <f>'"Información del Proyecto - 4" '!J53</f>
        <v>0</v>
      </c>
      <c r="AM53" s="106">
        <f>'"Información del Proyecto - 4" '!K53</f>
        <v>0</v>
      </c>
      <c r="AN53" s="106">
        <f>'"Información del Proyecto - 4" '!L53</f>
        <v>0</v>
      </c>
      <c r="AO53" s="106">
        <f>'"Información del Proyecto - 4" '!M53</f>
        <v>0</v>
      </c>
      <c r="AP53" s="106">
        <f>'"Información del Proyecto - 4" '!N53</f>
        <v>0</v>
      </c>
      <c r="AQ53" s="106">
        <f>'"Información del Proyecto - 4" '!O53</f>
        <v>0</v>
      </c>
      <c r="AR53" s="106">
        <f>'"Información del Proyecto - 4" '!P53</f>
        <v>0</v>
      </c>
      <c r="AS53" s="106">
        <f>'"Información del Proyecto - 4" '!Q53</f>
        <v>0</v>
      </c>
      <c r="AT53" s="112">
        <f>'"Información del Proyecto - 4" '!R53</f>
        <v>0</v>
      </c>
      <c r="BH53" s="111">
        <f>Aerogeneradores!A53</f>
        <v>0</v>
      </c>
      <c r="BI53" s="106">
        <f>Aerogeneradores!B53</f>
        <v>0</v>
      </c>
      <c r="BJ53" s="106">
        <f>Aerogeneradores!C53</f>
        <v>0</v>
      </c>
      <c r="BK53" s="106" t="str">
        <f>Aerogeneradores!D53</f>
        <v>I-43</v>
      </c>
      <c r="BL53" s="106">
        <f>Aerogeneradores!E53</f>
        <v>0</v>
      </c>
      <c r="BM53" s="106">
        <f>Aerogeneradores!F53</f>
        <v>0</v>
      </c>
      <c r="BN53" s="106">
        <f>Aerogeneradores!G53</f>
        <v>0</v>
      </c>
      <c r="BO53" s="106">
        <f>Aerogeneradores!H53</f>
        <v>0</v>
      </c>
      <c r="BP53" s="106">
        <f>Aerogeneradores!I53</f>
        <v>0</v>
      </c>
      <c r="BQ53" s="106">
        <f>Aerogeneradores!J53</f>
        <v>0</v>
      </c>
      <c r="BR53" s="106">
        <f>Aerogeneradores!K53</f>
        <v>0</v>
      </c>
      <c r="BS53" s="106">
        <f>Aerogeneradores!L53</f>
        <v>0</v>
      </c>
      <c r="BT53" s="106">
        <f>Aerogeneradores!M53</f>
        <v>0</v>
      </c>
      <c r="BU53" s="106" t="str">
        <f>Aerogeneradores!N53</f>
        <v>II-43</v>
      </c>
      <c r="BV53" s="106">
        <f>Aerogeneradores!O53</f>
        <v>0</v>
      </c>
      <c r="BW53" s="106">
        <f>Aerogeneradores!P53</f>
        <v>0</v>
      </c>
      <c r="BX53" s="106">
        <f>Aerogeneradores!Q53</f>
        <v>0</v>
      </c>
      <c r="BY53" s="106">
        <f>Aerogeneradores!R53</f>
        <v>0</v>
      </c>
      <c r="BZ53" s="106">
        <f>Aerogeneradores!S53</f>
        <v>0</v>
      </c>
      <c r="CA53" s="106">
        <f>Aerogeneradores!T53</f>
        <v>0</v>
      </c>
      <c r="CB53" s="106">
        <f>Aerogeneradores!U53</f>
        <v>0</v>
      </c>
      <c r="CC53" s="106">
        <f>Aerogeneradores!V53</f>
        <v>0</v>
      </c>
      <c r="CD53" s="106">
        <f>Aerogeneradores!W53</f>
        <v>0</v>
      </c>
      <c r="CE53" s="106" t="str">
        <f>Aerogeneradores!X53</f>
        <v>III-43</v>
      </c>
      <c r="CF53" s="106">
        <f>Aerogeneradores!Y53</f>
        <v>0</v>
      </c>
      <c r="CG53" s="106">
        <f>Aerogeneradores!Z53</f>
        <v>0</v>
      </c>
      <c r="CH53" s="106">
        <f>Aerogeneradores!AA53</f>
        <v>0</v>
      </c>
      <c r="CI53" s="106">
        <f>Aerogeneradores!AB53</f>
        <v>0</v>
      </c>
      <c r="CJ53" s="106">
        <f>Aerogeneradores!AC53</f>
        <v>0</v>
      </c>
      <c r="CK53" s="106">
        <f>Aerogeneradores!AD53</f>
        <v>0</v>
      </c>
      <c r="CL53" s="106">
        <f>Aerogeneradores!AE53</f>
        <v>0</v>
      </c>
      <c r="CM53" s="106">
        <f>Aerogeneradores!AF53</f>
        <v>0</v>
      </c>
      <c r="CN53" s="106">
        <f>Aerogeneradores!AG53</f>
        <v>0</v>
      </c>
      <c r="CO53" s="106" t="str">
        <f>Aerogeneradores!AH53</f>
        <v>III-43</v>
      </c>
      <c r="CP53" s="106">
        <f>Aerogeneradores!AI53</f>
        <v>0</v>
      </c>
      <c r="CQ53" s="106">
        <f>Aerogeneradores!AJ53</f>
        <v>0</v>
      </c>
      <c r="CR53" s="106">
        <f>Aerogeneradores!AK53</f>
        <v>0</v>
      </c>
      <c r="CS53" s="106">
        <f>Aerogeneradores!AL53</f>
        <v>0</v>
      </c>
      <c r="CT53" s="106">
        <f>Aerogeneradores!AM53</f>
        <v>0</v>
      </c>
      <c r="CU53" s="112">
        <f>Aerogeneradores!AN53</f>
        <v>0</v>
      </c>
      <c r="DR53" s="111">
        <f ca="1">Cálculos!B52</f>
        <v>0</v>
      </c>
      <c r="DS53" s="106">
        <f ca="1">Cálculos!C52</f>
        <v>0</v>
      </c>
      <c r="DT53" s="106">
        <f ca="1">Cálculos!D52</f>
        <v>0</v>
      </c>
      <c r="DU53" s="106">
        <f ca="1">Cálculos!E52</f>
        <v>0</v>
      </c>
      <c r="DV53" s="106">
        <f ca="1">Cálculos!F52</f>
        <v>0</v>
      </c>
      <c r="DW53" s="106">
        <f ca="1">Cálculos!G52</f>
        <v>0</v>
      </c>
      <c r="DX53" s="106">
        <f>Cálculos!H52</f>
        <v>0</v>
      </c>
      <c r="DY53" s="106">
        <f ca="1">Cálculos!I52</f>
        <v>0</v>
      </c>
      <c r="DZ53" s="106">
        <f ca="1">Cálculos!J52</f>
        <v>0</v>
      </c>
      <c r="EA53" s="106">
        <f ca="1">Cálculos!K52</f>
        <v>0</v>
      </c>
      <c r="EB53" s="106">
        <f ca="1">Cálculos!L52</f>
        <v>0</v>
      </c>
      <c r="EC53" s="106">
        <f>Cálculos!M52</f>
        <v>0</v>
      </c>
      <c r="ED53" s="106">
        <f ca="1">Cálculos!N52</f>
        <v>0</v>
      </c>
      <c r="EE53" s="106">
        <f ca="1">Cálculos!O52</f>
        <v>0</v>
      </c>
      <c r="EF53" s="106">
        <f ca="1">Cálculos!P52</f>
        <v>0</v>
      </c>
      <c r="EG53" s="106">
        <f ca="1">Cálculos!Q52</f>
        <v>0</v>
      </c>
      <c r="EH53" s="106">
        <f ca="1">Cálculos!R52</f>
        <v>0</v>
      </c>
      <c r="EI53" s="106">
        <f ca="1">Cálculos!S52</f>
        <v>0</v>
      </c>
      <c r="EJ53" s="106">
        <f ca="1">Cálculos!T52</f>
        <v>0</v>
      </c>
    </row>
    <row r="54" spans="2:172" x14ac:dyDescent="0.25">
      <c r="B54" s="111" t="e">
        <f>#REF!</f>
        <v>#REF!</v>
      </c>
      <c r="C54" s="106" t="e">
        <f>#REF!</f>
        <v>#REF!</v>
      </c>
      <c r="D54" s="106" t="e">
        <f>#REF!</f>
        <v>#REF!</v>
      </c>
      <c r="E54" s="106" t="e">
        <f>#REF!</f>
        <v>#REF!</v>
      </c>
      <c r="F54" s="106" t="e">
        <f>#REF!</f>
        <v>#REF!</v>
      </c>
      <c r="G54" s="112" t="e">
        <f>#REF!</f>
        <v>#REF!</v>
      </c>
      <c r="J54" s="106">
        <f>'"Información del Proyecto - 1"'!B54</f>
        <v>0</v>
      </c>
      <c r="K54" s="106">
        <f>'"Información del Proyecto - 1"'!C54</f>
        <v>0</v>
      </c>
      <c r="L54" s="106">
        <f>'"Información del Proyecto - 1"'!D54</f>
        <v>0</v>
      </c>
      <c r="M54" s="106">
        <f>'"Información del Proyecto - 1"'!E54</f>
        <v>0</v>
      </c>
      <c r="N54" s="106">
        <f>'"Información del Proyecto - 1"'!F54</f>
        <v>0</v>
      </c>
      <c r="O54" s="106" t="str">
        <f>'"Información del Proyecto - 1"'!G54</f>
        <v>Potencia del Proyecto:</v>
      </c>
      <c r="P54" s="106">
        <f>'"Información del Proyecto - 1"'!H54</f>
        <v>0</v>
      </c>
      <c r="Q54" s="106" t="str">
        <f>'"Información del Proyecto - 1"'!I54</f>
        <v>MW</v>
      </c>
      <c r="R54" s="106">
        <f>'"Información del Proyecto - 1"'!J54</f>
        <v>0</v>
      </c>
      <c r="S54" s="106">
        <f>'"Información del Proyecto - 1"'!K54</f>
        <v>0</v>
      </c>
      <c r="T54" s="106">
        <f>'"Información del Proyecto - 1"'!L54</f>
        <v>0</v>
      </c>
      <c r="AD54" s="111">
        <f>'"Información del Proyecto - 4" '!B54</f>
        <v>0</v>
      </c>
      <c r="AE54" s="106">
        <f>'"Información del Proyecto - 4" '!C54</f>
        <v>0</v>
      </c>
      <c r="AF54" s="106">
        <f>'"Información del Proyecto - 4" '!D54</f>
        <v>0</v>
      </c>
      <c r="AG54" s="106">
        <f>'"Información del Proyecto - 4" '!E54</f>
        <v>0</v>
      </c>
      <c r="AH54" s="106">
        <f>'"Información del Proyecto - 4" '!F54</f>
        <v>0</v>
      </c>
      <c r="AI54" s="106">
        <f>'"Información del Proyecto - 4" '!G54</f>
        <v>0</v>
      </c>
      <c r="AJ54" s="106">
        <f>'"Información del Proyecto - 4" '!H54</f>
        <v>0</v>
      </c>
      <c r="AK54" s="106">
        <f>'"Información del Proyecto - 4" '!I54</f>
        <v>0</v>
      </c>
      <c r="AL54" s="106">
        <f>'"Información del Proyecto - 4" '!J54</f>
        <v>0</v>
      </c>
      <c r="AM54" s="106">
        <f>'"Información del Proyecto - 4" '!K54</f>
        <v>0</v>
      </c>
      <c r="AN54" s="106">
        <f>'"Información del Proyecto - 4" '!L54</f>
        <v>0</v>
      </c>
      <c r="AO54" s="106">
        <f>'"Información del Proyecto - 4" '!M54</f>
        <v>0</v>
      </c>
      <c r="AP54" s="106">
        <f>'"Información del Proyecto - 4" '!N54</f>
        <v>0</v>
      </c>
      <c r="AQ54" s="106">
        <f>'"Información del Proyecto - 4" '!O54</f>
        <v>0</v>
      </c>
      <c r="AR54" s="106">
        <f>'"Información del Proyecto - 4" '!P54</f>
        <v>0</v>
      </c>
      <c r="AS54" s="106">
        <f>'"Información del Proyecto - 4" '!Q54</f>
        <v>0</v>
      </c>
      <c r="AT54" s="112">
        <f>'"Información del Proyecto - 4" '!R54</f>
        <v>0</v>
      </c>
      <c r="BH54" s="111">
        <f>Aerogeneradores!A54</f>
        <v>0</v>
      </c>
      <c r="BI54" s="106">
        <f>Aerogeneradores!B54</f>
        <v>0</v>
      </c>
      <c r="BJ54" s="106">
        <f>Aerogeneradores!C54</f>
        <v>0</v>
      </c>
      <c r="BK54" s="106" t="str">
        <f>Aerogeneradores!D54</f>
        <v>I-44</v>
      </c>
      <c r="BL54" s="106">
        <f>Aerogeneradores!E54</f>
        <v>0</v>
      </c>
      <c r="BM54" s="106">
        <f>Aerogeneradores!F54</f>
        <v>0</v>
      </c>
      <c r="BN54" s="106">
        <f>Aerogeneradores!G54</f>
        <v>0</v>
      </c>
      <c r="BO54" s="106">
        <f>Aerogeneradores!H54</f>
        <v>0</v>
      </c>
      <c r="BP54" s="106">
        <f>Aerogeneradores!I54</f>
        <v>0</v>
      </c>
      <c r="BQ54" s="106">
        <f>Aerogeneradores!J54</f>
        <v>0</v>
      </c>
      <c r="BR54" s="106">
        <f>Aerogeneradores!K54</f>
        <v>0</v>
      </c>
      <c r="BS54" s="106">
        <f>Aerogeneradores!L54</f>
        <v>0</v>
      </c>
      <c r="BT54" s="106">
        <f>Aerogeneradores!M54</f>
        <v>0</v>
      </c>
      <c r="BU54" s="106" t="str">
        <f>Aerogeneradores!N54</f>
        <v>II-44</v>
      </c>
      <c r="BV54" s="106">
        <f>Aerogeneradores!O54</f>
        <v>0</v>
      </c>
      <c r="BW54" s="106">
        <f>Aerogeneradores!P54</f>
        <v>0</v>
      </c>
      <c r="BX54" s="106">
        <f>Aerogeneradores!Q54</f>
        <v>0</v>
      </c>
      <c r="BY54" s="106">
        <f>Aerogeneradores!R54</f>
        <v>0</v>
      </c>
      <c r="BZ54" s="106">
        <f>Aerogeneradores!S54</f>
        <v>0</v>
      </c>
      <c r="CA54" s="106">
        <f>Aerogeneradores!T54</f>
        <v>0</v>
      </c>
      <c r="CB54" s="106">
        <f>Aerogeneradores!U54</f>
        <v>0</v>
      </c>
      <c r="CC54" s="106">
        <f>Aerogeneradores!V54</f>
        <v>0</v>
      </c>
      <c r="CD54" s="106">
        <f>Aerogeneradores!W54</f>
        <v>0</v>
      </c>
      <c r="CE54" s="106" t="str">
        <f>Aerogeneradores!X54</f>
        <v>III-44</v>
      </c>
      <c r="CF54" s="106">
        <f>Aerogeneradores!Y54</f>
        <v>0</v>
      </c>
      <c r="CG54" s="106">
        <f>Aerogeneradores!Z54</f>
        <v>0</v>
      </c>
      <c r="CH54" s="106">
        <f>Aerogeneradores!AA54</f>
        <v>0</v>
      </c>
      <c r="CI54" s="106">
        <f>Aerogeneradores!AB54</f>
        <v>0</v>
      </c>
      <c r="CJ54" s="106">
        <f>Aerogeneradores!AC54</f>
        <v>0</v>
      </c>
      <c r="CK54" s="106">
        <f>Aerogeneradores!AD54</f>
        <v>0</v>
      </c>
      <c r="CL54" s="106">
        <f>Aerogeneradores!AE54</f>
        <v>0</v>
      </c>
      <c r="CM54" s="106">
        <f>Aerogeneradores!AF54</f>
        <v>0</v>
      </c>
      <c r="CN54" s="106">
        <f>Aerogeneradores!AG54</f>
        <v>0</v>
      </c>
      <c r="CO54" s="106" t="str">
        <f>Aerogeneradores!AH54</f>
        <v>III-44</v>
      </c>
      <c r="CP54" s="106">
        <f>Aerogeneradores!AI54</f>
        <v>0</v>
      </c>
      <c r="CQ54" s="106">
        <f>Aerogeneradores!AJ54</f>
        <v>0</v>
      </c>
      <c r="CR54" s="106">
        <f>Aerogeneradores!AK54</f>
        <v>0</v>
      </c>
      <c r="CS54" s="106">
        <f>Aerogeneradores!AL54</f>
        <v>0</v>
      </c>
      <c r="CT54" s="106">
        <f>Aerogeneradores!AM54</f>
        <v>0</v>
      </c>
      <c r="CU54" s="112">
        <f>Aerogeneradores!AN54</f>
        <v>0</v>
      </c>
      <c r="DR54" s="111">
        <f ca="1">Cálculos!B53</f>
        <v>0</v>
      </c>
      <c r="DS54" s="106">
        <f ca="1">Cálculos!C53</f>
        <v>0</v>
      </c>
      <c r="DT54" s="106">
        <f ca="1">Cálculos!D53</f>
        <v>0</v>
      </c>
      <c r="DU54" s="106">
        <f ca="1">Cálculos!E53</f>
        <v>0</v>
      </c>
      <c r="DV54" s="106">
        <f ca="1">Cálculos!F53</f>
        <v>0</v>
      </c>
      <c r="DW54" s="106">
        <f ca="1">Cálculos!G53</f>
        <v>0</v>
      </c>
      <c r="DX54" s="106">
        <f>Cálculos!H53</f>
        <v>0</v>
      </c>
      <c r="DY54" s="106">
        <f ca="1">Cálculos!I53</f>
        <v>0</v>
      </c>
      <c r="DZ54" s="106">
        <f ca="1">Cálculos!J53</f>
        <v>0</v>
      </c>
      <c r="EA54" s="106">
        <f ca="1">Cálculos!K53</f>
        <v>0</v>
      </c>
      <c r="EB54" s="106">
        <f ca="1">Cálculos!L53</f>
        <v>0</v>
      </c>
      <c r="EC54" s="106">
        <f>Cálculos!M53</f>
        <v>0</v>
      </c>
      <c r="ED54" s="106">
        <f ca="1">Cálculos!N53</f>
        <v>0</v>
      </c>
      <c r="EE54" s="106">
        <f ca="1">Cálculos!O53</f>
        <v>0</v>
      </c>
      <c r="EF54" s="106">
        <f ca="1">Cálculos!P53</f>
        <v>0</v>
      </c>
      <c r="EG54" s="106">
        <f ca="1">Cálculos!Q53</f>
        <v>0</v>
      </c>
      <c r="EH54" s="106">
        <f ca="1">Cálculos!R53</f>
        <v>0</v>
      </c>
      <c r="EI54" s="106">
        <f ca="1">Cálculos!S53</f>
        <v>0</v>
      </c>
      <c r="EJ54" s="106">
        <f ca="1">Cálculos!T53</f>
        <v>0</v>
      </c>
      <c r="EM54" s="106" t="str">
        <f>Empleo!B54</f>
        <v>Cuadros profesionales:</v>
      </c>
    </row>
    <row r="55" spans="2:172" x14ac:dyDescent="0.25">
      <c r="B55" s="111" t="e">
        <f>#REF!</f>
        <v>#REF!</v>
      </c>
      <c r="C55" s="106" t="e">
        <f>#REF!</f>
        <v>#REF!</v>
      </c>
      <c r="D55" s="106" t="e">
        <f>#REF!</f>
        <v>#REF!</v>
      </c>
      <c r="E55" s="106" t="e">
        <f>#REF!</f>
        <v>#REF!</v>
      </c>
      <c r="F55" s="106" t="e">
        <f>#REF!</f>
        <v>#REF!</v>
      </c>
      <c r="G55" s="112" t="e">
        <f>#REF!</f>
        <v>#REF!</v>
      </c>
      <c r="J55" s="106">
        <f>'"Información del Proyecto - 1"'!B55</f>
        <v>0</v>
      </c>
      <c r="K55" s="106">
        <f>'"Información del Proyecto - 1"'!C55</f>
        <v>0</v>
      </c>
      <c r="L55" s="106">
        <f>'"Información del Proyecto - 1"'!D55</f>
        <v>0</v>
      </c>
      <c r="M55" s="106">
        <f>'"Información del Proyecto - 1"'!E55</f>
        <v>0</v>
      </c>
      <c r="N55" s="106">
        <f>'"Información del Proyecto - 1"'!F55</f>
        <v>0</v>
      </c>
      <c r="O55" s="106">
        <f>'"Información del Proyecto - 1"'!G55</f>
        <v>0</v>
      </c>
      <c r="P55" s="106">
        <f>'"Información del Proyecto - 1"'!H55</f>
        <v>0</v>
      </c>
      <c r="Q55" s="106">
        <f>'"Información del Proyecto - 1"'!I55</f>
        <v>0</v>
      </c>
      <c r="R55" s="106">
        <f>'"Información del Proyecto - 1"'!J55</f>
        <v>0</v>
      </c>
      <c r="S55" s="106">
        <f>'"Información del Proyecto - 1"'!K55</f>
        <v>0</v>
      </c>
      <c r="T55" s="106">
        <f>'"Información del Proyecto - 1"'!L55</f>
        <v>0</v>
      </c>
      <c r="AD55" s="111" t="str">
        <f>'"Información del Proyecto - 4" '!B55</f>
        <v>CAMPAÑA DE MEDICIÓN DEL RECURSO EÓLICO (HOJA 3)</v>
      </c>
      <c r="AE55" s="106">
        <f>'"Información del Proyecto - 4" '!C55</f>
        <v>0</v>
      </c>
      <c r="AF55" s="106">
        <f>'"Información del Proyecto - 4" '!D55</f>
        <v>0</v>
      </c>
      <c r="AG55" s="106">
        <f>'"Información del Proyecto - 4" '!E55</f>
        <v>0</v>
      </c>
      <c r="AH55" s="106">
        <f>'"Información del Proyecto - 4" '!F55</f>
        <v>0</v>
      </c>
      <c r="AI55" s="106">
        <f>'"Información del Proyecto - 4" '!G55</f>
        <v>0</v>
      </c>
      <c r="AJ55" s="106">
        <f>'"Información del Proyecto - 4" '!H55</f>
        <v>0</v>
      </c>
      <c r="AK55" s="106">
        <f>'"Información del Proyecto - 4" '!I55</f>
        <v>0</v>
      </c>
      <c r="AL55" s="106" t="str">
        <f>'"Información del Proyecto - 4" '!J55</f>
        <v>CAMPAÑA DE MEDICIÓN DEL RECURSO EÓLICO (HOJA 4)</v>
      </c>
      <c r="AM55" s="106">
        <f>'"Información del Proyecto - 4" '!K55</f>
        <v>0</v>
      </c>
      <c r="AN55" s="106">
        <f>'"Información del Proyecto - 4" '!L55</f>
        <v>0</v>
      </c>
      <c r="AO55" s="106">
        <f>'"Información del Proyecto - 4" '!M55</f>
        <v>0</v>
      </c>
      <c r="AP55" s="106">
        <f>'"Información del Proyecto - 4" '!N55</f>
        <v>0</v>
      </c>
      <c r="AQ55" s="106">
        <f>'"Información del Proyecto - 4" '!O55</f>
        <v>0</v>
      </c>
      <c r="AR55" s="106">
        <f>'"Información del Proyecto - 4" '!P55</f>
        <v>0</v>
      </c>
      <c r="AS55" s="106">
        <f>'"Información del Proyecto - 4" '!Q55</f>
        <v>0</v>
      </c>
      <c r="AT55" s="112">
        <f>'"Información del Proyecto - 4" '!R55</f>
        <v>0</v>
      </c>
      <c r="BH55" s="111">
        <f>Aerogeneradores!A55</f>
        <v>0</v>
      </c>
      <c r="BI55" s="106">
        <f>Aerogeneradores!B55</f>
        <v>0</v>
      </c>
      <c r="BJ55" s="106">
        <f>Aerogeneradores!C55</f>
        <v>0</v>
      </c>
      <c r="BK55" s="106" t="str">
        <f>Aerogeneradores!D55</f>
        <v>I-45</v>
      </c>
      <c r="BL55" s="106">
        <f>Aerogeneradores!E55</f>
        <v>0</v>
      </c>
      <c r="BM55" s="106">
        <f>Aerogeneradores!F55</f>
        <v>0</v>
      </c>
      <c r="BN55" s="106">
        <f>Aerogeneradores!G55</f>
        <v>0</v>
      </c>
      <c r="BO55" s="106">
        <f>Aerogeneradores!H55</f>
        <v>0</v>
      </c>
      <c r="BP55" s="106">
        <f>Aerogeneradores!I55</f>
        <v>0</v>
      </c>
      <c r="BQ55" s="106">
        <f>Aerogeneradores!J55</f>
        <v>0</v>
      </c>
      <c r="BR55" s="106">
        <f>Aerogeneradores!K55</f>
        <v>0</v>
      </c>
      <c r="BS55" s="106">
        <f>Aerogeneradores!L55</f>
        <v>0</v>
      </c>
      <c r="BT55" s="106">
        <f>Aerogeneradores!M55</f>
        <v>0</v>
      </c>
      <c r="BU55" s="106" t="str">
        <f>Aerogeneradores!N55</f>
        <v>II-45</v>
      </c>
      <c r="BV55" s="106">
        <f>Aerogeneradores!O55</f>
        <v>0</v>
      </c>
      <c r="BW55" s="106">
        <f>Aerogeneradores!P55</f>
        <v>0</v>
      </c>
      <c r="BX55" s="106">
        <f>Aerogeneradores!Q55</f>
        <v>0</v>
      </c>
      <c r="BY55" s="106">
        <f>Aerogeneradores!R55</f>
        <v>0</v>
      </c>
      <c r="BZ55" s="106">
        <f>Aerogeneradores!S55</f>
        <v>0</v>
      </c>
      <c r="CA55" s="106">
        <f>Aerogeneradores!T55</f>
        <v>0</v>
      </c>
      <c r="CB55" s="106">
        <f>Aerogeneradores!U55</f>
        <v>0</v>
      </c>
      <c r="CC55" s="106">
        <f>Aerogeneradores!V55</f>
        <v>0</v>
      </c>
      <c r="CD55" s="106">
        <f>Aerogeneradores!W55</f>
        <v>0</v>
      </c>
      <c r="CE55" s="106" t="str">
        <f>Aerogeneradores!X55</f>
        <v>III-45</v>
      </c>
      <c r="CF55" s="106">
        <f>Aerogeneradores!Y55</f>
        <v>0</v>
      </c>
      <c r="CG55" s="106">
        <f>Aerogeneradores!Z55</f>
        <v>0</v>
      </c>
      <c r="CH55" s="106">
        <f>Aerogeneradores!AA55</f>
        <v>0</v>
      </c>
      <c r="CI55" s="106">
        <f>Aerogeneradores!AB55</f>
        <v>0</v>
      </c>
      <c r="CJ55" s="106">
        <f>Aerogeneradores!AC55</f>
        <v>0</v>
      </c>
      <c r="CK55" s="106">
        <f>Aerogeneradores!AD55</f>
        <v>0</v>
      </c>
      <c r="CL55" s="106">
        <f>Aerogeneradores!AE55</f>
        <v>0</v>
      </c>
      <c r="CM55" s="106">
        <f>Aerogeneradores!AF55</f>
        <v>0</v>
      </c>
      <c r="CN55" s="106">
        <f>Aerogeneradores!AG55</f>
        <v>0</v>
      </c>
      <c r="CO55" s="106" t="str">
        <f>Aerogeneradores!AH55</f>
        <v>III-45</v>
      </c>
      <c r="CP55" s="106">
        <f>Aerogeneradores!AI55</f>
        <v>0</v>
      </c>
      <c r="CQ55" s="106">
        <f>Aerogeneradores!AJ55</f>
        <v>0</v>
      </c>
      <c r="CR55" s="106">
        <f>Aerogeneradores!AK55</f>
        <v>0</v>
      </c>
      <c r="CS55" s="106">
        <f>Aerogeneradores!AL55</f>
        <v>0</v>
      </c>
      <c r="CT55" s="106">
        <f>Aerogeneradores!AM55</f>
        <v>0</v>
      </c>
      <c r="CU55" s="112">
        <f>Aerogeneradores!AN55</f>
        <v>0</v>
      </c>
      <c r="DR55" s="111">
        <f ca="1">Cálculos!B54</f>
        <v>0</v>
      </c>
      <c r="DS55" s="106">
        <f ca="1">Cálculos!C54</f>
        <v>0</v>
      </c>
      <c r="DT55" s="106">
        <f ca="1">Cálculos!D54</f>
        <v>0</v>
      </c>
      <c r="DU55" s="106">
        <f ca="1">Cálculos!E54</f>
        <v>0</v>
      </c>
      <c r="DV55" s="106">
        <f ca="1">Cálculos!F54</f>
        <v>0</v>
      </c>
      <c r="DW55" s="106">
        <f ca="1">Cálculos!G54</f>
        <v>0</v>
      </c>
      <c r="DX55" s="106">
        <f>Cálculos!H54</f>
        <v>0</v>
      </c>
      <c r="DY55" s="106">
        <f ca="1">Cálculos!I54</f>
        <v>0</v>
      </c>
      <c r="DZ55" s="106">
        <f ca="1">Cálculos!J54</f>
        <v>0</v>
      </c>
      <c r="EA55" s="106">
        <f ca="1">Cálculos!K54</f>
        <v>0</v>
      </c>
      <c r="EB55" s="106">
        <f ca="1">Cálculos!L54</f>
        <v>0</v>
      </c>
      <c r="EC55" s="106">
        <f>Cálculos!M54</f>
        <v>0</v>
      </c>
      <c r="ED55" s="106">
        <f ca="1">Cálculos!N54</f>
        <v>0</v>
      </c>
      <c r="EE55" s="106">
        <f ca="1">Cálculos!O54</f>
        <v>0</v>
      </c>
      <c r="EF55" s="106">
        <f ca="1">Cálculos!P54</f>
        <v>0</v>
      </c>
      <c r="EG55" s="106">
        <f ca="1">Cálculos!Q54</f>
        <v>0</v>
      </c>
      <c r="EH55" s="106">
        <f ca="1">Cálculos!R54</f>
        <v>0</v>
      </c>
      <c r="EI55" s="106">
        <f ca="1">Cálculos!S54</f>
        <v>0</v>
      </c>
      <c r="EJ55" s="106">
        <f ca="1">Cálculos!T54</f>
        <v>0</v>
      </c>
    </row>
    <row r="56" spans="2:172" x14ac:dyDescent="0.25">
      <c r="B56" s="111" t="e">
        <f>#REF!</f>
        <v>#REF!</v>
      </c>
      <c r="C56" s="106" t="e">
        <f>#REF!</f>
        <v>#REF!</v>
      </c>
      <c r="D56" s="106" t="e">
        <f>#REF!</f>
        <v>#REF!</v>
      </c>
      <c r="E56" s="106" t="e">
        <f>#REF!</f>
        <v>#REF!</v>
      </c>
      <c r="F56" s="106" t="e">
        <f>#REF!</f>
        <v>#REF!</v>
      </c>
      <c r="G56" s="112" t="e">
        <f>#REF!</f>
        <v>#REF!</v>
      </c>
      <c r="J56" s="106">
        <f>'"Información del Proyecto - 1"'!B56</f>
        <v>0</v>
      </c>
      <c r="K56" s="106">
        <f>'"Información del Proyecto - 1"'!C56</f>
        <v>0</v>
      </c>
      <c r="L56" s="106">
        <f>'"Información del Proyecto - 1"'!D56</f>
        <v>0</v>
      </c>
      <c r="M56" s="106">
        <f>'"Información del Proyecto - 1"'!E56</f>
        <v>0</v>
      </c>
      <c r="N56" s="106">
        <f>'"Información del Proyecto - 1"'!F56</f>
        <v>0</v>
      </c>
      <c r="O56" s="106">
        <f>'"Información del Proyecto - 1"'!G56</f>
        <v>0</v>
      </c>
      <c r="P56" s="106">
        <f>'"Información del Proyecto - 1"'!H56</f>
        <v>0</v>
      </c>
      <c r="Q56" s="106">
        <f>'"Información del Proyecto - 1"'!I56</f>
        <v>0</v>
      </c>
      <c r="R56" s="106">
        <f>'"Información del Proyecto - 1"'!J56</f>
        <v>0</v>
      </c>
      <c r="S56" s="106">
        <f>'"Información del Proyecto - 1"'!K56</f>
        <v>0</v>
      </c>
      <c r="T56" s="106">
        <f>'"Información del Proyecto - 1"'!L56</f>
        <v>0</v>
      </c>
      <c r="AD56" s="111">
        <f>'"Información del Proyecto - 4" '!B56</f>
        <v>0</v>
      </c>
      <c r="AE56" s="106">
        <f>'"Información del Proyecto - 4" '!C56</f>
        <v>0</v>
      </c>
      <c r="AF56" s="106">
        <f>'"Información del Proyecto - 4" '!D56</f>
        <v>0</v>
      </c>
      <c r="AG56" s="106">
        <f>'"Información del Proyecto - 4" '!E56</f>
        <v>0</v>
      </c>
      <c r="AH56" s="106">
        <f>'"Información del Proyecto - 4" '!F56</f>
        <v>0</v>
      </c>
      <c r="AI56" s="106">
        <f>'"Información del Proyecto - 4" '!G56</f>
        <v>0</v>
      </c>
      <c r="AJ56" s="106">
        <f>'"Información del Proyecto - 4" '!H56</f>
        <v>0</v>
      </c>
      <c r="AK56" s="106">
        <f>'"Información del Proyecto - 4" '!I56</f>
        <v>0</v>
      </c>
      <c r="AL56" s="106">
        <f>'"Información del Proyecto - 4" '!J56</f>
        <v>0</v>
      </c>
      <c r="AM56" s="106">
        <f>'"Información del Proyecto - 4" '!K56</f>
        <v>0</v>
      </c>
      <c r="AN56" s="106">
        <f>'"Información del Proyecto - 4" '!L56</f>
        <v>0</v>
      </c>
      <c r="AO56" s="106">
        <f>'"Información del Proyecto - 4" '!M56</f>
        <v>0</v>
      </c>
      <c r="AP56" s="106">
        <f>'"Información del Proyecto - 4" '!N56</f>
        <v>0</v>
      </c>
      <c r="AQ56" s="106">
        <f>'"Información del Proyecto - 4" '!O56</f>
        <v>0</v>
      </c>
      <c r="AR56" s="106">
        <f>'"Información del Proyecto - 4" '!P56</f>
        <v>0</v>
      </c>
      <c r="AS56" s="106">
        <f>'"Información del Proyecto - 4" '!Q56</f>
        <v>0</v>
      </c>
      <c r="AT56" s="112">
        <f>'"Información del Proyecto - 4" '!R56</f>
        <v>0</v>
      </c>
      <c r="BH56" s="111">
        <f>Aerogeneradores!A56</f>
        <v>0</v>
      </c>
      <c r="BI56" s="106">
        <f>Aerogeneradores!B56</f>
        <v>0</v>
      </c>
      <c r="BJ56" s="106">
        <f>Aerogeneradores!C56</f>
        <v>0</v>
      </c>
      <c r="BK56" s="106" t="str">
        <f>Aerogeneradores!D56</f>
        <v>I-46</v>
      </c>
      <c r="BL56" s="106">
        <f>Aerogeneradores!E56</f>
        <v>0</v>
      </c>
      <c r="BM56" s="106">
        <f>Aerogeneradores!F56</f>
        <v>0</v>
      </c>
      <c r="BN56" s="106">
        <f>Aerogeneradores!G56</f>
        <v>0</v>
      </c>
      <c r="BO56" s="106">
        <f>Aerogeneradores!H56</f>
        <v>0</v>
      </c>
      <c r="BP56" s="106">
        <f>Aerogeneradores!I56</f>
        <v>0</v>
      </c>
      <c r="BQ56" s="106">
        <f>Aerogeneradores!J56</f>
        <v>0</v>
      </c>
      <c r="BR56" s="106">
        <f>Aerogeneradores!K56</f>
        <v>0</v>
      </c>
      <c r="BS56" s="106">
        <f>Aerogeneradores!L56</f>
        <v>0</v>
      </c>
      <c r="BT56" s="106">
        <f>Aerogeneradores!M56</f>
        <v>0</v>
      </c>
      <c r="BU56" s="106" t="str">
        <f>Aerogeneradores!N56</f>
        <v>II-46</v>
      </c>
      <c r="BV56" s="106">
        <f>Aerogeneradores!O56</f>
        <v>0</v>
      </c>
      <c r="BW56" s="106">
        <f>Aerogeneradores!P56</f>
        <v>0</v>
      </c>
      <c r="BX56" s="106">
        <f>Aerogeneradores!Q56</f>
        <v>0</v>
      </c>
      <c r="BY56" s="106">
        <f>Aerogeneradores!R56</f>
        <v>0</v>
      </c>
      <c r="BZ56" s="106">
        <f>Aerogeneradores!S56</f>
        <v>0</v>
      </c>
      <c r="CA56" s="106">
        <f>Aerogeneradores!T56</f>
        <v>0</v>
      </c>
      <c r="CB56" s="106">
        <f>Aerogeneradores!U56</f>
        <v>0</v>
      </c>
      <c r="CC56" s="106">
        <f>Aerogeneradores!V56</f>
        <v>0</v>
      </c>
      <c r="CD56" s="106">
        <f>Aerogeneradores!W56</f>
        <v>0</v>
      </c>
      <c r="CE56" s="106" t="str">
        <f>Aerogeneradores!X56</f>
        <v>III-46</v>
      </c>
      <c r="CF56" s="106">
        <f>Aerogeneradores!Y56</f>
        <v>0</v>
      </c>
      <c r="CG56" s="106">
        <f>Aerogeneradores!Z56</f>
        <v>0</v>
      </c>
      <c r="CH56" s="106">
        <f>Aerogeneradores!AA56</f>
        <v>0</v>
      </c>
      <c r="CI56" s="106">
        <f>Aerogeneradores!AB56</f>
        <v>0</v>
      </c>
      <c r="CJ56" s="106">
        <f>Aerogeneradores!AC56</f>
        <v>0</v>
      </c>
      <c r="CK56" s="106">
        <f>Aerogeneradores!AD56</f>
        <v>0</v>
      </c>
      <c r="CL56" s="106">
        <f>Aerogeneradores!AE56</f>
        <v>0</v>
      </c>
      <c r="CM56" s="106">
        <f>Aerogeneradores!AF56</f>
        <v>0</v>
      </c>
      <c r="CN56" s="106">
        <f>Aerogeneradores!AG56</f>
        <v>0</v>
      </c>
      <c r="CO56" s="106" t="str">
        <f>Aerogeneradores!AH56</f>
        <v>III-46</v>
      </c>
      <c r="CP56" s="106">
        <f>Aerogeneradores!AI56</f>
        <v>0</v>
      </c>
      <c r="CQ56" s="106">
        <f>Aerogeneradores!AJ56</f>
        <v>0</v>
      </c>
      <c r="CR56" s="106">
        <f>Aerogeneradores!AK56</f>
        <v>0</v>
      </c>
      <c r="CS56" s="106">
        <f>Aerogeneradores!AL56</f>
        <v>0</v>
      </c>
      <c r="CT56" s="106">
        <f>Aerogeneradores!AM56</f>
        <v>0</v>
      </c>
      <c r="CU56" s="112">
        <f>Aerogeneradores!AN56</f>
        <v>0</v>
      </c>
      <c r="DR56" s="111">
        <f ca="1">Cálculos!B55</f>
        <v>0</v>
      </c>
      <c r="DS56" s="106">
        <f ca="1">Cálculos!C55</f>
        <v>0</v>
      </c>
      <c r="DT56" s="106">
        <f ca="1">Cálculos!D55</f>
        <v>0</v>
      </c>
      <c r="DU56" s="106">
        <f ca="1">Cálculos!E55</f>
        <v>0</v>
      </c>
      <c r="DV56" s="106">
        <f ca="1">Cálculos!F55</f>
        <v>0</v>
      </c>
      <c r="DW56" s="106">
        <f ca="1">Cálculos!G55</f>
        <v>0</v>
      </c>
      <c r="DX56" s="106">
        <f>Cálculos!H55</f>
        <v>0</v>
      </c>
      <c r="DY56" s="106">
        <f ca="1">Cálculos!I55</f>
        <v>0</v>
      </c>
      <c r="DZ56" s="106">
        <f ca="1">Cálculos!J55</f>
        <v>0</v>
      </c>
      <c r="EA56" s="106">
        <f ca="1">Cálculos!K55</f>
        <v>0</v>
      </c>
      <c r="EB56" s="106">
        <f ca="1">Cálculos!L55</f>
        <v>0</v>
      </c>
      <c r="EC56" s="106">
        <f>Cálculos!M55</f>
        <v>0</v>
      </c>
      <c r="ED56" s="106">
        <f ca="1">Cálculos!N55</f>
        <v>0</v>
      </c>
      <c r="EE56" s="106">
        <f ca="1">Cálculos!O55</f>
        <v>0</v>
      </c>
      <c r="EF56" s="106">
        <f ca="1">Cálculos!P55</f>
        <v>0</v>
      </c>
      <c r="EG56" s="106">
        <f ca="1">Cálculos!Q55</f>
        <v>0</v>
      </c>
      <c r="EH56" s="106">
        <f ca="1">Cálculos!R55</f>
        <v>0</v>
      </c>
      <c r="EI56" s="106">
        <f ca="1">Cálculos!S55</f>
        <v>0</v>
      </c>
      <c r="EJ56" s="106">
        <f ca="1">Cálculos!T55</f>
        <v>0</v>
      </c>
      <c r="EM56" s="106" t="str">
        <f>Empleo!B56</f>
        <v>Cantidad de profesionales vinculados con el proyecto</v>
      </c>
    </row>
    <row r="57" spans="2:172" x14ac:dyDescent="0.25">
      <c r="B57" s="111" t="e">
        <f>#REF!</f>
        <v>#REF!</v>
      </c>
      <c r="C57" s="106" t="e">
        <f>#REF!</f>
        <v>#REF!</v>
      </c>
      <c r="D57" s="106" t="e">
        <f>#REF!</f>
        <v>#REF!</v>
      </c>
      <c r="E57" s="106" t="e">
        <f>#REF!</f>
        <v>#REF!</v>
      </c>
      <c r="F57" s="106" t="e">
        <f>#REF!</f>
        <v>#REF!</v>
      </c>
      <c r="G57" s="112" t="e">
        <f>#REF!</f>
        <v>#REF!</v>
      </c>
      <c r="J57" s="106">
        <f>'"Información del Proyecto - 1"'!B57</f>
        <v>0</v>
      </c>
      <c r="K57" s="106">
        <f>'"Información del Proyecto - 1"'!C57</f>
        <v>0</v>
      </c>
      <c r="L57" s="106">
        <f>'"Información del Proyecto - 1"'!D57</f>
        <v>0</v>
      </c>
      <c r="M57" s="106">
        <f>'"Información del Proyecto - 1"'!E57</f>
        <v>0</v>
      </c>
      <c r="N57" s="106">
        <f>'"Información del Proyecto - 1"'!F57</f>
        <v>0</v>
      </c>
      <c r="O57" s="106">
        <f>'"Información del Proyecto - 1"'!G57</f>
        <v>0</v>
      </c>
      <c r="P57" s="106">
        <f>'"Información del Proyecto - 1"'!H57</f>
        <v>0</v>
      </c>
      <c r="Q57" s="106">
        <f>'"Información del Proyecto - 1"'!I57</f>
        <v>0</v>
      </c>
      <c r="R57" s="106">
        <f>'"Información del Proyecto - 1"'!J57</f>
        <v>0</v>
      </c>
      <c r="S57" s="106">
        <f>'"Información del Proyecto - 1"'!K57</f>
        <v>0</v>
      </c>
      <c r="T57" s="106">
        <f>'"Información del Proyecto - 1"'!L57</f>
        <v>0</v>
      </c>
      <c r="AD57" s="111" t="str">
        <f>'"Información del Proyecto - 4" '!B57</f>
        <v>Torre 3</v>
      </c>
      <c r="AE57" s="106">
        <f>'"Información del Proyecto - 4" '!C57</f>
        <v>0</v>
      </c>
      <c r="AF57" s="106">
        <f>'"Información del Proyecto - 4" '!D57</f>
        <v>0</v>
      </c>
      <c r="AG57" s="106">
        <f>'"Información del Proyecto - 4" '!E57</f>
        <v>0</v>
      </c>
      <c r="AH57" s="106">
        <f>'"Información del Proyecto - 4" '!F57</f>
        <v>0</v>
      </c>
      <c r="AI57" s="106">
        <f>'"Información del Proyecto - 4" '!G57</f>
        <v>0</v>
      </c>
      <c r="AJ57" s="106">
        <f>'"Información del Proyecto - 4" '!H57</f>
        <v>0</v>
      </c>
      <c r="AK57" s="106">
        <f>'"Información del Proyecto - 4" '!I57</f>
        <v>0</v>
      </c>
      <c r="AL57" s="106">
        <f>'"Información del Proyecto - 4" '!J57</f>
        <v>0</v>
      </c>
      <c r="AM57" s="106" t="str">
        <f>'"Información del Proyecto - 4" '!K57</f>
        <v>SODAR/LIDAR 1</v>
      </c>
      <c r="AN57" s="106">
        <f>'"Información del Proyecto - 4" '!L57</f>
        <v>0</v>
      </c>
      <c r="AO57" s="106">
        <f>'"Información del Proyecto - 4" '!M57</f>
        <v>0</v>
      </c>
      <c r="AP57" s="106">
        <f>'"Información del Proyecto - 4" '!N57</f>
        <v>0</v>
      </c>
      <c r="AQ57" s="106">
        <f>'"Información del Proyecto - 4" '!O57</f>
        <v>0</v>
      </c>
      <c r="AR57" s="106">
        <f>'"Información del Proyecto - 4" '!P57</f>
        <v>0</v>
      </c>
      <c r="AS57" s="106">
        <f>'"Información del Proyecto - 4" '!Q57</f>
        <v>0</v>
      </c>
      <c r="AT57" s="112">
        <f>'"Información del Proyecto - 4" '!R57</f>
        <v>0</v>
      </c>
      <c r="BH57" s="111">
        <f>Aerogeneradores!A57</f>
        <v>0</v>
      </c>
      <c r="BI57" s="106">
        <f>Aerogeneradores!B57</f>
        <v>0</v>
      </c>
      <c r="BJ57" s="106">
        <f>Aerogeneradores!C57</f>
        <v>0</v>
      </c>
      <c r="BK57" s="106" t="str">
        <f>Aerogeneradores!D57</f>
        <v>I-47</v>
      </c>
      <c r="BL57" s="106">
        <f>Aerogeneradores!E57</f>
        <v>0</v>
      </c>
      <c r="BM57" s="106">
        <f>Aerogeneradores!F57</f>
        <v>0</v>
      </c>
      <c r="BN57" s="106">
        <f>Aerogeneradores!G57</f>
        <v>0</v>
      </c>
      <c r="BO57" s="106">
        <f>Aerogeneradores!H57</f>
        <v>0</v>
      </c>
      <c r="BP57" s="106">
        <f>Aerogeneradores!I57</f>
        <v>0</v>
      </c>
      <c r="BQ57" s="106">
        <f>Aerogeneradores!J57</f>
        <v>0</v>
      </c>
      <c r="BR57" s="106">
        <f>Aerogeneradores!K57</f>
        <v>0</v>
      </c>
      <c r="BS57" s="106">
        <f>Aerogeneradores!L57</f>
        <v>0</v>
      </c>
      <c r="BT57" s="106">
        <f>Aerogeneradores!M57</f>
        <v>0</v>
      </c>
      <c r="BU57" s="106" t="str">
        <f>Aerogeneradores!N57</f>
        <v>II-47</v>
      </c>
      <c r="BV57" s="106">
        <f>Aerogeneradores!O57</f>
        <v>0</v>
      </c>
      <c r="BW57" s="106">
        <f>Aerogeneradores!P57</f>
        <v>0</v>
      </c>
      <c r="BX57" s="106">
        <f>Aerogeneradores!Q57</f>
        <v>0</v>
      </c>
      <c r="BY57" s="106">
        <f>Aerogeneradores!R57</f>
        <v>0</v>
      </c>
      <c r="BZ57" s="106">
        <f>Aerogeneradores!S57</f>
        <v>0</v>
      </c>
      <c r="CA57" s="106">
        <f>Aerogeneradores!T57</f>
        <v>0</v>
      </c>
      <c r="CB57" s="106">
        <f>Aerogeneradores!U57</f>
        <v>0</v>
      </c>
      <c r="CC57" s="106">
        <f>Aerogeneradores!V57</f>
        <v>0</v>
      </c>
      <c r="CD57" s="106">
        <f>Aerogeneradores!W57</f>
        <v>0</v>
      </c>
      <c r="CE57" s="106" t="str">
        <f>Aerogeneradores!X57</f>
        <v>III-47</v>
      </c>
      <c r="CF57" s="106">
        <f>Aerogeneradores!Y57</f>
        <v>0</v>
      </c>
      <c r="CG57" s="106">
        <f>Aerogeneradores!Z57</f>
        <v>0</v>
      </c>
      <c r="CH57" s="106">
        <f>Aerogeneradores!AA57</f>
        <v>0</v>
      </c>
      <c r="CI57" s="106">
        <f>Aerogeneradores!AB57</f>
        <v>0</v>
      </c>
      <c r="CJ57" s="106">
        <f>Aerogeneradores!AC57</f>
        <v>0</v>
      </c>
      <c r="CK57" s="106">
        <f>Aerogeneradores!AD57</f>
        <v>0</v>
      </c>
      <c r="CL57" s="106">
        <f>Aerogeneradores!AE57</f>
        <v>0</v>
      </c>
      <c r="CM57" s="106">
        <f>Aerogeneradores!AF57</f>
        <v>0</v>
      </c>
      <c r="CN57" s="106">
        <f>Aerogeneradores!AG57</f>
        <v>0</v>
      </c>
      <c r="CO57" s="106" t="str">
        <f>Aerogeneradores!AH57</f>
        <v>III-47</v>
      </c>
      <c r="CP57" s="106">
        <f>Aerogeneradores!AI57</f>
        <v>0</v>
      </c>
      <c r="CQ57" s="106">
        <f>Aerogeneradores!AJ57</f>
        <v>0</v>
      </c>
      <c r="CR57" s="106">
        <f>Aerogeneradores!AK57</f>
        <v>0</v>
      </c>
      <c r="CS57" s="106">
        <f>Aerogeneradores!AL57</f>
        <v>0</v>
      </c>
      <c r="CT57" s="106">
        <f>Aerogeneradores!AM57</f>
        <v>0</v>
      </c>
      <c r="CU57" s="112">
        <f>Aerogeneradores!AN57</f>
        <v>0</v>
      </c>
      <c r="DR57" s="111">
        <f ca="1">Cálculos!B56</f>
        <v>0</v>
      </c>
      <c r="DS57" s="106">
        <f ca="1">Cálculos!C56</f>
        <v>0</v>
      </c>
      <c r="DT57" s="106">
        <f ca="1">Cálculos!D56</f>
        <v>0</v>
      </c>
      <c r="DU57" s="106">
        <f ca="1">Cálculos!E56</f>
        <v>0</v>
      </c>
      <c r="DV57" s="106">
        <f ca="1">Cálculos!F56</f>
        <v>0</v>
      </c>
      <c r="DW57" s="106">
        <f ca="1">Cálculos!G56</f>
        <v>0</v>
      </c>
      <c r="DX57" s="106">
        <f>Cálculos!H56</f>
        <v>0</v>
      </c>
      <c r="DY57" s="106">
        <f ca="1">Cálculos!I56</f>
        <v>0</v>
      </c>
      <c r="DZ57" s="106">
        <f ca="1">Cálculos!J56</f>
        <v>0</v>
      </c>
      <c r="EA57" s="106">
        <f ca="1">Cálculos!K56</f>
        <v>0</v>
      </c>
      <c r="EB57" s="106">
        <f ca="1">Cálculos!L56</f>
        <v>0</v>
      </c>
      <c r="EC57" s="106">
        <f>Cálculos!M56</f>
        <v>0</v>
      </c>
      <c r="ED57" s="106">
        <f ca="1">Cálculos!N56</f>
        <v>0</v>
      </c>
      <c r="EE57" s="106">
        <f ca="1">Cálculos!O56</f>
        <v>0</v>
      </c>
      <c r="EF57" s="106">
        <f ca="1">Cálculos!P56</f>
        <v>0</v>
      </c>
      <c r="EG57" s="106">
        <f ca="1">Cálculos!Q56</f>
        <v>0</v>
      </c>
      <c r="EH57" s="106">
        <f ca="1">Cálculos!R56</f>
        <v>0</v>
      </c>
      <c r="EI57" s="106">
        <f ca="1">Cálculos!S56</f>
        <v>0</v>
      </c>
      <c r="EJ57" s="106">
        <f ca="1">Cálculos!T56</f>
        <v>0</v>
      </c>
      <c r="EO57" s="106" t="str">
        <f>Empleo!D57</f>
        <v xml:space="preserve">Período de: </v>
      </c>
    </row>
    <row r="58" spans="2:172" x14ac:dyDescent="0.25">
      <c r="B58" s="111" t="e">
        <f>#REF!</f>
        <v>#REF!</v>
      </c>
      <c r="C58" s="106" t="e">
        <f>#REF!</f>
        <v>#REF!</v>
      </c>
      <c r="D58" s="106" t="e">
        <f>#REF!</f>
        <v>#REF!</v>
      </c>
      <c r="E58" s="106" t="e">
        <f>#REF!</f>
        <v>#REF!</v>
      </c>
      <c r="F58" s="106" t="e">
        <f>#REF!</f>
        <v>#REF!</v>
      </c>
      <c r="G58" s="112" t="e">
        <f>#REF!</f>
        <v>#REF!</v>
      </c>
      <c r="J58" s="106" t="str">
        <f>'"Información del Proyecto - 1"'!B58</f>
        <v>Contratos de Operación y Mantenimiento</v>
      </c>
      <c r="K58" s="106">
        <f>'"Información del Proyecto - 1"'!C58</f>
        <v>0</v>
      </c>
      <c r="L58" s="106">
        <f>'"Información del Proyecto - 1"'!D58</f>
        <v>0</v>
      </c>
      <c r="M58" s="106">
        <f>'"Información del Proyecto - 1"'!E58</f>
        <v>0</v>
      </c>
      <c r="N58" s="106">
        <f>'"Información del Proyecto - 1"'!F58</f>
        <v>0</v>
      </c>
      <c r="O58" s="106">
        <f>'"Información del Proyecto - 1"'!G58</f>
        <v>0</v>
      </c>
      <c r="P58" s="106">
        <f>'"Información del Proyecto - 1"'!H58</f>
        <v>0</v>
      </c>
      <c r="Q58" s="106">
        <f>'"Información del Proyecto - 1"'!I58</f>
        <v>0</v>
      </c>
      <c r="R58" s="106">
        <f>'"Información del Proyecto - 1"'!J58</f>
        <v>0</v>
      </c>
      <c r="S58" s="106">
        <f>'"Información del Proyecto - 1"'!K58</f>
        <v>0</v>
      </c>
      <c r="T58" s="106">
        <f>'"Información del Proyecto - 1"'!L58</f>
        <v>0</v>
      </c>
      <c r="AD58" s="111" t="str">
        <f>'"Información del Proyecto - 4" '!B58</f>
        <v>(completar sólo si hay más de dos torres)</v>
      </c>
      <c r="AE58" s="106">
        <f>'"Información del Proyecto - 4" '!C58</f>
        <v>0</v>
      </c>
      <c r="AF58" s="106">
        <f>'"Información del Proyecto - 4" '!D58</f>
        <v>0</v>
      </c>
      <c r="AG58" s="106">
        <f>'"Información del Proyecto - 4" '!E58</f>
        <v>0</v>
      </c>
      <c r="AH58" s="106">
        <f>'"Información del Proyecto - 4" '!F58</f>
        <v>0</v>
      </c>
      <c r="AI58" s="106">
        <f>'"Información del Proyecto - 4" '!G58</f>
        <v>0</v>
      </c>
      <c r="AJ58" s="106">
        <f>'"Información del Proyecto - 4" '!H58</f>
        <v>0</v>
      </c>
      <c r="AK58" s="106">
        <f>'"Información del Proyecto - 4" '!I58</f>
        <v>0</v>
      </c>
      <c r="AL58" s="106">
        <f>'"Información del Proyecto - 4" '!J58</f>
        <v>0</v>
      </c>
      <c r="AM58" s="106">
        <f>'"Información del Proyecto - 4" '!K58</f>
        <v>0</v>
      </c>
      <c r="AN58" s="106">
        <f>'"Información del Proyecto - 4" '!L58</f>
        <v>0</v>
      </c>
      <c r="AO58" s="106">
        <f>'"Información del Proyecto - 4" '!M58</f>
        <v>0</v>
      </c>
      <c r="AP58" s="106">
        <f>'"Información del Proyecto - 4" '!N58</f>
        <v>0</v>
      </c>
      <c r="AQ58" s="106">
        <f>'"Información del Proyecto - 4" '!O58</f>
        <v>0</v>
      </c>
      <c r="AR58" s="106">
        <f>'"Información del Proyecto - 4" '!P58</f>
        <v>0</v>
      </c>
      <c r="AS58" s="106">
        <f>'"Información del Proyecto - 4" '!Q58</f>
        <v>0</v>
      </c>
      <c r="AT58" s="112">
        <f>'"Información del Proyecto - 4" '!R58</f>
        <v>0</v>
      </c>
      <c r="BH58" s="111">
        <f>Aerogeneradores!A58</f>
        <v>0</v>
      </c>
      <c r="BI58" s="106">
        <f>Aerogeneradores!B58</f>
        <v>0</v>
      </c>
      <c r="BJ58" s="106">
        <f>Aerogeneradores!C58</f>
        <v>0</v>
      </c>
      <c r="BK58" s="106" t="str">
        <f>Aerogeneradores!D58</f>
        <v>I-48</v>
      </c>
      <c r="BL58" s="106">
        <f>Aerogeneradores!E58</f>
        <v>0</v>
      </c>
      <c r="BM58" s="106">
        <f>Aerogeneradores!F58</f>
        <v>0</v>
      </c>
      <c r="BN58" s="106">
        <f>Aerogeneradores!G58</f>
        <v>0</v>
      </c>
      <c r="BO58" s="106">
        <f>Aerogeneradores!H58</f>
        <v>0</v>
      </c>
      <c r="BP58" s="106">
        <f>Aerogeneradores!I58</f>
        <v>0</v>
      </c>
      <c r="BQ58" s="106">
        <f>Aerogeneradores!J58</f>
        <v>0</v>
      </c>
      <c r="BR58" s="106">
        <f>Aerogeneradores!K58</f>
        <v>0</v>
      </c>
      <c r="BS58" s="106">
        <f>Aerogeneradores!L58</f>
        <v>0</v>
      </c>
      <c r="BT58" s="106">
        <f>Aerogeneradores!M58</f>
        <v>0</v>
      </c>
      <c r="BU58" s="106" t="str">
        <f>Aerogeneradores!N58</f>
        <v>II-48</v>
      </c>
      <c r="BV58" s="106">
        <f>Aerogeneradores!O58</f>
        <v>0</v>
      </c>
      <c r="BW58" s="106">
        <f>Aerogeneradores!P58</f>
        <v>0</v>
      </c>
      <c r="BX58" s="106">
        <f>Aerogeneradores!Q58</f>
        <v>0</v>
      </c>
      <c r="BY58" s="106">
        <f>Aerogeneradores!R58</f>
        <v>0</v>
      </c>
      <c r="BZ58" s="106">
        <f>Aerogeneradores!S58</f>
        <v>0</v>
      </c>
      <c r="CA58" s="106">
        <f>Aerogeneradores!T58</f>
        <v>0</v>
      </c>
      <c r="CB58" s="106">
        <f>Aerogeneradores!U58</f>
        <v>0</v>
      </c>
      <c r="CC58" s="106">
        <f>Aerogeneradores!V58</f>
        <v>0</v>
      </c>
      <c r="CD58" s="106">
        <f>Aerogeneradores!W58</f>
        <v>0</v>
      </c>
      <c r="CE58" s="106" t="str">
        <f>Aerogeneradores!X58</f>
        <v>III-48</v>
      </c>
      <c r="CF58" s="106">
        <f>Aerogeneradores!Y58</f>
        <v>0</v>
      </c>
      <c r="CG58" s="106">
        <f>Aerogeneradores!Z58</f>
        <v>0</v>
      </c>
      <c r="CH58" s="106">
        <f>Aerogeneradores!AA58</f>
        <v>0</v>
      </c>
      <c r="CI58" s="106">
        <f>Aerogeneradores!AB58</f>
        <v>0</v>
      </c>
      <c r="CJ58" s="106">
        <f>Aerogeneradores!AC58</f>
        <v>0</v>
      </c>
      <c r="CK58" s="106">
        <f>Aerogeneradores!AD58</f>
        <v>0</v>
      </c>
      <c r="CL58" s="106">
        <f>Aerogeneradores!AE58</f>
        <v>0</v>
      </c>
      <c r="CM58" s="106">
        <f>Aerogeneradores!AF58</f>
        <v>0</v>
      </c>
      <c r="CN58" s="106">
        <f>Aerogeneradores!AG58</f>
        <v>0</v>
      </c>
      <c r="CO58" s="106" t="str">
        <f>Aerogeneradores!AH58</f>
        <v>III-48</v>
      </c>
      <c r="CP58" s="106">
        <f>Aerogeneradores!AI58</f>
        <v>0</v>
      </c>
      <c r="CQ58" s="106">
        <f>Aerogeneradores!AJ58</f>
        <v>0</v>
      </c>
      <c r="CR58" s="106">
        <f>Aerogeneradores!AK58</f>
        <v>0</v>
      </c>
      <c r="CS58" s="106">
        <f>Aerogeneradores!AL58</f>
        <v>0</v>
      </c>
      <c r="CT58" s="106">
        <f>Aerogeneradores!AM58</f>
        <v>0</v>
      </c>
      <c r="CU58" s="112">
        <f>Aerogeneradores!AN58</f>
        <v>0</v>
      </c>
      <c r="DR58" s="111">
        <f ca="1">Cálculos!B57</f>
        <v>0</v>
      </c>
      <c r="DS58" s="106">
        <f ca="1">Cálculos!C57</f>
        <v>0</v>
      </c>
      <c r="DT58" s="106">
        <f ca="1">Cálculos!D57</f>
        <v>0</v>
      </c>
      <c r="DU58" s="106">
        <f ca="1">Cálculos!E57</f>
        <v>0</v>
      </c>
      <c r="DV58" s="106">
        <f ca="1">Cálculos!F57</f>
        <v>0</v>
      </c>
      <c r="DW58" s="106">
        <f ca="1">Cálculos!G57</f>
        <v>0</v>
      </c>
      <c r="DX58" s="106">
        <f>Cálculos!H57</f>
        <v>0</v>
      </c>
      <c r="DY58" s="106">
        <f ca="1">Cálculos!I57</f>
        <v>0</v>
      </c>
      <c r="DZ58" s="106">
        <f ca="1">Cálculos!J57</f>
        <v>0</v>
      </c>
      <c r="EA58" s="106">
        <f ca="1">Cálculos!K57</f>
        <v>0</v>
      </c>
      <c r="EB58" s="106">
        <f ca="1">Cálculos!L57</f>
        <v>0</v>
      </c>
      <c r="EC58" s="106">
        <f>Cálculos!M57</f>
        <v>0</v>
      </c>
      <c r="ED58" s="106">
        <f ca="1">Cálculos!N57</f>
        <v>0</v>
      </c>
      <c r="EE58" s="106">
        <f ca="1">Cálculos!O57</f>
        <v>0</v>
      </c>
      <c r="EF58" s="106">
        <f ca="1">Cálculos!P57</f>
        <v>0</v>
      </c>
      <c r="EG58" s="106">
        <f ca="1">Cálculos!Q57</f>
        <v>0</v>
      </c>
      <c r="EH58" s="106">
        <f ca="1">Cálculos!R57</f>
        <v>0</v>
      </c>
      <c r="EI58" s="106">
        <f ca="1">Cálculos!S57</f>
        <v>0</v>
      </c>
      <c r="EJ58" s="106">
        <f ca="1">Cálculos!T57</f>
        <v>0</v>
      </c>
      <c r="EO58" s="106" t="str">
        <f>Empleo!D58</f>
        <v>Construcción</v>
      </c>
      <c r="EQ58" s="106" t="str">
        <f>Empleo!F58</f>
        <v>Operación</v>
      </c>
    </row>
    <row r="59" spans="2:172" x14ac:dyDescent="0.25">
      <c r="B59" s="111" t="e">
        <f>#REF!</f>
        <v>#REF!</v>
      </c>
      <c r="C59" s="106" t="e">
        <f>#REF!</f>
        <v>#REF!</v>
      </c>
      <c r="D59" s="106" t="e">
        <f>#REF!</f>
        <v>#REF!</v>
      </c>
      <c r="E59" s="106" t="e">
        <f>#REF!</f>
        <v>#REF!</v>
      </c>
      <c r="F59" s="106" t="e">
        <f>#REF!</f>
        <v>#REF!</v>
      </c>
      <c r="G59" s="112" t="e">
        <f>#REF!</f>
        <v>#REF!</v>
      </c>
      <c r="J59" s="106">
        <f>'"Información del Proyecto - 1"'!B59</f>
        <v>0</v>
      </c>
      <c r="K59" s="106">
        <f>'"Información del Proyecto - 1"'!C59</f>
        <v>0</v>
      </c>
      <c r="L59" s="106">
        <f>'"Información del Proyecto - 1"'!D59</f>
        <v>0</v>
      </c>
      <c r="M59" s="106" t="str">
        <f>'"Información del Proyecto - 1"'!E59</f>
        <v>Período Contrato (años)</v>
      </c>
      <c r="N59" s="106">
        <f>'"Información del Proyecto - 1"'!F59</f>
        <v>0</v>
      </c>
      <c r="O59" s="106">
        <f>'"Información del Proyecto - 1"'!G59</f>
        <v>0</v>
      </c>
      <c r="P59" s="106" t="str">
        <f>'"Información del Proyecto - 1"'!H59</f>
        <v>Horas anuales de indispoinibilidad por aero</v>
      </c>
      <c r="Q59" s="106">
        <f>'"Información del Proyecto - 1"'!I59</f>
        <v>0</v>
      </c>
      <c r="R59" s="106">
        <f>'"Información del Proyecto - 1"'!J59</f>
        <v>0</v>
      </c>
      <c r="S59" s="106">
        <f>'"Información del Proyecto - 1"'!K59</f>
        <v>0</v>
      </c>
      <c r="T59" s="106">
        <f>'"Información del Proyecto - 1"'!L59</f>
        <v>0</v>
      </c>
      <c r="AD59" s="111">
        <f>'"Información del Proyecto - 4" '!B59</f>
        <v>0</v>
      </c>
      <c r="AE59" s="106">
        <f>'"Información del Proyecto - 4" '!C59</f>
        <v>0</v>
      </c>
      <c r="AF59" s="106">
        <f>'"Información del Proyecto - 4" '!D59</f>
        <v>0</v>
      </c>
      <c r="AG59" s="106" t="str">
        <f>'"Información del Proyecto - 4" '!E59</f>
        <v>Empresa que instaló la torre</v>
      </c>
      <c r="AH59" s="106">
        <f>'"Información del Proyecto - 4" '!F59</f>
        <v>0</v>
      </c>
      <c r="AI59" s="106">
        <f>'"Información del Proyecto - 4" '!G59</f>
        <v>0</v>
      </c>
      <c r="AJ59" s="106">
        <f>'"Información del Proyecto - 4" '!H59</f>
        <v>0</v>
      </c>
      <c r="AK59" s="106">
        <f>'"Información del Proyecto - 4" '!I59</f>
        <v>0</v>
      </c>
      <c r="AL59" s="106">
        <f>'"Información del Proyecto - 4" '!J59</f>
        <v>0</v>
      </c>
      <c r="AM59" s="106">
        <f>'"Información del Proyecto - 4" '!K59</f>
        <v>0</v>
      </c>
      <c r="AN59" s="106">
        <f>'"Información del Proyecto - 4" '!L59</f>
        <v>0</v>
      </c>
      <c r="AO59" s="106">
        <f>'"Información del Proyecto - 4" '!M59</f>
        <v>0</v>
      </c>
      <c r="AP59" s="106">
        <f>'"Información del Proyecto - 4" '!N59</f>
        <v>0</v>
      </c>
      <c r="AQ59" s="106">
        <f>'"Información del Proyecto - 4" '!O59</f>
        <v>0</v>
      </c>
      <c r="AR59" s="106">
        <f>'"Información del Proyecto - 4" '!P59</f>
        <v>0</v>
      </c>
      <c r="AS59" s="106">
        <f>'"Información del Proyecto - 4" '!Q59</f>
        <v>0</v>
      </c>
      <c r="AT59" s="112">
        <f>'"Información del Proyecto - 4" '!R59</f>
        <v>0</v>
      </c>
      <c r="BH59" s="111">
        <f>Aerogeneradores!A59</f>
        <v>0</v>
      </c>
      <c r="BI59" s="106">
        <f>Aerogeneradores!B59</f>
        <v>0</v>
      </c>
      <c r="BJ59" s="106">
        <f>Aerogeneradores!C59</f>
        <v>0</v>
      </c>
      <c r="BK59" s="106" t="str">
        <f>Aerogeneradores!D59</f>
        <v>I-49</v>
      </c>
      <c r="BL59" s="106">
        <f>Aerogeneradores!E59</f>
        <v>0</v>
      </c>
      <c r="BM59" s="106">
        <f>Aerogeneradores!F59</f>
        <v>0</v>
      </c>
      <c r="BN59" s="106">
        <f>Aerogeneradores!G59</f>
        <v>0</v>
      </c>
      <c r="BO59" s="106">
        <f>Aerogeneradores!H59</f>
        <v>0</v>
      </c>
      <c r="BP59" s="106">
        <f>Aerogeneradores!I59</f>
        <v>0</v>
      </c>
      <c r="BQ59" s="106">
        <f>Aerogeneradores!J59</f>
        <v>0</v>
      </c>
      <c r="BR59" s="106">
        <f>Aerogeneradores!K59</f>
        <v>0</v>
      </c>
      <c r="BS59" s="106">
        <f>Aerogeneradores!L59</f>
        <v>0</v>
      </c>
      <c r="BT59" s="106">
        <f>Aerogeneradores!M59</f>
        <v>0</v>
      </c>
      <c r="BU59" s="106" t="str">
        <f>Aerogeneradores!N59</f>
        <v>II-49</v>
      </c>
      <c r="BV59" s="106">
        <f>Aerogeneradores!O59</f>
        <v>0</v>
      </c>
      <c r="BW59" s="106">
        <f>Aerogeneradores!P59</f>
        <v>0</v>
      </c>
      <c r="BX59" s="106">
        <f>Aerogeneradores!Q59</f>
        <v>0</v>
      </c>
      <c r="BY59" s="106">
        <f>Aerogeneradores!R59</f>
        <v>0</v>
      </c>
      <c r="BZ59" s="106">
        <f>Aerogeneradores!S59</f>
        <v>0</v>
      </c>
      <c r="CA59" s="106">
        <f>Aerogeneradores!T59</f>
        <v>0</v>
      </c>
      <c r="CB59" s="106">
        <f>Aerogeneradores!U59</f>
        <v>0</v>
      </c>
      <c r="CC59" s="106">
        <f>Aerogeneradores!V59</f>
        <v>0</v>
      </c>
      <c r="CD59" s="106">
        <f>Aerogeneradores!W59</f>
        <v>0</v>
      </c>
      <c r="CE59" s="106" t="str">
        <f>Aerogeneradores!X59</f>
        <v>III-49</v>
      </c>
      <c r="CF59" s="106">
        <f>Aerogeneradores!Y59</f>
        <v>0</v>
      </c>
      <c r="CG59" s="106">
        <f>Aerogeneradores!Z59</f>
        <v>0</v>
      </c>
      <c r="CH59" s="106">
        <f>Aerogeneradores!AA59</f>
        <v>0</v>
      </c>
      <c r="CI59" s="106">
        <f>Aerogeneradores!AB59</f>
        <v>0</v>
      </c>
      <c r="CJ59" s="106">
        <f>Aerogeneradores!AC59</f>
        <v>0</v>
      </c>
      <c r="CK59" s="106">
        <f>Aerogeneradores!AD59</f>
        <v>0</v>
      </c>
      <c r="CL59" s="106">
        <f>Aerogeneradores!AE59</f>
        <v>0</v>
      </c>
      <c r="CM59" s="106">
        <f>Aerogeneradores!AF59</f>
        <v>0</v>
      </c>
      <c r="CN59" s="106">
        <f>Aerogeneradores!AG59</f>
        <v>0</v>
      </c>
      <c r="CO59" s="106" t="str">
        <f>Aerogeneradores!AH59</f>
        <v>III-49</v>
      </c>
      <c r="CP59" s="106">
        <f>Aerogeneradores!AI59</f>
        <v>0</v>
      </c>
      <c r="CQ59" s="106">
        <f>Aerogeneradores!AJ59</f>
        <v>0</v>
      </c>
      <c r="CR59" s="106">
        <f>Aerogeneradores!AK59</f>
        <v>0</v>
      </c>
      <c r="CS59" s="106">
        <f>Aerogeneradores!AL59</f>
        <v>0</v>
      </c>
      <c r="CT59" s="106">
        <f>Aerogeneradores!AM59</f>
        <v>0</v>
      </c>
      <c r="CU59" s="112">
        <f>Aerogeneradores!AN59</f>
        <v>0</v>
      </c>
      <c r="DR59" s="111">
        <f ca="1">Cálculos!B58</f>
        <v>0</v>
      </c>
      <c r="DS59" s="106">
        <f ca="1">Cálculos!C58</f>
        <v>0</v>
      </c>
      <c r="DT59" s="106">
        <f ca="1">Cálculos!D58</f>
        <v>0</v>
      </c>
      <c r="DU59" s="106">
        <f ca="1">Cálculos!E58</f>
        <v>0</v>
      </c>
      <c r="DV59" s="106">
        <f ca="1">Cálculos!F58</f>
        <v>0</v>
      </c>
      <c r="DW59" s="106">
        <f ca="1">Cálculos!G58</f>
        <v>0</v>
      </c>
      <c r="DX59" s="106">
        <f>Cálculos!H58</f>
        <v>0</v>
      </c>
      <c r="DY59" s="106">
        <f ca="1">Cálculos!I58</f>
        <v>0</v>
      </c>
      <c r="DZ59" s="106">
        <f ca="1">Cálculos!J58</f>
        <v>0</v>
      </c>
      <c r="EA59" s="106">
        <f ca="1">Cálculos!K58</f>
        <v>0</v>
      </c>
      <c r="EB59" s="106">
        <f ca="1">Cálculos!L58</f>
        <v>0</v>
      </c>
      <c r="EC59" s="106">
        <f>Cálculos!M58</f>
        <v>0</v>
      </c>
      <c r="ED59" s="106">
        <f ca="1">Cálculos!N58</f>
        <v>0</v>
      </c>
      <c r="EE59" s="106">
        <f ca="1">Cálculos!O58</f>
        <v>0</v>
      </c>
      <c r="EF59" s="106">
        <f ca="1">Cálculos!P58</f>
        <v>0</v>
      </c>
      <c r="EG59" s="106">
        <f ca="1">Cálculos!Q58</f>
        <v>0</v>
      </c>
      <c r="EH59" s="106">
        <f ca="1">Cálculos!R58</f>
        <v>0</v>
      </c>
      <c r="EI59" s="106">
        <f ca="1">Cálculos!S58</f>
        <v>0</v>
      </c>
      <c r="EJ59" s="106">
        <f ca="1">Cálculos!T58</f>
        <v>0</v>
      </c>
      <c r="EN59" s="106" t="str">
        <f>Empleo!C59</f>
        <v>Contador / Economista</v>
      </c>
      <c r="EO59" s="106">
        <f>Empleo!D59</f>
        <v>0</v>
      </c>
      <c r="EQ59" s="106">
        <f>Empleo!F59</f>
        <v>0</v>
      </c>
    </row>
    <row r="60" spans="2:172" x14ac:dyDescent="0.25">
      <c r="B60" s="111" t="e">
        <f>#REF!</f>
        <v>#REF!</v>
      </c>
      <c r="C60" s="106" t="e">
        <f>#REF!</f>
        <v>#REF!</v>
      </c>
      <c r="D60" s="106" t="e">
        <f>#REF!</f>
        <v>#REF!</v>
      </c>
      <c r="E60" s="106" t="e">
        <f>#REF!</f>
        <v>#REF!</v>
      </c>
      <c r="F60" s="106" t="e">
        <f>#REF!</f>
        <v>#REF!</v>
      </c>
      <c r="G60" s="112" t="e">
        <f>#REF!</f>
        <v>#REF!</v>
      </c>
      <c r="J60" s="106">
        <f>'"Información del Proyecto - 1"'!B60</f>
        <v>0</v>
      </c>
      <c r="K60" s="106">
        <f>'"Información del Proyecto - 1"'!C60</f>
        <v>0</v>
      </c>
      <c r="L60" s="106" t="str">
        <f>'"Información del Proyecto - 1"'!D60</f>
        <v>Empresa Operadora (a cargo de O&amp;M)</v>
      </c>
      <c r="M60" s="106" t="str">
        <f>'"Información del Proyecto - 1"'!E60</f>
        <v>Inicio</v>
      </c>
      <c r="N60" s="106" t="str">
        <f>'"Información del Proyecto - 1"'!F60</f>
        <v>Fin</v>
      </c>
      <c r="O60" s="106">
        <f>'"Información del Proyecto - 1"'!G60</f>
        <v>0</v>
      </c>
      <c r="P60" s="106" t="str">
        <f>'"Información del Proyecto - 1"'!H60</f>
        <v xml:space="preserve"> (por mantenimiento)</v>
      </c>
      <c r="Q60" s="106">
        <f>'"Información del Proyecto - 1"'!I60</f>
        <v>0</v>
      </c>
      <c r="R60" s="106">
        <f>'"Información del Proyecto - 1"'!J60</f>
        <v>0</v>
      </c>
      <c r="S60" s="106">
        <f>'"Información del Proyecto - 1"'!K60</f>
        <v>0</v>
      </c>
      <c r="T60" s="106">
        <f>'"Información del Proyecto - 1"'!L60</f>
        <v>0</v>
      </c>
      <c r="AD60" s="111">
        <f>'"Información del Proyecto - 4" '!B60</f>
        <v>0</v>
      </c>
      <c r="AE60" s="106">
        <f>'"Información del Proyecto - 4" '!C60</f>
        <v>0</v>
      </c>
      <c r="AF60" s="106">
        <f>'"Información del Proyecto - 4" '!D60</f>
        <v>0</v>
      </c>
      <c r="AG60" s="106">
        <f>'"Información del Proyecto - 4" '!E60</f>
        <v>0</v>
      </c>
      <c r="AH60" s="106">
        <f>'"Información del Proyecto - 4" '!F60</f>
        <v>0</v>
      </c>
      <c r="AI60" s="106">
        <f>'"Información del Proyecto - 4" '!G60</f>
        <v>0</v>
      </c>
      <c r="AJ60" s="106">
        <f>'"Información del Proyecto - 4" '!H60</f>
        <v>0</v>
      </c>
      <c r="AK60" s="106">
        <f>'"Información del Proyecto - 4" '!I60</f>
        <v>0</v>
      </c>
      <c r="AL60" s="106">
        <f>'"Información del Proyecto - 4" '!J60</f>
        <v>0</v>
      </c>
      <c r="AM60" s="106">
        <f>'"Información del Proyecto - 4" '!K60</f>
        <v>0</v>
      </c>
      <c r="AN60" s="106" t="str">
        <f>'"Información del Proyecto - 4" '!L60</f>
        <v>Tipo</v>
      </c>
      <c r="AO60" s="106" t="str">
        <f>'"Información del Proyecto - 4" '!M60</f>
        <v>Marca</v>
      </c>
      <c r="AP60" s="106" t="str">
        <f>'"Información del Proyecto - 4" '!N60</f>
        <v>Modelo</v>
      </c>
      <c r="AQ60" s="106">
        <f>'"Información del Proyecto - 4" '!O60</f>
        <v>0</v>
      </c>
      <c r="AR60" s="106">
        <f>'"Información del Proyecto - 4" '!P60</f>
        <v>0</v>
      </c>
      <c r="AS60" s="106">
        <f>'"Información del Proyecto - 4" '!Q60</f>
        <v>0</v>
      </c>
      <c r="AT60" s="112">
        <f>'"Información del Proyecto - 4" '!R60</f>
        <v>0</v>
      </c>
      <c r="BH60" s="111">
        <f>Aerogeneradores!A60</f>
        <v>0</v>
      </c>
      <c r="BI60" s="106">
        <f>Aerogeneradores!B60</f>
        <v>0</v>
      </c>
      <c r="BJ60" s="106">
        <f>Aerogeneradores!C60</f>
        <v>0</v>
      </c>
      <c r="BK60" s="106" t="str">
        <f>Aerogeneradores!D60</f>
        <v>I-50</v>
      </c>
      <c r="BL60" s="106">
        <f>Aerogeneradores!E60</f>
        <v>0</v>
      </c>
      <c r="BM60" s="106">
        <f>Aerogeneradores!F60</f>
        <v>0</v>
      </c>
      <c r="BN60" s="106">
        <f>Aerogeneradores!G60</f>
        <v>0</v>
      </c>
      <c r="BO60" s="106">
        <f>Aerogeneradores!H60</f>
        <v>0</v>
      </c>
      <c r="BP60" s="106">
        <f>Aerogeneradores!I60</f>
        <v>0</v>
      </c>
      <c r="BQ60" s="106">
        <f>Aerogeneradores!J60</f>
        <v>0</v>
      </c>
      <c r="BR60" s="106">
        <f>Aerogeneradores!K60</f>
        <v>0</v>
      </c>
      <c r="BS60" s="106">
        <f>Aerogeneradores!L60</f>
        <v>0</v>
      </c>
      <c r="BT60" s="106">
        <f>Aerogeneradores!M60</f>
        <v>0</v>
      </c>
      <c r="BU60" s="106" t="str">
        <f>Aerogeneradores!N60</f>
        <v>II-50</v>
      </c>
      <c r="BV60" s="106">
        <f>Aerogeneradores!O60</f>
        <v>0</v>
      </c>
      <c r="BW60" s="106">
        <f>Aerogeneradores!P60</f>
        <v>0</v>
      </c>
      <c r="BX60" s="106">
        <f>Aerogeneradores!Q60</f>
        <v>0</v>
      </c>
      <c r="BY60" s="106">
        <f>Aerogeneradores!R60</f>
        <v>0</v>
      </c>
      <c r="BZ60" s="106">
        <f>Aerogeneradores!S60</f>
        <v>0</v>
      </c>
      <c r="CA60" s="106">
        <f>Aerogeneradores!T60</f>
        <v>0</v>
      </c>
      <c r="CB60" s="106">
        <f>Aerogeneradores!U60</f>
        <v>0</v>
      </c>
      <c r="CC60" s="106">
        <f>Aerogeneradores!V60</f>
        <v>0</v>
      </c>
      <c r="CD60" s="106">
        <f>Aerogeneradores!W60</f>
        <v>0</v>
      </c>
      <c r="CE60" s="106" t="str">
        <f>Aerogeneradores!X60</f>
        <v>III-50</v>
      </c>
      <c r="CF60" s="106">
        <f>Aerogeneradores!Y60</f>
        <v>0</v>
      </c>
      <c r="CG60" s="106">
        <f>Aerogeneradores!Z60</f>
        <v>0</v>
      </c>
      <c r="CH60" s="106">
        <f>Aerogeneradores!AA60</f>
        <v>0</v>
      </c>
      <c r="CI60" s="106">
        <f>Aerogeneradores!AB60</f>
        <v>0</v>
      </c>
      <c r="CJ60" s="106">
        <f>Aerogeneradores!AC60</f>
        <v>0</v>
      </c>
      <c r="CK60" s="106">
        <f>Aerogeneradores!AD60</f>
        <v>0</v>
      </c>
      <c r="CL60" s="106">
        <f>Aerogeneradores!AE60</f>
        <v>0</v>
      </c>
      <c r="CM60" s="106">
        <f>Aerogeneradores!AF60</f>
        <v>0</v>
      </c>
      <c r="CN60" s="106">
        <f>Aerogeneradores!AG60</f>
        <v>0</v>
      </c>
      <c r="CO60" s="106" t="str">
        <f>Aerogeneradores!AH60</f>
        <v>III-50</v>
      </c>
      <c r="CP60" s="106">
        <f>Aerogeneradores!AI60</f>
        <v>0</v>
      </c>
      <c r="CQ60" s="106">
        <f>Aerogeneradores!AJ60</f>
        <v>0</v>
      </c>
      <c r="CR60" s="106">
        <f>Aerogeneradores!AK60</f>
        <v>0</v>
      </c>
      <c r="CS60" s="106">
        <f>Aerogeneradores!AL60</f>
        <v>0</v>
      </c>
      <c r="CT60" s="106">
        <f>Aerogeneradores!AM60</f>
        <v>0</v>
      </c>
      <c r="CU60" s="112">
        <f>Aerogeneradores!AN60</f>
        <v>0</v>
      </c>
      <c r="DR60" s="111">
        <f ca="1">Cálculos!B59</f>
        <v>0</v>
      </c>
      <c r="DS60" s="106">
        <f ca="1">Cálculos!C59</f>
        <v>0</v>
      </c>
      <c r="DT60" s="106">
        <f ca="1">Cálculos!D59</f>
        <v>0</v>
      </c>
      <c r="DU60" s="106">
        <f ca="1">Cálculos!E59</f>
        <v>0</v>
      </c>
      <c r="DV60" s="106">
        <f ca="1">Cálculos!F59</f>
        <v>0</v>
      </c>
      <c r="DW60" s="106">
        <f ca="1">Cálculos!G59</f>
        <v>0</v>
      </c>
      <c r="DX60" s="106">
        <f>Cálculos!H59</f>
        <v>0</v>
      </c>
      <c r="DY60" s="106">
        <f ca="1">Cálculos!I59</f>
        <v>0</v>
      </c>
      <c r="DZ60" s="106">
        <f ca="1">Cálculos!J59</f>
        <v>0</v>
      </c>
      <c r="EA60" s="106">
        <f ca="1">Cálculos!K59</f>
        <v>0</v>
      </c>
      <c r="EB60" s="106">
        <f ca="1">Cálculos!L59</f>
        <v>0</v>
      </c>
      <c r="EC60" s="106">
        <f>Cálculos!M59</f>
        <v>0</v>
      </c>
      <c r="ED60" s="106">
        <f ca="1">Cálculos!N59</f>
        <v>0</v>
      </c>
      <c r="EE60" s="106">
        <f ca="1">Cálculos!O59</f>
        <v>0</v>
      </c>
      <c r="EF60" s="106">
        <f ca="1">Cálculos!P59</f>
        <v>0</v>
      </c>
      <c r="EG60" s="106">
        <f ca="1">Cálculos!Q59</f>
        <v>0</v>
      </c>
      <c r="EH60" s="106">
        <f ca="1">Cálculos!R59</f>
        <v>0</v>
      </c>
      <c r="EI60" s="106">
        <f ca="1">Cálculos!S59</f>
        <v>0</v>
      </c>
      <c r="EJ60" s="106">
        <f ca="1">Cálculos!T59</f>
        <v>0</v>
      </c>
      <c r="EN60" s="106" t="str">
        <f>Empleo!C60</f>
        <v>Ingenieri Eléctrico o similar</v>
      </c>
      <c r="EO60" s="106">
        <f>Empleo!D60</f>
        <v>0</v>
      </c>
      <c r="EQ60" s="106">
        <f>Empleo!F60</f>
        <v>0</v>
      </c>
    </row>
    <row r="61" spans="2:172" x14ac:dyDescent="0.25">
      <c r="B61" s="111" t="e">
        <f>#REF!</f>
        <v>#REF!</v>
      </c>
      <c r="C61" s="106" t="e">
        <f>#REF!</f>
        <v>#REF!</v>
      </c>
      <c r="D61" s="106" t="e">
        <f>#REF!</f>
        <v>#REF!</v>
      </c>
      <c r="E61" s="106" t="e">
        <f>#REF!</f>
        <v>#REF!</v>
      </c>
      <c r="F61" s="106" t="e">
        <f>#REF!</f>
        <v>#REF!</v>
      </c>
      <c r="G61" s="112" t="e">
        <f>#REF!</f>
        <v>#REF!</v>
      </c>
      <c r="J61" s="106">
        <f>'"Información del Proyecto - 1"'!B61</f>
        <v>0</v>
      </c>
      <c r="K61" s="106" t="str">
        <f>'"Información del Proyecto - 1"'!C61</f>
        <v>Fabricante de los Aeros</v>
      </c>
      <c r="L61" s="106">
        <f>'"Información del Proyecto - 1"'!D61</f>
        <v>0</v>
      </c>
      <c r="M61" s="106">
        <f>'"Información del Proyecto - 1"'!E61</f>
        <v>0</v>
      </c>
      <c r="N61" s="106">
        <f>'"Información del Proyecto - 1"'!F61</f>
        <v>0</v>
      </c>
      <c r="O61" s="106">
        <f>'"Información del Proyecto - 1"'!G61</f>
        <v>0</v>
      </c>
      <c r="P61" s="106">
        <f>'"Información del Proyecto - 1"'!H61</f>
        <v>0</v>
      </c>
      <c r="Q61" s="106">
        <f>'"Información del Proyecto - 1"'!I61</f>
        <v>0</v>
      </c>
      <c r="R61" s="106">
        <f>'"Información del Proyecto - 1"'!J61</f>
        <v>0</v>
      </c>
      <c r="S61" s="106">
        <f>'"Información del Proyecto - 1"'!K61</f>
        <v>0</v>
      </c>
      <c r="T61" s="106">
        <f>'"Información del Proyecto - 1"'!L61</f>
        <v>0</v>
      </c>
      <c r="AD61" s="111">
        <f>'"Información del Proyecto - 4" '!B61</f>
        <v>0</v>
      </c>
      <c r="AE61" s="106">
        <f>'"Información del Proyecto - 4" '!C61</f>
        <v>0</v>
      </c>
      <c r="AF61" s="106">
        <f>'"Información del Proyecto - 4" '!D61</f>
        <v>0</v>
      </c>
      <c r="AG61" s="106" t="str">
        <f>'"Información del Proyecto - 4" '!E61</f>
        <v>UTM WGS84 Zona:</v>
      </c>
      <c r="AH61" s="106" t="str">
        <f>'"Información del Proyecto - 4" '!F61</f>
        <v>X:</v>
      </c>
      <c r="AI61" s="106" t="str">
        <f>'"Información del Proyecto - 4" '!G61</f>
        <v>Y:</v>
      </c>
      <c r="AJ61" s="106">
        <f>'"Información del Proyecto - 4" '!H61</f>
        <v>0</v>
      </c>
      <c r="AK61" s="106">
        <f>'"Información del Proyecto - 4" '!I61</f>
        <v>0</v>
      </c>
      <c r="AL61" s="106">
        <f>'"Información del Proyecto - 4" '!J61</f>
        <v>0</v>
      </c>
      <c r="AM61" s="106">
        <f>'"Información del Proyecto - 4" '!K61</f>
        <v>0</v>
      </c>
      <c r="AN61" s="106">
        <f>'"Información del Proyecto - 4" '!L61</f>
        <v>0</v>
      </c>
      <c r="AO61" s="106">
        <f>'"Información del Proyecto - 4" '!M61</f>
        <v>0</v>
      </c>
      <c r="AP61" s="106">
        <f>'"Información del Proyecto - 4" '!N61</f>
        <v>0</v>
      </c>
      <c r="AQ61" s="106">
        <f>'"Información del Proyecto - 4" '!O61</f>
        <v>0</v>
      </c>
      <c r="AR61" s="106">
        <f>'"Información del Proyecto - 4" '!P61</f>
        <v>0</v>
      </c>
      <c r="AS61" s="106">
        <f>'"Información del Proyecto - 4" '!Q61</f>
        <v>0</v>
      </c>
      <c r="AT61" s="112">
        <f>'"Información del Proyecto - 4" '!R61</f>
        <v>0</v>
      </c>
      <c r="BH61" s="111">
        <f>Aerogeneradores!A61</f>
        <v>0</v>
      </c>
      <c r="BI61" s="106">
        <f>Aerogeneradores!B61</f>
        <v>0</v>
      </c>
      <c r="BJ61" s="106">
        <f>Aerogeneradores!C61</f>
        <v>0</v>
      </c>
      <c r="BK61" s="106">
        <f>Aerogeneradores!D61</f>
        <v>0</v>
      </c>
      <c r="BL61" s="106">
        <f>Aerogeneradores!E61</f>
        <v>0</v>
      </c>
      <c r="BM61" s="106">
        <f>Aerogeneradores!F61</f>
        <v>0</v>
      </c>
      <c r="BN61" s="106">
        <f>Aerogeneradores!G61</f>
        <v>0</v>
      </c>
      <c r="BO61" s="106">
        <f>Aerogeneradores!H61</f>
        <v>0</v>
      </c>
      <c r="BP61" s="106">
        <f>Aerogeneradores!I61</f>
        <v>0</v>
      </c>
      <c r="BQ61" s="106">
        <f>Aerogeneradores!J61</f>
        <v>0</v>
      </c>
      <c r="BR61" s="106">
        <f>Aerogeneradores!K61</f>
        <v>0</v>
      </c>
      <c r="BS61" s="106">
        <f>Aerogeneradores!L61</f>
        <v>0</v>
      </c>
      <c r="BT61" s="106">
        <f>Aerogeneradores!M61</f>
        <v>0</v>
      </c>
      <c r="BU61" s="106">
        <f>Aerogeneradores!N61</f>
        <v>0</v>
      </c>
      <c r="BV61" s="106">
        <f>Aerogeneradores!O61</f>
        <v>0</v>
      </c>
      <c r="BW61" s="106">
        <f>Aerogeneradores!P61</f>
        <v>0</v>
      </c>
      <c r="BX61" s="106">
        <f>Aerogeneradores!Q61</f>
        <v>0</v>
      </c>
      <c r="BY61" s="106">
        <f>Aerogeneradores!R61</f>
        <v>0</v>
      </c>
      <c r="BZ61" s="106">
        <f>Aerogeneradores!S61</f>
        <v>0</v>
      </c>
      <c r="CA61" s="106">
        <f>Aerogeneradores!T61</f>
        <v>0</v>
      </c>
      <c r="CB61" s="106">
        <f>Aerogeneradores!U61</f>
        <v>0</v>
      </c>
      <c r="CC61" s="106">
        <f>Aerogeneradores!V61</f>
        <v>0</v>
      </c>
      <c r="CD61" s="106">
        <f>Aerogeneradores!W61</f>
        <v>0</v>
      </c>
      <c r="CE61" s="106">
        <f>Aerogeneradores!X61</f>
        <v>0</v>
      </c>
      <c r="CF61" s="106">
        <f>Aerogeneradores!Y61</f>
        <v>0</v>
      </c>
      <c r="CG61" s="106">
        <f>Aerogeneradores!Z61</f>
        <v>0</v>
      </c>
      <c r="CH61" s="106">
        <f>Aerogeneradores!AA61</f>
        <v>0</v>
      </c>
      <c r="CI61" s="106">
        <f>Aerogeneradores!AB61</f>
        <v>0</v>
      </c>
      <c r="CJ61" s="106">
        <f>Aerogeneradores!AC61</f>
        <v>0</v>
      </c>
      <c r="CK61" s="106">
        <f>Aerogeneradores!AD61</f>
        <v>0</v>
      </c>
      <c r="CL61" s="106">
        <f>Aerogeneradores!AE61</f>
        <v>0</v>
      </c>
      <c r="CM61" s="106">
        <f>Aerogeneradores!AF61</f>
        <v>0</v>
      </c>
      <c r="CN61" s="106">
        <f>Aerogeneradores!AG61</f>
        <v>0</v>
      </c>
      <c r="CO61" s="106">
        <f>Aerogeneradores!AH61</f>
        <v>0</v>
      </c>
      <c r="CP61" s="106">
        <f>Aerogeneradores!AI61</f>
        <v>0</v>
      </c>
      <c r="CQ61" s="106">
        <f>Aerogeneradores!AJ61</f>
        <v>0</v>
      </c>
      <c r="CR61" s="106">
        <f>Aerogeneradores!AK61</f>
        <v>0</v>
      </c>
      <c r="CS61" s="106">
        <f>Aerogeneradores!AL61</f>
        <v>0</v>
      </c>
      <c r="CT61" s="106">
        <f>Aerogeneradores!AM61</f>
        <v>0</v>
      </c>
      <c r="CU61" s="112">
        <f>Aerogeneradores!AN61</f>
        <v>0</v>
      </c>
      <c r="DR61" s="111">
        <f ca="1">Cálculos!B60</f>
        <v>0</v>
      </c>
      <c r="DS61" s="106">
        <f ca="1">Cálculos!C60</f>
        <v>0</v>
      </c>
      <c r="DT61" s="106">
        <f ca="1">Cálculos!D60</f>
        <v>0</v>
      </c>
      <c r="DU61" s="106">
        <f ca="1">Cálculos!E60</f>
        <v>0</v>
      </c>
      <c r="DV61" s="106">
        <f ca="1">Cálculos!F60</f>
        <v>0</v>
      </c>
      <c r="DW61" s="106">
        <f ca="1">Cálculos!G60</f>
        <v>0</v>
      </c>
      <c r="DX61" s="106">
        <f>Cálculos!H60</f>
        <v>0</v>
      </c>
      <c r="DY61" s="106">
        <f ca="1">Cálculos!I60</f>
        <v>0</v>
      </c>
      <c r="DZ61" s="106">
        <f ca="1">Cálculos!J60</f>
        <v>0</v>
      </c>
      <c r="EA61" s="106">
        <f ca="1">Cálculos!K60</f>
        <v>0</v>
      </c>
      <c r="EB61" s="106">
        <f ca="1">Cálculos!L60</f>
        <v>0</v>
      </c>
      <c r="EC61" s="106">
        <f>Cálculos!M60</f>
        <v>0</v>
      </c>
      <c r="ED61" s="106">
        <f ca="1">Cálculos!N60</f>
        <v>0</v>
      </c>
      <c r="EE61" s="106">
        <f ca="1">Cálculos!O60</f>
        <v>0</v>
      </c>
      <c r="EF61" s="106">
        <f ca="1">Cálculos!P60</f>
        <v>0</v>
      </c>
      <c r="EG61" s="106">
        <f ca="1">Cálculos!Q60</f>
        <v>0</v>
      </c>
      <c r="EH61" s="106">
        <f ca="1">Cálculos!R60</f>
        <v>0</v>
      </c>
      <c r="EI61" s="106">
        <f ca="1">Cálculos!S60</f>
        <v>0</v>
      </c>
      <c r="EJ61" s="106">
        <f ca="1">Cálculos!T60</f>
        <v>0</v>
      </c>
      <c r="EN61" s="106" t="str">
        <f>Empleo!C61</f>
        <v>Ingenieri Civil o similar</v>
      </c>
      <c r="EO61" s="106">
        <f>Empleo!D61</f>
        <v>0</v>
      </c>
      <c r="EQ61" s="106">
        <f>Empleo!F61</f>
        <v>0</v>
      </c>
    </row>
    <row r="62" spans="2:172" x14ac:dyDescent="0.25">
      <c r="B62" s="111" t="e">
        <f>#REF!</f>
        <v>#REF!</v>
      </c>
      <c r="C62" s="106" t="e">
        <f>#REF!</f>
        <v>#REF!</v>
      </c>
      <c r="D62" s="106" t="e">
        <f>#REF!</f>
        <v>#REF!</v>
      </c>
      <c r="E62" s="106" t="e">
        <f>#REF!</f>
        <v>#REF!</v>
      </c>
      <c r="F62" s="106" t="e">
        <f>#REF!</f>
        <v>#REF!</v>
      </c>
      <c r="G62" s="112" t="e">
        <f>#REF!</f>
        <v>#REF!</v>
      </c>
      <c r="J62" s="106">
        <f>'"Información del Proyecto - 1"'!B62</f>
        <v>0</v>
      </c>
      <c r="K62" s="106" t="str">
        <f>'"Información del Proyecto - 1"'!C62</f>
        <v>Dueño del Proyecto</v>
      </c>
      <c r="L62" s="106">
        <f>'"Información del Proyecto - 1"'!D62</f>
        <v>0</v>
      </c>
      <c r="M62" s="106">
        <f>'"Información del Proyecto - 1"'!E62</f>
        <v>0</v>
      </c>
      <c r="N62" s="106">
        <f>'"Información del Proyecto - 1"'!F62</f>
        <v>0</v>
      </c>
      <c r="O62" s="106">
        <f>'"Información del Proyecto - 1"'!G62</f>
        <v>0</v>
      </c>
      <c r="P62" s="106">
        <f>'"Información del Proyecto - 1"'!H62</f>
        <v>0</v>
      </c>
      <c r="Q62" s="106">
        <f>'"Información del Proyecto - 1"'!I62</f>
        <v>0</v>
      </c>
      <c r="R62" s="106">
        <f>'"Información del Proyecto - 1"'!J62</f>
        <v>0</v>
      </c>
      <c r="S62" s="106">
        <f>'"Información del Proyecto - 1"'!K62</f>
        <v>0</v>
      </c>
      <c r="T62" s="106">
        <f>'"Información del Proyecto - 1"'!L62</f>
        <v>0</v>
      </c>
      <c r="AD62" s="111">
        <f>'"Información del Proyecto - 4" '!B62</f>
        <v>0</v>
      </c>
      <c r="AE62" s="106">
        <f>'"Información del Proyecto - 4" '!C62</f>
        <v>0</v>
      </c>
      <c r="AF62" s="106" t="str">
        <f>'"Información del Proyecto - 4" '!D62</f>
        <v>Coordenadas:</v>
      </c>
      <c r="AG62" s="106">
        <f>'"Información del Proyecto - 4" '!E62</f>
        <v>0</v>
      </c>
      <c r="AH62" s="106">
        <f>'"Información del Proyecto - 4" '!F62</f>
        <v>0</v>
      </c>
      <c r="AI62" s="106">
        <f>'"Información del Proyecto - 4" '!G62</f>
        <v>0</v>
      </c>
      <c r="AJ62" s="106">
        <f>'"Información del Proyecto - 4" '!H62</f>
        <v>0</v>
      </c>
      <c r="AK62" s="106">
        <f>'"Información del Proyecto - 4" '!I62</f>
        <v>0</v>
      </c>
      <c r="AL62" s="106">
        <f>'"Información del Proyecto - 4" '!J62</f>
        <v>0</v>
      </c>
      <c r="AM62" s="106">
        <f>'"Información del Proyecto - 4" '!K62</f>
        <v>0</v>
      </c>
      <c r="AN62" s="106">
        <f>'"Información del Proyecto - 4" '!L62</f>
        <v>0</v>
      </c>
      <c r="AO62" s="106">
        <f>'"Información del Proyecto - 4" '!M62</f>
        <v>0</v>
      </c>
      <c r="AP62" s="106">
        <f>'"Información del Proyecto - 4" '!N62</f>
        <v>0</v>
      </c>
      <c r="AQ62" s="106">
        <f>'"Información del Proyecto - 4" '!O62</f>
        <v>0</v>
      </c>
      <c r="AR62" s="106">
        <f>'"Información del Proyecto - 4" '!P62</f>
        <v>0</v>
      </c>
      <c r="AS62" s="106">
        <f>'"Información del Proyecto - 4" '!Q62</f>
        <v>0</v>
      </c>
      <c r="AT62" s="112">
        <f>'"Información del Proyecto - 4" '!R62</f>
        <v>0</v>
      </c>
      <c r="BH62" s="111">
        <f>Aerogeneradores!A62</f>
        <v>0</v>
      </c>
      <c r="BI62" s="106">
        <f>Aerogeneradores!B62</f>
        <v>0</v>
      </c>
      <c r="BJ62" s="106">
        <f>Aerogeneradores!C62</f>
        <v>0</v>
      </c>
      <c r="BK62" s="106">
        <f>Aerogeneradores!D62</f>
        <v>0</v>
      </c>
      <c r="BL62" s="106">
        <f>Aerogeneradores!E62</f>
        <v>0</v>
      </c>
      <c r="BM62" s="106">
        <f>Aerogeneradores!F62</f>
        <v>0</v>
      </c>
      <c r="BN62" s="106">
        <f>Aerogeneradores!G62</f>
        <v>0</v>
      </c>
      <c r="BO62" s="106">
        <f>Aerogeneradores!H62</f>
        <v>0</v>
      </c>
      <c r="BP62" s="106">
        <f>Aerogeneradores!I62</f>
        <v>0</v>
      </c>
      <c r="BQ62" s="106">
        <f>Aerogeneradores!J62</f>
        <v>0</v>
      </c>
      <c r="BR62" s="106">
        <f>Aerogeneradores!K62</f>
        <v>0</v>
      </c>
      <c r="BS62" s="106">
        <f>Aerogeneradores!L62</f>
        <v>0</v>
      </c>
      <c r="BT62" s="106">
        <f>Aerogeneradores!M62</f>
        <v>0</v>
      </c>
      <c r="BU62" s="106">
        <f>Aerogeneradores!N62</f>
        <v>0</v>
      </c>
      <c r="BV62" s="106">
        <f>Aerogeneradores!O62</f>
        <v>0</v>
      </c>
      <c r="BW62" s="106">
        <f>Aerogeneradores!P62</f>
        <v>0</v>
      </c>
      <c r="BX62" s="106">
        <f>Aerogeneradores!Q62</f>
        <v>0</v>
      </c>
      <c r="BY62" s="106">
        <f>Aerogeneradores!R62</f>
        <v>0</v>
      </c>
      <c r="BZ62" s="106">
        <f>Aerogeneradores!S62</f>
        <v>0</v>
      </c>
      <c r="CA62" s="106">
        <f>Aerogeneradores!T62</f>
        <v>0</v>
      </c>
      <c r="CB62" s="106">
        <f>Aerogeneradores!U62</f>
        <v>0</v>
      </c>
      <c r="CC62" s="106">
        <f>Aerogeneradores!V62</f>
        <v>0</v>
      </c>
      <c r="CD62" s="106">
        <f>Aerogeneradores!W62</f>
        <v>0</v>
      </c>
      <c r="CE62" s="106">
        <f>Aerogeneradores!X62</f>
        <v>0</v>
      </c>
      <c r="CF62" s="106">
        <f>Aerogeneradores!Y62</f>
        <v>0</v>
      </c>
      <c r="CG62" s="106">
        <f>Aerogeneradores!Z62</f>
        <v>0</v>
      </c>
      <c r="CH62" s="106">
        <f>Aerogeneradores!AA62</f>
        <v>0</v>
      </c>
      <c r="CI62" s="106">
        <f>Aerogeneradores!AB62</f>
        <v>0</v>
      </c>
      <c r="CJ62" s="106">
        <f>Aerogeneradores!AC62</f>
        <v>0</v>
      </c>
      <c r="CK62" s="106">
        <f>Aerogeneradores!AD62</f>
        <v>0</v>
      </c>
      <c r="CL62" s="106">
        <f>Aerogeneradores!AE62</f>
        <v>0</v>
      </c>
      <c r="CM62" s="106">
        <f>Aerogeneradores!AF62</f>
        <v>0</v>
      </c>
      <c r="CN62" s="106">
        <f>Aerogeneradores!AG62</f>
        <v>0</v>
      </c>
      <c r="CO62" s="106">
        <f>Aerogeneradores!AH62</f>
        <v>0</v>
      </c>
      <c r="CP62" s="106">
        <f>Aerogeneradores!AI62</f>
        <v>0</v>
      </c>
      <c r="CQ62" s="106">
        <f>Aerogeneradores!AJ62</f>
        <v>0</v>
      </c>
      <c r="CR62" s="106">
        <f>Aerogeneradores!AK62</f>
        <v>0</v>
      </c>
      <c r="CS62" s="106">
        <f>Aerogeneradores!AL62</f>
        <v>0</v>
      </c>
      <c r="CT62" s="106">
        <f>Aerogeneradores!AM62</f>
        <v>0</v>
      </c>
      <c r="CU62" s="112">
        <f>Aerogeneradores!AN62</f>
        <v>0</v>
      </c>
      <c r="DR62" s="111">
        <f ca="1">Cálculos!B61</f>
        <v>0</v>
      </c>
      <c r="DS62" s="106">
        <f ca="1">Cálculos!C61</f>
        <v>0</v>
      </c>
      <c r="DT62" s="106">
        <f ca="1">Cálculos!D61</f>
        <v>0</v>
      </c>
      <c r="DU62" s="106">
        <f ca="1">Cálculos!E61</f>
        <v>0</v>
      </c>
      <c r="DV62" s="106">
        <f ca="1">Cálculos!F61</f>
        <v>0</v>
      </c>
      <c r="DW62" s="106">
        <f ca="1">Cálculos!G61</f>
        <v>0</v>
      </c>
      <c r="DX62" s="106">
        <f>Cálculos!H61</f>
        <v>0</v>
      </c>
      <c r="DY62" s="106">
        <f ca="1">Cálculos!I61</f>
        <v>0</v>
      </c>
      <c r="DZ62" s="106">
        <f ca="1">Cálculos!J61</f>
        <v>0</v>
      </c>
      <c r="EA62" s="106">
        <f ca="1">Cálculos!K61</f>
        <v>0</v>
      </c>
      <c r="EB62" s="106">
        <f ca="1">Cálculos!L61</f>
        <v>0</v>
      </c>
      <c r="EC62" s="106">
        <f>Cálculos!M61</f>
        <v>0</v>
      </c>
      <c r="ED62" s="106">
        <f ca="1">Cálculos!N61</f>
        <v>0</v>
      </c>
      <c r="EE62" s="106">
        <f ca="1">Cálculos!O61</f>
        <v>0</v>
      </c>
      <c r="EF62" s="106">
        <f ca="1">Cálculos!P61</f>
        <v>0</v>
      </c>
      <c r="EG62" s="106">
        <f ca="1">Cálculos!Q61</f>
        <v>0</v>
      </c>
      <c r="EH62" s="106">
        <f ca="1">Cálculos!R61</f>
        <v>0</v>
      </c>
      <c r="EI62" s="106">
        <f ca="1">Cálculos!S61</f>
        <v>0</v>
      </c>
      <c r="EJ62" s="106">
        <f ca="1">Cálculos!T61</f>
        <v>0</v>
      </c>
      <c r="EN62" s="106" t="str">
        <f>Empleo!C62</f>
        <v>Ingeniero Industrial o similar</v>
      </c>
      <c r="EO62" s="106">
        <f>Empleo!D62</f>
        <v>0</v>
      </c>
      <c r="EQ62" s="106">
        <f>Empleo!F62</f>
        <v>0</v>
      </c>
    </row>
    <row r="63" spans="2:172" x14ac:dyDescent="0.25">
      <c r="B63" s="111" t="e">
        <f>#REF!</f>
        <v>#REF!</v>
      </c>
      <c r="C63" s="106" t="e">
        <f>#REF!</f>
        <v>#REF!</v>
      </c>
      <c r="D63" s="106" t="e">
        <f>#REF!</f>
        <v>#REF!</v>
      </c>
      <c r="E63" s="106" t="e">
        <f>#REF!</f>
        <v>#REF!</v>
      </c>
      <c r="F63" s="106" t="e">
        <f>#REF!</f>
        <v>#REF!</v>
      </c>
      <c r="G63" s="112" t="e">
        <f>#REF!</f>
        <v>#REF!</v>
      </c>
      <c r="J63" s="106">
        <f>'"Información del Proyecto - 1"'!B63</f>
        <v>0</v>
      </c>
      <c r="K63" s="106" t="str">
        <f>'"Información del Proyecto - 1"'!C63</f>
        <v>Otro</v>
      </c>
      <c r="L63" s="106">
        <f>'"Información del Proyecto - 1"'!D63</f>
        <v>0</v>
      </c>
      <c r="M63" s="106">
        <f>'"Información del Proyecto - 1"'!E63</f>
        <v>0</v>
      </c>
      <c r="N63" s="106">
        <f>'"Información del Proyecto - 1"'!F63</f>
        <v>0</v>
      </c>
      <c r="O63" s="106">
        <f>'"Información del Proyecto - 1"'!G63</f>
        <v>0</v>
      </c>
      <c r="P63" s="106">
        <f>'"Información del Proyecto - 1"'!H63</f>
        <v>0</v>
      </c>
      <c r="Q63" s="106">
        <f>'"Información del Proyecto - 1"'!I63</f>
        <v>0</v>
      </c>
      <c r="R63" s="106">
        <f>'"Información del Proyecto - 1"'!J63</f>
        <v>0</v>
      </c>
      <c r="S63" s="106">
        <f>'"Información del Proyecto - 1"'!K63</f>
        <v>0</v>
      </c>
      <c r="T63" s="106">
        <f>'"Información del Proyecto - 1"'!L63</f>
        <v>0</v>
      </c>
      <c r="AD63" s="111">
        <f>'"Información del Proyecto - 4" '!B63</f>
        <v>0</v>
      </c>
      <c r="AE63" s="106">
        <f>'"Información del Proyecto - 4" '!C63</f>
        <v>0</v>
      </c>
      <c r="AF63" s="106">
        <f>'"Información del Proyecto - 4" '!D63</f>
        <v>0</v>
      </c>
      <c r="AG63" s="106">
        <f>'"Información del Proyecto - 4" '!E63</f>
        <v>0</v>
      </c>
      <c r="AH63" s="106">
        <f>'"Información del Proyecto - 4" '!F63</f>
        <v>0</v>
      </c>
      <c r="AI63" s="106">
        <f>'"Información del Proyecto - 4" '!G63</f>
        <v>0</v>
      </c>
      <c r="AJ63" s="106">
        <f>'"Información del Proyecto - 4" '!H63</f>
        <v>0</v>
      </c>
      <c r="AK63" s="106">
        <f>'"Información del Proyecto - 4" '!I63</f>
        <v>0</v>
      </c>
      <c r="AL63" s="106">
        <f>'"Información del Proyecto - 4" '!J63</f>
        <v>0</v>
      </c>
      <c r="AM63" s="106">
        <f>'"Información del Proyecto - 4" '!K63</f>
        <v>0</v>
      </c>
      <c r="AN63" s="106">
        <f>'"Información del Proyecto - 4" '!L63</f>
        <v>0</v>
      </c>
      <c r="AO63" s="106">
        <f>'"Información del Proyecto - 4" '!M63</f>
        <v>0</v>
      </c>
      <c r="AP63" s="106">
        <f>'"Información del Proyecto - 4" '!N63</f>
        <v>0</v>
      </c>
      <c r="AQ63" s="106">
        <f>'"Información del Proyecto - 4" '!O63</f>
        <v>0</v>
      </c>
      <c r="AR63" s="106">
        <f>'"Información del Proyecto - 4" '!P63</f>
        <v>0</v>
      </c>
      <c r="AS63" s="106">
        <f>'"Información del Proyecto - 4" '!Q63</f>
        <v>0</v>
      </c>
      <c r="AT63" s="112">
        <f>'"Información del Proyecto - 4" '!R63</f>
        <v>0</v>
      </c>
      <c r="BH63" s="111">
        <f>Aerogeneradores!A63</f>
        <v>0</v>
      </c>
      <c r="BI63" s="106">
        <f>Aerogeneradores!B63</f>
        <v>0</v>
      </c>
      <c r="BJ63" s="106">
        <f>Aerogeneradores!C63</f>
        <v>0</v>
      </c>
      <c r="BK63" s="106">
        <f>Aerogeneradores!D63</f>
        <v>0</v>
      </c>
      <c r="BL63" s="106">
        <f>Aerogeneradores!E63</f>
        <v>0</v>
      </c>
      <c r="BM63" s="106">
        <f>Aerogeneradores!F63</f>
        <v>0</v>
      </c>
      <c r="BN63" s="106">
        <f>Aerogeneradores!G63</f>
        <v>0</v>
      </c>
      <c r="BO63" s="106">
        <f>Aerogeneradores!H63</f>
        <v>0</v>
      </c>
      <c r="BP63" s="106">
        <f>Aerogeneradores!I63</f>
        <v>0</v>
      </c>
      <c r="BQ63" s="106">
        <f>Aerogeneradores!J63</f>
        <v>0</v>
      </c>
      <c r="BR63" s="106">
        <f>Aerogeneradores!K63</f>
        <v>0</v>
      </c>
      <c r="BS63" s="106">
        <f>Aerogeneradores!L63</f>
        <v>0</v>
      </c>
      <c r="BT63" s="106">
        <f>Aerogeneradores!M63</f>
        <v>0</v>
      </c>
      <c r="BU63" s="106">
        <f>Aerogeneradores!N63</f>
        <v>0</v>
      </c>
      <c r="BV63" s="106">
        <f>Aerogeneradores!O63</f>
        <v>0</v>
      </c>
      <c r="BW63" s="106">
        <f>Aerogeneradores!P63</f>
        <v>0</v>
      </c>
      <c r="BX63" s="106">
        <f>Aerogeneradores!Q63</f>
        <v>0</v>
      </c>
      <c r="BY63" s="106">
        <f>Aerogeneradores!R63</f>
        <v>0</v>
      </c>
      <c r="BZ63" s="106">
        <f>Aerogeneradores!S63</f>
        <v>0</v>
      </c>
      <c r="CA63" s="106">
        <f>Aerogeneradores!T63</f>
        <v>0</v>
      </c>
      <c r="CB63" s="106">
        <f>Aerogeneradores!U63</f>
        <v>0</v>
      </c>
      <c r="CC63" s="106">
        <f>Aerogeneradores!V63</f>
        <v>0</v>
      </c>
      <c r="CD63" s="106">
        <f>Aerogeneradores!W63</f>
        <v>0</v>
      </c>
      <c r="CE63" s="106">
        <f>Aerogeneradores!X63</f>
        <v>0</v>
      </c>
      <c r="CF63" s="106">
        <f>Aerogeneradores!Y63</f>
        <v>0</v>
      </c>
      <c r="CG63" s="106">
        <f>Aerogeneradores!Z63</f>
        <v>0</v>
      </c>
      <c r="CH63" s="106">
        <f>Aerogeneradores!AA63</f>
        <v>0</v>
      </c>
      <c r="CI63" s="106">
        <f>Aerogeneradores!AB63</f>
        <v>0</v>
      </c>
      <c r="CJ63" s="106">
        <f>Aerogeneradores!AC63</f>
        <v>0</v>
      </c>
      <c r="CK63" s="106">
        <f>Aerogeneradores!AD63</f>
        <v>0</v>
      </c>
      <c r="CL63" s="106">
        <f>Aerogeneradores!AE63</f>
        <v>0</v>
      </c>
      <c r="CM63" s="106">
        <f>Aerogeneradores!AF63</f>
        <v>0</v>
      </c>
      <c r="CN63" s="106">
        <f>Aerogeneradores!AG63</f>
        <v>0</v>
      </c>
      <c r="CO63" s="106">
        <f>Aerogeneradores!AH63</f>
        <v>0</v>
      </c>
      <c r="CP63" s="106">
        <f>Aerogeneradores!AI63</f>
        <v>0</v>
      </c>
      <c r="CQ63" s="106">
        <f>Aerogeneradores!AJ63</f>
        <v>0</v>
      </c>
      <c r="CR63" s="106">
        <f>Aerogeneradores!AK63</f>
        <v>0</v>
      </c>
      <c r="CS63" s="106">
        <f>Aerogeneradores!AL63</f>
        <v>0</v>
      </c>
      <c r="CT63" s="106">
        <f>Aerogeneradores!AM63</f>
        <v>0</v>
      </c>
      <c r="CU63" s="112">
        <f>Aerogeneradores!AN63</f>
        <v>0</v>
      </c>
      <c r="DR63" s="111">
        <f ca="1">Cálculos!B62</f>
        <v>0</v>
      </c>
      <c r="DS63" s="106">
        <f ca="1">Cálculos!C62</f>
        <v>0</v>
      </c>
      <c r="DT63" s="106">
        <f ca="1">Cálculos!D62</f>
        <v>0</v>
      </c>
      <c r="DU63" s="106">
        <f ca="1">Cálculos!E62</f>
        <v>0</v>
      </c>
      <c r="DV63" s="106">
        <f ca="1">Cálculos!F62</f>
        <v>0</v>
      </c>
      <c r="DW63" s="106">
        <f ca="1">Cálculos!G62</f>
        <v>0</v>
      </c>
      <c r="DX63" s="106">
        <f>Cálculos!H62</f>
        <v>0</v>
      </c>
      <c r="DY63" s="106">
        <f ca="1">Cálculos!I62</f>
        <v>0</v>
      </c>
      <c r="DZ63" s="106">
        <f ca="1">Cálculos!J62</f>
        <v>0</v>
      </c>
      <c r="EA63" s="106">
        <f ca="1">Cálculos!K62</f>
        <v>0</v>
      </c>
      <c r="EB63" s="106">
        <f ca="1">Cálculos!L62</f>
        <v>0</v>
      </c>
      <c r="EC63" s="106">
        <f>Cálculos!M62</f>
        <v>0</v>
      </c>
      <c r="ED63" s="106">
        <f ca="1">Cálculos!N62</f>
        <v>0</v>
      </c>
      <c r="EE63" s="106">
        <f ca="1">Cálculos!O62</f>
        <v>0</v>
      </c>
      <c r="EF63" s="106">
        <f ca="1">Cálculos!P62</f>
        <v>0</v>
      </c>
      <c r="EG63" s="106">
        <f ca="1">Cálculos!Q62</f>
        <v>0</v>
      </c>
      <c r="EH63" s="106">
        <f ca="1">Cálculos!R62</f>
        <v>0</v>
      </c>
      <c r="EI63" s="106">
        <f ca="1">Cálculos!S62</f>
        <v>0</v>
      </c>
      <c r="EJ63" s="106">
        <f ca="1">Cálculos!T62</f>
        <v>0</v>
      </c>
      <c r="EN63" s="106" t="str">
        <f>Empleo!C63</f>
        <v>Abogado</v>
      </c>
      <c r="EO63" s="106">
        <f>Empleo!D63</f>
        <v>0</v>
      </c>
      <c r="EQ63" s="106">
        <f>Empleo!F63</f>
        <v>0</v>
      </c>
    </row>
    <row r="64" spans="2:172" x14ac:dyDescent="0.25">
      <c r="B64" s="111" t="e">
        <f>#REF!</f>
        <v>#REF!</v>
      </c>
      <c r="C64" s="106" t="e">
        <f>#REF!</f>
        <v>#REF!</v>
      </c>
      <c r="D64" s="106" t="e">
        <f>#REF!</f>
        <v>#REF!</v>
      </c>
      <c r="E64" s="106" t="e">
        <f>#REF!</f>
        <v>#REF!</v>
      </c>
      <c r="F64" s="106" t="e">
        <f>#REF!</f>
        <v>#REF!</v>
      </c>
      <c r="G64" s="112" t="e">
        <f>#REF!</f>
        <v>#REF!</v>
      </c>
      <c r="J64" s="106">
        <f>'"Información del Proyecto - 1"'!B64</f>
        <v>0</v>
      </c>
      <c r="K64" s="106" t="str">
        <f>'"Información del Proyecto - 1"'!C64</f>
        <v>Otro</v>
      </c>
      <c r="L64" s="106">
        <f>'"Información del Proyecto - 1"'!D64</f>
        <v>0</v>
      </c>
      <c r="M64" s="106">
        <f>'"Información del Proyecto - 1"'!E64</f>
        <v>0</v>
      </c>
      <c r="N64" s="106">
        <f>'"Información del Proyecto - 1"'!F64</f>
        <v>0</v>
      </c>
      <c r="O64" s="106">
        <f>'"Información del Proyecto - 1"'!G64</f>
        <v>0</v>
      </c>
      <c r="P64" s="106">
        <f>'"Información del Proyecto - 1"'!H64</f>
        <v>0</v>
      </c>
      <c r="Q64" s="106">
        <f>'"Información del Proyecto - 1"'!I64</f>
        <v>0</v>
      </c>
      <c r="R64" s="106">
        <f>'"Información del Proyecto - 1"'!J64</f>
        <v>0</v>
      </c>
      <c r="S64" s="106">
        <f>'"Información del Proyecto - 1"'!K64</f>
        <v>0</v>
      </c>
      <c r="T64" s="106">
        <f>'"Información del Proyecto - 1"'!L64</f>
        <v>0</v>
      </c>
      <c r="AD64" s="111">
        <f>'"Información del Proyecto - 4" '!B64</f>
        <v>0</v>
      </c>
      <c r="AE64" s="106" t="str">
        <f>'"Información del Proyecto - 4" '!C64</f>
        <v>¿Es dueño de la torre?</v>
      </c>
      <c r="AF64" s="106">
        <f>'"Información del Proyecto - 4" '!D64</f>
        <v>0</v>
      </c>
      <c r="AG64" s="106" t="str">
        <f>'"Información del Proyecto - 4" '!E64</f>
        <v>Si no es Dueño: Nombre titular</v>
      </c>
      <c r="AH64" s="106">
        <f>'"Información del Proyecto - 4" '!F64</f>
        <v>0</v>
      </c>
      <c r="AI64" s="106">
        <f>'"Información del Proyecto - 4" '!G64</f>
        <v>0</v>
      </c>
      <c r="AJ64" s="106" t="str">
        <f>'"Información del Proyecto - 4" '!H64</f>
        <v>Si no es dueño: ¿presenta permiso?</v>
      </c>
      <c r="AK64" s="106">
        <f>'"Información del Proyecto - 4" '!I64</f>
        <v>0</v>
      </c>
      <c r="AL64" s="106">
        <f>'"Información del Proyecto - 4" '!J64</f>
        <v>0</v>
      </c>
      <c r="AM64" s="106">
        <f>'"Información del Proyecto - 4" '!K64</f>
        <v>0</v>
      </c>
      <c r="AN64" s="106" t="str">
        <f>'"Información del Proyecto - 4" '!L64</f>
        <v>UTM WGS84 Zona:</v>
      </c>
      <c r="AO64" s="106" t="str">
        <f>'"Información del Proyecto - 4" '!M64</f>
        <v>X:</v>
      </c>
      <c r="AP64" s="106" t="str">
        <f>'"Información del Proyecto - 4" '!N64</f>
        <v>Y:</v>
      </c>
      <c r="AQ64" s="106">
        <f>'"Información del Proyecto - 4" '!O64</f>
        <v>0</v>
      </c>
      <c r="AR64" s="106">
        <f>'"Información del Proyecto - 4" '!P64</f>
        <v>0</v>
      </c>
      <c r="AS64" s="106">
        <f>'"Información del Proyecto - 4" '!Q64</f>
        <v>0</v>
      </c>
      <c r="AT64" s="112">
        <f>'"Información del Proyecto - 4" '!R64</f>
        <v>0</v>
      </c>
      <c r="BH64" s="111">
        <f>Aerogeneradores!A64</f>
        <v>0</v>
      </c>
      <c r="BI64" s="106">
        <f>Aerogeneradores!B64</f>
        <v>0</v>
      </c>
      <c r="BJ64" s="106">
        <f>Aerogeneradores!C64</f>
        <v>0</v>
      </c>
      <c r="BK64" s="106">
        <f>Aerogeneradores!D64</f>
        <v>0</v>
      </c>
      <c r="BL64" s="106">
        <f>Aerogeneradores!E64</f>
        <v>0</v>
      </c>
      <c r="BM64" s="106">
        <f>Aerogeneradores!F64</f>
        <v>0</v>
      </c>
      <c r="BN64" s="106">
        <f>Aerogeneradores!G64</f>
        <v>0</v>
      </c>
      <c r="BO64" s="106">
        <f>Aerogeneradores!H64</f>
        <v>0</v>
      </c>
      <c r="BP64" s="106">
        <f>Aerogeneradores!I64</f>
        <v>0</v>
      </c>
      <c r="BQ64" s="106">
        <f>Aerogeneradores!J64</f>
        <v>0</v>
      </c>
      <c r="BR64" s="106">
        <f>Aerogeneradores!K64</f>
        <v>0</v>
      </c>
      <c r="BS64" s="106">
        <f>Aerogeneradores!L64</f>
        <v>0</v>
      </c>
      <c r="BT64" s="106">
        <f>Aerogeneradores!M64</f>
        <v>0</v>
      </c>
      <c r="BU64" s="106">
        <f>Aerogeneradores!N64</f>
        <v>0</v>
      </c>
      <c r="BV64" s="106">
        <f>Aerogeneradores!O64</f>
        <v>0</v>
      </c>
      <c r="BW64" s="106">
        <f>Aerogeneradores!P64</f>
        <v>0</v>
      </c>
      <c r="BX64" s="106">
        <f>Aerogeneradores!Q64</f>
        <v>0</v>
      </c>
      <c r="BY64" s="106">
        <f>Aerogeneradores!R64</f>
        <v>0</v>
      </c>
      <c r="BZ64" s="106">
        <f>Aerogeneradores!S64</f>
        <v>0</v>
      </c>
      <c r="CA64" s="106">
        <f>Aerogeneradores!T64</f>
        <v>0</v>
      </c>
      <c r="CB64" s="106">
        <f>Aerogeneradores!U64</f>
        <v>0</v>
      </c>
      <c r="CC64" s="106">
        <f>Aerogeneradores!V64</f>
        <v>0</v>
      </c>
      <c r="CD64" s="106">
        <f>Aerogeneradores!W64</f>
        <v>0</v>
      </c>
      <c r="CE64" s="106">
        <f>Aerogeneradores!X64</f>
        <v>0</v>
      </c>
      <c r="CF64" s="106">
        <f>Aerogeneradores!Y64</f>
        <v>0</v>
      </c>
      <c r="CG64" s="106">
        <f>Aerogeneradores!Z64</f>
        <v>0</v>
      </c>
      <c r="CH64" s="106">
        <f>Aerogeneradores!AA64</f>
        <v>0</v>
      </c>
      <c r="CI64" s="106">
        <f>Aerogeneradores!AB64</f>
        <v>0</v>
      </c>
      <c r="CJ64" s="106">
        <f>Aerogeneradores!AC64</f>
        <v>0</v>
      </c>
      <c r="CK64" s="106">
        <f>Aerogeneradores!AD64</f>
        <v>0</v>
      </c>
      <c r="CL64" s="106">
        <f>Aerogeneradores!AE64</f>
        <v>0</v>
      </c>
      <c r="CM64" s="106">
        <f>Aerogeneradores!AF64</f>
        <v>0</v>
      </c>
      <c r="CN64" s="106">
        <f>Aerogeneradores!AG64</f>
        <v>0</v>
      </c>
      <c r="CO64" s="106">
        <f>Aerogeneradores!AH64</f>
        <v>0</v>
      </c>
      <c r="CP64" s="106">
        <f>Aerogeneradores!AI64</f>
        <v>0</v>
      </c>
      <c r="CQ64" s="106">
        <f>Aerogeneradores!AJ64</f>
        <v>0</v>
      </c>
      <c r="CR64" s="106">
        <f>Aerogeneradores!AK64</f>
        <v>0</v>
      </c>
      <c r="CS64" s="106">
        <f>Aerogeneradores!AL64</f>
        <v>0</v>
      </c>
      <c r="CT64" s="106">
        <f>Aerogeneradores!AM64</f>
        <v>0</v>
      </c>
      <c r="CU64" s="112">
        <f>Aerogeneradores!AN64</f>
        <v>0</v>
      </c>
      <c r="DR64" s="111">
        <f ca="1">Cálculos!B63</f>
        <v>0</v>
      </c>
      <c r="DS64" s="106">
        <f ca="1">Cálculos!C63</f>
        <v>0</v>
      </c>
      <c r="DT64" s="106">
        <f ca="1">Cálculos!D63</f>
        <v>0</v>
      </c>
      <c r="DU64" s="106">
        <f ca="1">Cálculos!E63</f>
        <v>0</v>
      </c>
      <c r="DV64" s="106">
        <f ca="1">Cálculos!F63</f>
        <v>0</v>
      </c>
      <c r="DW64" s="106">
        <f ca="1">Cálculos!G63</f>
        <v>0</v>
      </c>
      <c r="DX64" s="106">
        <f>Cálculos!H63</f>
        <v>0</v>
      </c>
      <c r="DY64" s="106">
        <f ca="1">Cálculos!I63</f>
        <v>0</v>
      </c>
      <c r="DZ64" s="106">
        <f ca="1">Cálculos!J63</f>
        <v>0</v>
      </c>
      <c r="EA64" s="106">
        <f ca="1">Cálculos!K63</f>
        <v>0</v>
      </c>
      <c r="EB64" s="106">
        <f ca="1">Cálculos!L63</f>
        <v>0</v>
      </c>
      <c r="EC64" s="106">
        <f>Cálculos!M63</f>
        <v>0</v>
      </c>
      <c r="ED64" s="106">
        <f ca="1">Cálculos!N63</f>
        <v>0</v>
      </c>
      <c r="EE64" s="106">
        <f ca="1">Cálculos!O63</f>
        <v>0</v>
      </c>
      <c r="EF64" s="106">
        <f ca="1">Cálculos!P63</f>
        <v>0</v>
      </c>
      <c r="EG64" s="106">
        <f ca="1">Cálculos!Q63</f>
        <v>0</v>
      </c>
      <c r="EH64" s="106">
        <f ca="1">Cálculos!R63</f>
        <v>0</v>
      </c>
      <c r="EI64" s="106">
        <f ca="1">Cálculos!S63</f>
        <v>0</v>
      </c>
      <c r="EJ64" s="106">
        <f ca="1">Cálculos!T63</f>
        <v>0</v>
      </c>
      <c r="EN64" s="106" t="str">
        <f>Empleo!C64</f>
        <v>Profesional vinculado con Social/Ambiental</v>
      </c>
      <c r="EO64" s="106">
        <f>Empleo!D64</f>
        <v>0</v>
      </c>
      <c r="EQ64" s="106">
        <f>Empleo!F64</f>
        <v>0</v>
      </c>
    </row>
    <row r="65" spans="10:147" x14ac:dyDescent="0.25">
      <c r="J65" s="106">
        <f>'"Información del Proyecto - 1"'!B65</f>
        <v>0</v>
      </c>
      <c r="K65" s="106">
        <f>'"Información del Proyecto - 1"'!C65</f>
        <v>0</v>
      </c>
      <c r="L65" s="106">
        <f>'"Información del Proyecto - 1"'!D65</f>
        <v>0</v>
      </c>
      <c r="M65" s="106">
        <f>'"Información del Proyecto - 1"'!E65</f>
        <v>0</v>
      </c>
      <c r="N65" s="106">
        <f>'"Información del Proyecto - 1"'!F65</f>
        <v>0</v>
      </c>
      <c r="O65" s="106">
        <f>'"Información del Proyecto - 1"'!G65</f>
        <v>0</v>
      </c>
      <c r="P65" s="106">
        <f>'"Información del Proyecto - 1"'!H65</f>
        <v>0</v>
      </c>
      <c r="Q65" s="106">
        <f>'"Información del Proyecto - 1"'!I65</f>
        <v>0</v>
      </c>
      <c r="R65" s="106">
        <f>'"Información del Proyecto - 1"'!J65</f>
        <v>0</v>
      </c>
      <c r="S65" s="106">
        <f>'"Información del Proyecto - 1"'!K65</f>
        <v>0</v>
      </c>
      <c r="T65" s="106">
        <f>'"Información del Proyecto - 1"'!L65</f>
        <v>0</v>
      </c>
      <c r="AD65" s="111">
        <f>'"Información del Proyecto - 4" '!B65</f>
        <v>0</v>
      </c>
      <c r="AE65" s="106" t="str">
        <f>'"Información del Proyecto - 4" '!C65</f>
        <v>SI/NO</v>
      </c>
      <c r="AF65" s="106">
        <f>'"Información del Proyecto - 4" '!D65</f>
        <v>0</v>
      </c>
      <c r="AG65" s="106">
        <f>'"Información del Proyecto - 4" '!E65</f>
        <v>0</v>
      </c>
      <c r="AH65" s="106">
        <f>'"Información del Proyecto - 4" '!F65</f>
        <v>0</v>
      </c>
      <c r="AI65" s="106">
        <f>'"Información del Proyecto - 4" '!G65</f>
        <v>0</v>
      </c>
      <c r="AJ65" s="106" t="str">
        <f>'"Información del Proyecto - 4" '!H65</f>
        <v>SI/NO</v>
      </c>
      <c r="AK65" s="106">
        <f>'"Información del Proyecto - 4" '!I65</f>
        <v>0</v>
      </c>
      <c r="AL65" s="106">
        <f>'"Información del Proyecto - 4" '!J65</f>
        <v>0</v>
      </c>
      <c r="AM65" s="106">
        <f>'"Información del Proyecto - 4" '!K65</f>
        <v>0</v>
      </c>
      <c r="AN65" s="106">
        <f>'"Información del Proyecto - 4" '!L65</f>
        <v>0</v>
      </c>
      <c r="AO65" s="106">
        <f>'"Información del Proyecto - 4" '!M65</f>
        <v>0</v>
      </c>
      <c r="AP65" s="106">
        <f>'"Información del Proyecto - 4" '!N65</f>
        <v>0</v>
      </c>
      <c r="AQ65" s="106">
        <f>'"Información del Proyecto - 4" '!O65</f>
        <v>0</v>
      </c>
      <c r="AR65" s="106">
        <f>'"Información del Proyecto - 4" '!P65</f>
        <v>0</v>
      </c>
      <c r="AS65" s="106">
        <f>'"Información del Proyecto - 4" '!Q65</f>
        <v>0</v>
      </c>
      <c r="AT65" s="112">
        <f>'"Información del Proyecto - 4" '!R65</f>
        <v>0</v>
      </c>
      <c r="BH65" s="111">
        <f>Aerogeneradores!A65</f>
        <v>0</v>
      </c>
      <c r="BI65" s="106">
        <f>Aerogeneradores!B65</f>
        <v>0</v>
      </c>
      <c r="BJ65" s="106">
        <f>Aerogeneradores!C65</f>
        <v>0</v>
      </c>
      <c r="BK65" s="106">
        <f>Aerogeneradores!D65</f>
        <v>0</v>
      </c>
      <c r="BL65" s="106">
        <f>Aerogeneradores!E65</f>
        <v>0</v>
      </c>
      <c r="BM65" s="106">
        <f>Aerogeneradores!F65</f>
        <v>0</v>
      </c>
      <c r="BN65" s="106">
        <f>Aerogeneradores!G65</f>
        <v>0</v>
      </c>
      <c r="BO65" s="106">
        <f>Aerogeneradores!H65</f>
        <v>0</v>
      </c>
      <c r="BP65" s="106">
        <f>Aerogeneradores!I65</f>
        <v>0</v>
      </c>
      <c r="BQ65" s="106">
        <f>Aerogeneradores!J65</f>
        <v>0</v>
      </c>
      <c r="BR65" s="106">
        <f>Aerogeneradores!K65</f>
        <v>0</v>
      </c>
      <c r="BS65" s="106">
        <f>Aerogeneradores!L65</f>
        <v>0</v>
      </c>
      <c r="BT65" s="106">
        <f>Aerogeneradores!M65</f>
        <v>0</v>
      </c>
      <c r="BU65" s="106">
        <f>Aerogeneradores!N65</f>
        <v>0</v>
      </c>
      <c r="BV65" s="106">
        <f>Aerogeneradores!O65</f>
        <v>0</v>
      </c>
      <c r="BW65" s="106">
        <f>Aerogeneradores!P65</f>
        <v>0</v>
      </c>
      <c r="BX65" s="106">
        <f>Aerogeneradores!Q65</f>
        <v>0</v>
      </c>
      <c r="BY65" s="106">
        <f>Aerogeneradores!R65</f>
        <v>0</v>
      </c>
      <c r="BZ65" s="106">
        <f>Aerogeneradores!S65</f>
        <v>0</v>
      </c>
      <c r="CA65" s="106">
        <f>Aerogeneradores!T65</f>
        <v>0</v>
      </c>
      <c r="CB65" s="106">
        <f>Aerogeneradores!U65</f>
        <v>0</v>
      </c>
      <c r="CC65" s="106">
        <f>Aerogeneradores!V65</f>
        <v>0</v>
      </c>
      <c r="CD65" s="106">
        <f>Aerogeneradores!W65</f>
        <v>0</v>
      </c>
      <c r="CE65" s="106">
        <f>Aerogeneradores!X65</f>
        <v>0</v>
      </c>
      <c r="CF65" s="106">
        <f>Aerogeneradores!Y65</f>
        <v>0</v>
      </c>
      <c r="CG65" s="106">
        <f>Aerogeneradores!Z65</f>
        <v>0</v>
      </c>
      <c r="CH65" s="106">
        <f>Aerogeneradores!AA65</f>
        <v>0</v>
      </c>
      <c r="CI65" s="106">
        <f>Aerogeneradores!AB65</f>
        <v>0</v>
      </c>
      <c r="CJ65" s="106">
        <f>Aerogeneradores!AC65</f>
        <v>0</v>
      </c>
      <c r="CK65" s="106">
        <f>Aerogeneradores!AD65</f>
        <v>0</v>
      </c>
      <c r="CL65" s="106">
        <f>Aerogeneradores!AE65</f>
        <v>0</v>
      </c>
      <c r="CM65" s="106">
        <f>Aerogeneradores!AF65</f>
        <v>0</v>
      </c>
      <c r="CN65" s="106">
        <f>Aerogeneradores!AG65</f>
        <v>0</v>
      </c>
      <c r="CO65" s="106">
        <f>Aerogeneradores!AH65</f>
        <v>0</v>
      </c>
      <c r="CP65" s="106">
        <f>Aerogeneradores!AI65</f>
        <v>0</v>
      </c>
      <c r="CQ65" s="106">
        <f>Aerogeneradores!AJ65</f>
        <v>0</v>
      </c>
      <c r="CR65" s="106">
        <f>Aerogeneradores!AK65</f>
        <v>0</v>
      </c>
      <c r="CS65" s="106">
        <f>Aerogeneradores!AL65</f>
        <v>0</v>
      </c>
      <c r="CT65" s="106">
        <f>Aerogeneradores!AM65</f>
        <v>0</v>
      </c>
      <c r="CU65" s="112">
        <f>Aerogeneradores!AN65</f>
        <v>0</v>
      </c>
      <c r="DR65" s="111">
        <f ca="1">Cálculos!B64</f>
        <v>0</v>
      </c>
      <c r="DS65" s="106">
        <f ca="1">Cálculos!C64</f>
        <v>0</v>
      </c>
      <c r="DT65" s="106">
        <f ca="1">Cálculos!D64</f>
        <v>0</v>
      </c>
      <c r="DU65" s="106">
        <f ca="1">Cálculos!E64</f>
        <v>0</v>
      </c>
      <c r="DV65" s="106">
        <f ca="1">Cálculos!F64</f>
        <v>0</v>
      </c>
      <c r="DW65" s="106">
        <f ca="1">Cálculos!G64</f>
        <v>0</v>
      </c>
      <c r="DX65" s="106">
        <f>Cálculos!H64</f>
        <v>0</v>
      </c>
      <c r="DY65" s="106">
        <f ca="1">Cálculos!I64</f>
        <v>0</v>
      </c>
      <c r="DZ65" s="106">
        <f ca="1">Cálculos!J64</f>
        <v>0</v>
      </c>
      <c r="EA65" s="106">
        <f ca="1">Cálculos!K64</f>
        <v>0</v>
      </c>
      <c r="EB65" s="106">
        <f ca="1">Cálculos!L64</f>
        <v>0</v>
      </c>
      <c r="EC65" s="106">
        <f>Cálculos!M64</f>
        <v>0</v>
      </c>
      <c r="ED65" s="106">
        <f ca="1">Cálculos!N64</f>
        <v>0</v>
      </c>
      <c r="EE65" s="106">
        <f ca="1">Cálculos!O64</f>
        <v>0</v>
      </c>
      <c r="EF65" s="106">
        <f ca="1">Cálculos!P64</f>
        <v>0</v>
      </c>
      <c r="EG65" s="106">
        <f ca="1">Cálculos!Q64</f>
        <v>0</v>
      </c>
      <c r="EH65" s="106">
        <f ca="1">Cálculos!R64</f>
        <v>0</v>
      </c>
      <c r="EI65" s="106">
        <f ca="1">Cálculos!S64</f>
        <v>0</v>
      </c>
      <c r="EJ65" s="106">
        <f ca="1">Cálculos!T64</f>
        <v>0</v>
      </c>
      <c r="EN65" s="106" t="str">
        <f>Empleo!C65</f>
        <v>Técnico</v>
      </c>
      <c r="EO65" s="106">
        <f>Empleo!D65</f>
        <v>0</v>
      </c>
      <c r="EQ65" s="106">
        <f>Empleo!F65</f>
        <v>0</v>
      </c>
    </row>
    <row r="66" spans="10:147" x14ac:dyDescent="0.25">
      <c r="J66" s="106">
        <f>'"Información del Proyecto - 1"'!B66</f>
        <v>0</v>
      </c>
      <c r="K66" s="106">
        <f>'"Información del Proyecto - 1"'!C66</f>
        <v>0</v>
      </c>
      <c r="L66" s="106">
        <f>'"Información del Proyecto - 1"'!D66</f>
        <v>0</v>
      </c>
      <c r="M66" s="106">
        <f>'"Información del Proyecto - 1"'!E66</f>
        <v>0</v>
      </c>
      <c r="N66" s="106">
        <f>'"Información del Proyecto - 1"'!F66</f>
        <v>0</v>
      </c>
      <c r="O66" s="106">
        <f>'"Información del Proyecto - 1"'!G66</f>
        <v>0</v>
      </c>
      <c r="P66" s="106">
        <f>'"Información del Proyecto - 1"'!H66</f>
        <v>0</v>
      </c>
      <c r="Q66" s="106">
        <f>'"Información del Proyecto - 1"'!I66</f>
        <v>0</v>
      </c>
      <c r="R66" s="106">
        <f>'"Información del Proyecto - 1"'!J66</f>
        <v>0</v>
      </c>
      <c r="S66" s="106">
        <f>'"Información del Proyecto - 1"'!K66</f>
        <v>0</v>
      </c>
      <c r="T66" s="106">
        <f>'"Información del Proyecto - 1"'!L66</f>
        <v>0</v>
      </c>
      <c r="AD66" s="111">
        <f>'"Información del Proyecto - 4" '!B66</f>
        <v>0</v>
      </c>
      <c r="AE66" s="106">
        <f>'"Información del Proyecto - 4" '!C66</f>
        <v>0</v>
      </c>
      <c r="AF66" s="106">
        <f>'"Información del Proyecto - 4" '!D66</f>
        <v>0</v>
      </c>
      <c r="AG66" s="106">
        <f>'"Información del Proyecto - 4" '!E66</f>
        <v>0</v>
      </c>
      <c r="AH66" s="106">
        <f>'"Información del Proyecto - 4" '!F66</f>
        <v>0</v>
      </c>
      <c r="AI66" s="106">
        <f>'"Información del Proyecto - 4" '!G66</f>
        <v>0</v>
      </c>
      <c r="AJ66" s="106" t="str">
        <f>'"Información del Proyecto - 4" '!H66</f>
        <v>Debe presentar permiso de uso de datos</v>
      </c>
      <c r="AK66" s="106">
        <f>'"Información del Proyecto - 4" '!I66</f>
        <v>0</v>
      </c>
      <c r="AL66" s="106">
        <f>'"Información del Proyecto - 4" '!J66</f>
        <v>0</v>
      </c>
      <c r="AM66" s="106">
        <f>'"Información del Proyecto - 4" '!K66</f>
        <v>0</v>
      </c>
      <c r="AN66" s="106">
        <f>'"Información del Proyecto - 4" '!L66</f>
        <v>0</v>
      </c>
      <c r="AO66" s="106">
        <f>'"Información del Proyecto - 4" '!M66</f>
        <v>0</v>
      </c>
      <c r="AP66" s="106">
        <f>'"Información del Proyecto - 4" '!N66</f>
        <v>0</v>
      </c>
      <c r="AQ66" s="106">
        <f>'"Información del Proyecto - 4" '!O66</f>
        <v>0</v>
      </c>
      <c r="AR66" s="106">
        <f>'"Información del Proyecto - 4" '!P66</f>
        <v>0</v>
      </c>
      <c r="AS66" s="106">
        <f>'"Información del Proyecto - 4" '!Q66</f>
        <v>0</v>
      </c>
      <c r="AT66" s="112">
        <f>'"Información del Proyecto - 4" '!R66</f>
        <v>0</v>
      </c>
      <c r="BH66" s="111">
        <f>Aerogeneradores!A66</f>
        <v>0</v>
      </c>
      <c r="BI66" s="106">
        <f>Aerogeneradores!B66</f>
        <v>0</v>
      </c>
      <c r="BJ66" s="106">
        <f>Aerogeneradores!C66</f>
        <v>0</v>
      </c>
      <c r="BK66" s="106">
        <f>Aerogeneradores!D66</f>
        <v>0</v>
      </c>
      <c r="BL66" s="106">
        <f>Aerogeneradores!E66</f>
        <v>0</v>
      </c>
      <c r="BM66" s="106">
        <f>Aerogeneradores!F66</f>
        <v>0</v>
      </c>
      <c r="BN66" s="106">
        <f>Aerogeneradores!G66</f>
        <v>0</v>
      </c>
      <c r="BO66" s="106">
        <f>Aerogeneradores!H66</f>
        <v>0</v>
      </c>
      <c r="BP66" s="106">
        <f>Aerogeneradores!I66</f>
        <v>0</v>
      </c>
      <c r="BQ66" s="106">
        <f>Aerogeneradores!J66</f>
        <v>0</v>
      </c>
      <c r="BR66" s="106">
        <f>Aerogeneradores!K66</f>
        <v>0</v>
      </c>
      <c r="BS66" s="106">
        <f>Aerogeneradores!L66</f>
        <v>0</v>
      </c>
      <c r="BT66" s="106">
        <f>Aerogeneradores!M66</f>
        <v>0</v>
      </c>
      <c r="BU66" s="106">
        <f>Aerogeneradores!N66</f>
        <v>0</v>
      </c>
      <c r="BV66" s="106">
        <f>Aerogeneradores!O66</f>
        <v>0</v>
      </c>
      <c r="BW66" s="106">
        <f>Aerogeneradores!P66</f>
        <v>0</v>
      </c>
      <c r="BX66" s="106">
        <f>Aerogeneradores!Q66</f>
        <v>0</v>
      </c>
      <c r="BY66" s="106">
        <f>Aerogeneradores!R66</f>
        <v>0</v>
      </c>
      <c r="BZ66" s="106">
        <f>Aerogeneradores!S66</f>
        <v>0</v>
      </c>
      <c r="CA66" s="106">
        <f>Aerogeneradores!T66</f>
        <v>0</v>
      </c>
      <c r="CB66" s="106">
        <f>Aerogeneradores!U66</f>
        <v>0</v>
      </c>
      <c r="CC66" s="106">
        <f>Aerogeneradores!V66</f>
        <v>0</v>
      </c>
      <c r="CD66" s="106">
        <f>Aerogeneradores!W66</f>
        <v>0</v>
      </c>
      <c r="CE66" s="106">
        <f>Aerogeneradores!X66</f>
        <v>0</v>
      </c>
      <c r="CF66" s="106">
        <f>Aerogeneradores!Y66</f>
        <v>0</v>
      </c>
      <c r="CG66" s="106">
        <f>Aerogeneradores!Z66</f>
        <v>0</v>
      </c>
      <c r="CH66" s="106">
        <f>Aerogeneradores!AA66</f>
        <v>0</v>
      </c>
      <c r="CI66" s="106">
        <f>Aerogeneradores!AB66</f>
        <v>0</v>
      </c>
      <c r="CJ66" s="106">
        <f>Aerogeneradores!AC66</f>
        <v>0</v>
      </c>
      <c r="CK66" s="106">
        <f>Aerogeneradores!AD66</f>
        <v>0</v>
      </c>
      <c r="CL66" s="106">
        <f>Aerogeneradores!AE66</f>
        <v>0</v>
      </c>
      <c r="CM66" s="106">
        <f>Aerogeneradores!AF66</f>
        <v>0</v>
      </c>
      <c r="CN66" s="106">
        <f>Aerogeneradores!AG66</f>
        <v>0</v>
      </c>
      <c r="CO66" s="106">
        <f>Aerogeneradores!AH66</f>
        <v>0</v>
      </c>
      <c r="CP66" s="106">
        <f>Aerogeneradores!AI66</f>
        <v>0</v>
      </c>
      <c r="CQ66" s="106">
        <f>Aerogeneradores!AJ66</f>
        <v>0</v>
      </c>
      <c r="CR66" s="106">
        <f>Aerogeneradores!AK66</f>
        <v>0</v>
      </c>
      <c r="CS66" s="106">
        <f>Aerogeneradores!AL66</f>
        <v>0</v>
      </c>
      <c r="CT66" s="106">
        <f>Aerogeneradores!AM66</f>
        <v>0</v>
      </c>
      <c r="CU66" s="112">
        <f>Aerogeneradores!AN66</f>
        <v>0</v>
      </c>
      <c r="DR66" s="111">
        <f ca="1">Cálculos!B65</f>
        <v>0</v>
      </c>
      <c r="DS66" s="106">
        <f ca="1">Cálculos!C65</f>
        <v>0</v>
      </c>
      <c r="DT66" s="106">
        <f ca="1">Cálculos!D65</f>
        <v>0</v>
      </c>
      <c r="DU66" s="106">
        <f ca="1">Cálculos!E65</f>
        <v>0</v>
      </c>
      <c r="DV66" s="106">
        <f ca="1">Cálculos!F65</f>
        <v>0</v>
      </c>
      <c r="DW66" s="106">
        <f ca="1">Cálculos!G65</f>
        <v>0</v>
      </c>
      <c r="DX66" s="106">
        <f>Cálculos!H65</f>
        <v>0</v>
      </c>
      <c r="DY66" s="106">
        <f ca="1">Cálculos!I65</f>
        <v>0</v>
      </c>
      <c r="DZ66" s="106">
        <f ca="1">Cálculos!J65</f>
        <v>0</v>
      </c>
      <c r="EA66" s="106">
        <f ca="1">Cálculos!K65</f>
        <v>0</v>
      </c>
      <c r="EB66" s="106">
        <f ca="1">Cálculos!L65</f>
        <v>0</v>
      </c>
      <c r="EC66" s="106">
        <f>Cálculos!M65</f>
        <v>0</v>
      </c>
      <c r="ED66" s="106">
        <f ca="1">Cálculos!N65</f>
        <v>0</v>
      </c>
      <c r="EE66" s="106">
        <f ca="1">Cálculos!O65</f>
        <v>0</v>
      </c>
      <c r="EF66" s="106">
        <f ca="1">Cálculos!P65</f>
        <v>0</v>
      </c>
      <c r="EG66" s="106">
        <f ca="1">Cálculos!Q65</f>
        <v>0</v>
      </c>
      <c r="EH66" s="106">
        <f ca="1">Cálculos!R65</f>
        <v>0</v>
      </c>
      <c r="EI66" s="106">
        <f ca="1">Cálculos!S65</f>
        <v>0</v>
      </c>
      <c r="EJ66" s="106">
        <f ca="1">Cálculos!T65</f>
        <v>0</v>
      </c>
      <c r="EN66" s="106" t="str">
        <f>Empleo!C66</f>
        <v>Otras profesiones (detallar abajo)</v>
      </c>
    </row>
    <row r="67" spans="10:147" x14ac:dyDescent="0.25">
      <c r="J67" s="106">
        <f>'"Información del Proyecto - 1"'!B67</f>
        <v>0</v>
      </c>
      <c r="K67" s="106">
        <f>'"Información del Proyecto - 1"'!C67</f>
        <v>0</v>
      </c>
      <c r="L67" s="106">
        <f>'"Información del Proyecto - 1"'!D67</f>
        <v>0</v>
      </c>
      <c r="M67" s="106">
        <f>'"Información del Proyecto - 1"'!E67</f>
        <v>0</v>
      </c>
      <c r="N67" s="106">
        <f>'"Información del Proyecto - 1"'!F67</f>
        <v>0</v>
      </c>
      <c r="O67" s="106">
        <f>'"Información del Proyecto - 1"'!G67</f>
        <v>0</v>
      </c>
      <c r="P67" s="106">
        <f>'"Información del Proyecto - 1"'!H67</f>
        <v>0</v>
      </c>
      <c r="Q67" s="106">
        <f>'"Información del Proyecto - 1"'!I67</f>
        <v>0</v>
      </c>
      <c r="R67" s="106">
        <f>'"Información del Proyecto - 1"'!J67</f>
        <v>0</v>
      </c>
      <c r="S67" s="106">
        <f>'"Información del Proyecto - 1"'!K67</f>
        <v>0</v>
      </c>
      <c r="T67" s="106">
        <f>'"Información del Proyecto - 1"'!L67</f>
        <v>0</v>
      </c>
      <c r="AD67" s="111">
        <f>'"Información del Proyecto - 4" '!B67</f>
        <v>0</v>
      </c>
      <c r="AE67" s="106">
        <f>'"Información del Proyecto - 4" '!C67</f>
        <v>0</v>
      </c>
      <c r="AF67" s="106">
        <f>'"Información del Proyecto - 4" '!D67</f>
        <v>0</v>
      </c>
      <c r="AG67" s="106">
        <f>'"Información del Proyecto - 4" '!E67</f>
        <v>0</v>
      </c>
      <c r="AH67" s="106">
        <f>'"Información del Proyecto - 4" '!F67</f>
        <v>0</v>
      </c>
      <c r="AI67" s="106">
        <f>'"Información del Proyecto - 4" '!G67</f>
        <v>0</v>
      </c>
      <c r="AJ67" s="106">
        <f>'"Información del Proyecto - 4" '!H67</f>
        <v>0</v>
      </c>
      <c r="AK67" s="106">
        <f>'"Información del Proyecto - 4" '!I67</f>
        <v>0</v>
      </c>
      <c r="AL67" s="106">
        <f>'"Información del Proyecto - 4" '!J67</f>
        <v>0</v>
      </c>
      <c r="AM67" s="106">
        <f>'"Información del Proyecto - 4" '!K67</f>
        <v>0</v>
      </c>
      <c r="AN67" s="106">
        <f>'"Información del Proyecto - 4" '!L67</f>
        <v>0</v>
      </c>
      <c r="AO67" s="106" t="str">
        <f>'"Información del Proyecto - 4" '!M67</f>
        <v>Inicio</v>
      </c>
      <c r="AP67" s="106" t="str">
        <f>'"Información del Proyecto - 4" '!N67</f>
        <v>Final</v>
      </c>
      <c r="AQ67" s="106">
        <f>'"Información del Proyecto - 4" '!O67</f>
        <v>0</v>
      </c>
      <c r="AR67" s="106">
        <f>'"Información del Proyecto - 4" '!P67</f>
        <v>0</v>
      </c>
      <c r="AS67" s="106">
        <f>'"Información del Proyecto - 4" '!Q67</f>
        <v>0</v>
      </c>
      <c r="AT67" s="112">
        <f>'"Información del Proyecto - 4" '!R67</f>
        <v>0</v>
      </c>
      <c r="BH67" s="111">
        <f>Aerogeneradores!A67</f>
        <v>0</v>
      </c>
      <c r="BI67" s="106">
        <f>Aerogeneradores!B67</f>
        <v>0</v>
      </c>
      <c r="BJ67" s="106">
        <f>Aerogeneradores!C67</f>
        <v>0</v>
      </c>
      <c r="BK67" s="106">
        <f>Aerogeneradores!D67</f>
        <v>0</v>
      </c>
      <c r="BL67" s="106">
        <f>Aerogeneradores!E67</f>
        <v>0</v>
      </c>
      <c r="BM67" s="106">
        <f>Aerogeneradores!F67</f>
        <v>0</v>
      </c>
      <c r="BN67" s="106">
        <f>Aerogeneradores!G67</f>
        <v>0</v>
      </c>
      <c r="BO67" s="106">
        <f>Aerogeneradores!H67</f>
        <v>0</v>
      </c>
      <c r="BP67" s="106">
        <f>Aerogeneradores!I67</f>
        <v>0</v>
      </c>
      <c r="BQ67" s="106">
        <f>Aerogeneradores!J67</f>
        <v>0</v>
      </c>
      <c r="BR67" s="106">
        <f>Aerogeneradores!K67</f>
        <v>0</v>
      </c>
      <c r="BS67" s="106">
        <f>Aerogeneradores!L67</f>
        <v>0</v>
      </c>
      <c r="BT67" s="106">
        <f>Aerogeneradores!M67</f>
        <v>0</v>
      </c>
      <c r="BU67" s="106">
        <f>Aerogeneradores!N67</f>
        <v>0</v>
      </c>
      <c r="BV67" s="106">
        <f>Aerogeneradores!O67</f>
        <v>0</v>
      </c>
      <c r="BW67" s="106">
        <f>Aerogeneradores!P67</f>
        <v>0</v>
      </c>
      <c r="BX67" s="106">
        <f>Aerogeneradores!Q67</f>
        <v>0</v>
      </c>
      <c r="BY67" s="106">
        <f>Aerogeneradores!R67</f>
        <v>0</v>
      </c>
      <c r="BZ67" s="106">
        <f>Aerogeneradores!S67</f>
        <v>0</v>
      </c>
      <c r="CA67" s="106">
        <f>Aerogeneradores!T67</f>
        <v>0</v>
      </c>
      <c r="CB67" s="106">
        <f>Aerogeneradores!U67</f>
        <v>0</v>
      </c>
      <c r="CC67" s="106">
        <f>Aerogeneradores!V67</f>
        <v>0</v>
      </c>
      <c r="CD67" s="106">
        <f>Aerogeneradores!W67</f>
        <v>0</v>
      </c>
      <c r="CE67" s="106">
        <f>Aerogeneradores!X67</f>
        <v>0</v>
      </c>
      <c r="CF67" s="106">
        <f>Aerogeneradores!Y67</f>
        <v>0</v>
      </c>
      <c r="CG67" s="106">
        <f>Aerogeneradores!Z67</f>
        <v>0</v>
      </c>
      <c r="CH67" s="106">
        <f>Aerogeneradores!AA67</f>
        <v>0</v>
      </c>
      <c r="CI67" s="106">
        <f>Aerogeneradores!AB67</f>
        <v>0</v>
      </c>
      <c r="CJ67" s="106">
        <f>Aerogeneradores!AC67</f>
        <v>0</v>
      </c>
      <c r="CK67" s="106">
        <f>Aerogeneradores!AD67</f>
        <v>0</v>
      </c>
      <c r="CL67" s="106">
        <f>Aerogeneradores!AE67</f>
        <v>0</v>
      </c>
      <c r="CM67" s="106">
        <f>Aerogeneradores!AF67</f>
        <v>0</v>
      </c>
      <c r="CN67" s="106">
        <f>Aerogeneradores!AG67</f>
        <v>0</v>
      </c>
      <c r="CO67" s="106">
        <f>Aerogeneradores!AH67</f>
        <v>0</v>
      </c>
      <c r="CP67" s="106">
        <f>Aerogeneradores!AI67</f>
        <v>0</v>
      </c>
      <c r="CQ67" s="106">
        <f>Aerogeneradores!AJ67</f>
        <v>0</v>
      </c>
      <c r="CR67" s="106">
        <f>Aerogeneradores!AK67</f>
        <v>0</v>
      </c>
      <c r="CS67" s="106">
        <f>Aerogeneradores!AL67</f>
        <v>0</v>
      </c>
      <c r="CT67" s="106">
        <f>Aerogeneradores!AM67</f>
        <v>0</v>
      </c>
      <c r="CU67" s="112">
        <f>Aerogeneradores!AN67</f>
        <v>0</v>
      </c>
      <c r="DR67" s="111">
        <f ca="1">Cálculos!B66</f>
        <v>0</v>
      </c>
      <c r="DS67" s="106">
        <f ca="1">Cálculos!C66</f>
        <v>0</v>
      </c>
      <c r="DT67" s="106">
        <f ca="1">Cálculos!D66</f>
        <v>0</v>
      </c>
      <c r="DU67" s="106">
        <f ca="1">Cálculos!E66</f>
        <v>0</v>
      </c>
      <c r="DV67" s="106">
        <f ca="1">Cálculos!F66</f>
        <v>0</v>
      </c>
      <c r="DW67" s="106">
        <f ca="1">Cálculos!G66</f>
        <v>0</v>
      </c>
      <c r="DX67" s="106">
        <f>Cálculos!H66</f>
        <v>0</v>
      </c>
      <c r="DY67" s="106">
        <f ca="1">Cálculos!I66</f>
        <v>0</v>
      </c>
      <c r="DZ67" s="106">
        <f ca="1">Cálculos!J66</f>
        <v>0</v>
      </c>
      <c r="EA67" s="106">
        <f ca="1">Cálculos!K66</f>
        <v>0</v>
      </c>
      <c r="EB67" s="106">
        <f ca="1">Cálculos!L66</f>
        <v>0</v>
      </c>
      <c r="EC67" s="106">
        <f>Cálculos!M66</f>
        <v>0</v>
      </c>
      <c r="ED67" s="106">
        <f ca="1">Cálculos!N66</f>
        <v>0</v>
      </c>
      <c r="EE67" s="106">
        <f ca="1">Cálculos!O66</f>
        <v>0</v>
      </c>
      <c r="EF67" s="106">
        <f ca="1">Cálculos!P66</f>
        <v>0</v>
      </c>
      <c r="EG67" s="106">
        <f ca="1">Cálculos!Q66</f>
        <v>0</v>
      </c>
      <c r="EH67" s="106">
        <f ca="1">Cálculos!R66</f>
        <v>0</v>
      </c>
      <c r="EI67" s="106">
        <f ca="1">Cálculos!S66</f>
        <v>0</v>
      </c>
      <c r="EJ67" s="106">
        <f ca="1">Cálculos!T66</f>
        <v>0</v>
      </c>
      <c r="EM67" s="106" t="str">
        <f>Empleo!B67</f>
        <v>(detalle profesión)</v>
      </c>
      <c r="EN67" s="106">
        <f>Empleo!C67</f>
        <v>0</v>
      </c>
      <c r="EO67" s="106">
        <f>Empleo!D67</f>
        <v>0</v>
      </c>
      <c r="EQ67" s="106">
        <f>Empleo!F67</f>
        <v>0</v>
      </c>
    </row>
    <row r="68" spans="10:147" x14ac:dyDescent="0.25">
      <c r="J68" s="106">
        <f>'"Información del Proyecto - 1"'!B68</f>
        <v>0</v>
      </c>
      <c r="K68" s="106">
        <f>'"Información del Proyecto - 1"'!C68</f>
        <v>0</v>
      </c>
      <c r="L68" s="106">
        <f>'"Información del Proyecto - 1"'!D68</f>
        <v>0</v>
      </c>
      <c r="M68" s="106">
        <f>'"Información del Proyecto - 1"'!E68</f>
        <v>0</v>
      </c>
      <c r="N68" s="106">
        <f>'"Información del Proyecto - 1"'!F68</f>
        <v>0</v>
      </c>
      <c r="O68" s="106">
        <f>'"Información del Proyecto - 1"'!G68</f>
        <v>0</v>
      </c>
      <c r="P68" s="106">
        <f>'"Información del Proyecto - 1"'!H68</f>
        <v>0</v>
      </c>
      <c r="Q68" s="106">
        <f>'"Información del Proyecto - 1"'!I68</f>
        <v>0</v>
      </c>
      <c r="R68" s="106">
        <f>'"Información del Proyecto - 1"'!J68</f>
        <v>0</v>
      </c>
      <c r="S68" s="106">
        <f>'"Información del Proyecto - 1"'!K68</f>
        <v>0</v>
      </c>
      <c r="T68" s="106">
        <f>'"Información del Proyecto - 1"'!L68</f>
        <v>0</v>
      </c>
      <c r="AD68" s="111">
        <f>'"Información del Proyecto - 4" '!B68</f>
        <v>0</v>
      </c>
      <c r="AE68" s="106">
        <f>'"Información del Proyecto - 4" '!C68</f>
        <v>0</v>
      </c>
      <c r="AF68" s="106" t="str">
        <f>'"Información del Proyecto - 4" '!D68</f>
        <v>Tipo de Torre</v>
      </c>
      <c r="AG68" s="106">
        <f>'"Información del Proyecto - 4" '!E68</f>
        <v>0</v>
      </c>
      <c r="AH68" s="106">
        <f>'"Información del Proyecto - 4" '!F68</f>
        <v>0</v>
      </c>
      <c r="AI68" s="106">
        <f>'"Información del Proyecto - 4" '!G68</f>
        <v>0</v>
      </c>
      <c r="AJ68" s="106">
        <f>'"Información del Proyecto - 4" '!H68</f>
        <v>0</v>
      </c>
      <c r="AK68" s="106">
        <f>'"Información del Proyecto - 4" '!I68</f>
        <v>0</v>
      </c>
      <c r="AL68" s="106">
        <f>'"Información del Proyecto - 4" '!J68</f>
        <v>0</v>
      </c>
      <c r="AM68" s="106">
        <f>'"Información del Proyecto - 4" '!K68</f>
        <v>0</v>
      </c>
      <c r="AN68" s="106">
        <f>'"Información del Proyecto - 4" '!L68</f>
        <v>0</v>
      </c>
      <c r="AO68" s="106">
        <f>'"Información del Proyecto - 4" '!M68</f>
        <v>0</v>
      </c>
      <c r="AP68" s="106">
        <f>'"Información del Proyecto - 4" '!N68</f>
        <v>0</v>
      </c>
      <c r="AQ68" s="106">
        <f>'"Información del Proyecto - 4" '!O68</f>
        <v>0</v>
      </c>
      <c r="AR68" s="106">
        <f>'"Información del Proyecto - 4" '!P68</f>
        <v>0</v>
      </c>
      <c r="AS68" s="106">
        <f>'"Información del Proyecto - 4" '!Q68</f>
        <v>0</v>
      </c>
      <c r="AT68" s="112">
        <f>'"Información del Proyecto - 4" '!R68</f>
        <v>0</v>
      </c>
      <c r="DR68" s="111">
        <f ca="1">Cálculos!B67</f>
        <v>0</v>
      </c>
      <c r="DS68" s="106">
        <f ca="1">Cálculos!C67</f>
        <v>0</v>
      </c>
      <c r="DT68" s="106">
        <f ca="1">Cálculos!D67</f>
        <v>0</v>
      </c>
      <c r="DU68" s="106">
        <f ca="1">Cálculos!E67</f>
        <v>0</v>
      </c>
      <c r="DV68" s="106">
        <f ca="1">Cálculos!F67</f>
        <v>0</v>
      </c>
      <c r="DW68" s="106">
        <f ca="1">Cálculos!G67</f>
        <v>0</v>
      </c>
      <c r="DX68" s="106">
        <f>Cálculos!H67</f>
        <v>0</v>
      </c>
      <c r="DY68" s="106">
        <f ca="1">Cálculos!I67</f>
        <v>0</v>
      </c>
      <c r="DZ68" s="106">
        <f ca="1">Cálculos!J67</f>
        <v>0</v>
      </c>
      <c r="EA68" s="106">
        <f ca="1">Cálculos!K67</f>
        <v>0</v>
      </c>
      <c r="EB68" s="106">
        <f ca="1">Cálculos!L67</f>
        <v>0</v>
      </c>
      <c r="EC68" s="106">
        <f>Cálculos!M67</f>
        <v>0</v>
      </c>
      <c r="ED68" s="106">
        <f ca="1">Cálculos!N67</f>
        <v>0</v>
      </c>
      <c r="EE68" s="106">
        <f ca="1">Cálculos!O67</f>
        <v>0</v>
      </c>
      <c r="EF68" s="106">
        <f ca="1">Cálculos!P67</f>
        <v>0</v>
      </c>
      <c r="EG68" s="106">
        <f ca="1">Cálculos!Q67</f>
        <v>0</v>
      </c>
      <c r="EH68" s="106">
        <f ca="1">Cálculos!R67</f>
        <v>0</v>
      </c>
      <c r="EI68" s="106">
        <f ca="1">Cálculos!S67</f>
        <v>0</v>
      </c>
      <c r="EJ68" s="106">
        <f ca="1">Cálculos!T67</f>
        <v>0</v>
      </c>
      <c r="EM68" s="106" t="str">
        <f>Empleo!B68</f>
        <v>(detalle profesión)</v>
      </c>
      <c r="EN68" s="106">
        <f>Empleo!C68</f>
        <v>0</v>
      </c>
      <c r="EO68" s="106">
        <f>Empleo!D68</f>
        <v>0</v>
      </c>
      <c r="EQ68" s="106">
        <f>Empleo!F68</f>
        <v>0</v>
      </c>
    </row>
    <row r="69" spans="10:147" x14ac:dyDescent="0.25">
      <c r="J69" s="106" t="str">
        <f>'"Información del Proyecto - 1"'!B69</f>
        <v>CRONOGRAMA ESTIMADO DE EJECUCIÓN DE OBRAS</v>
      </c>
      <c r="K69" s="106">
        <f>'"Información del Proyecto - 1"'!C69</f>
        <v>0</v>
      </c>
      <c r="L69" s="106">
        <f>'"Información del Proyecto - 1"'!D69</f>
        <v>0</v>
      </c>
      <c r="M69" s="106">
        <f>'"Información del Proyecto - 1"'!E69</f>
        <v>0</v>
      </c>
      <c r="N69" s="106">
        <f>'"Información del Proyecto - 1"'!F69</f>
        <v>0</v>
      </c>
      <c r="O69" s="106">
        <f>'"Información del Proyecto - 1"'!G69</f>
        <v>0</v>
      </c>
      <c r="P69" s="106">
        <f>'"Información del Proyecto - 1"'!H69</f>
        <v>0</v>
      </c>
      <c r="Q69" s="106">
        <f>'"Información del Proyecto - 1"'!I69</f>
        <v>0</v>
      </c>
      <c r="R69" s="106">
        <f>'"Información del Proyecto - 1"'!J69</f>
        <v>0</v>
      </c>
      <c r="S69" s="106">
        <f>'"Información del Proyecto - 1"'!K69</f>
        <v>0</v>
      </c>
      <c r="T69" s="106">
        <f>'"Información del Proyecto - 1"'!L69</f>
        <v>0</v>
      </c>
      <c r="AD69" s="111">
        <f>'"Información del Proyecto - 4" '!B69</f>
        <v>0</v>
      </c>
      <c r="AE69" s="106">
        <f>'"Información del Proyecto - 4" '!C69</f>
        <v>0</v>
      </c>
      <c r="AF69" s="106">
        <f>'"Información del Proyecto - 4" '!D69</f>
        <v>0</v>
      </c>
      <c r="AG69" s="106">
        <f>'"Información del Proyecto - 4" '!E69</f>
        <v>0</v>
      </c>
      <c r="AH69" s="106">
        <f>'"Información del Proyecto - 4" '!F69</f>
        <v>0</v>
      </c>
      <c r="AI69" s="106">
        <f>'"Información del Proyecto - 4" '!G69</f>
        <v>0</v>
      </c>
      <c r="AJ69" s="106">
        <f>'"Información del Proyecto - 4" '!H69</f>
        <v>0</v>
      </c>
      <c r="AK69" s="106">
        <f>'"Información del Proyecto - 4" '!I69</f>
        <v>0</v>
      </c>
      <c r="AL69" s="106">
        <f>'"Información del Proyecto - 4" '!J69</f>
        <v>0</v>
      </c>
      <c r="AM69" s="106">
        <f>'"Información del Proyecto - 4" '!K69</f>
        <v>0</v>
      </c>
      <c r="AN69" s="106">
        <f>'"Información del Proyecto - 4" '!L69</f>
        <v>0</v>
      </c>
      <c r="AO69" s="106" t="str">
        <f>'"Información del Proyecto - 4" '!M69</f>
        <v>Meses en los que no se realizó mediciones:</v>
      </c>
      <c r="AP69" s="106">
        <f>'"Información del Proyecto - 4" '!N69</f>
        <v>0</v>
      </c>
      <c r="AQ69" s="106">
        <f>'"Información del Proyecto - 4" '!O69</f>
        <v>0</v>
      </c>
      <c r="AR69" s="106">
        <f>'"Información del Proyecto - 4" '!P69</f>
        <v>0</v>
      </c>
      <c r="AS69" s="106">
        <f>'"Información del Proyecto - 4" '!Q69</f>
        <v>0</v>
      </c>
      <c r="AT69" s="112">
        <f>'"Información del Proyecto - 4" '!R69</f>
        <v>0</v>
      </c>
      <c r="DR69" s="111">
        <f ca="1">Cálculos!B68</f>
        <v>0</v>
      </c>
      <c r="DS69" s="106">
        <f ca="1">Cálculos!C68</f>
        <v>0</v>
      </c>
      <c r="DT69" s="106">
        <f ca="1">Cálculos!D68</f>
        <v>0</v>
      </c>
      <c r="DU69" s="106">
        <f ca="1">Cálculos!E68</f>
        <v>0</v>
      </c>
      <c r="DV69" s="106">
        <f ca="1">Cálculos!F68</f>
        <v>0</v>
      </c>
      <c r="DW69" s="106">
        <f ca="1">Cálculos!G68</f>
        <v>0</v>
      </c>
      <c r="DX69" s="106">
        <f>Cálculos!H68</f>
        <v>0</v>
      </c>
      <c r="DY69" s="106">
        <f ca="1">Cálculos!I68</f>
        <v>0</v>
      </c>
      <c r="DZ69" s="106">
        <f ca="1">Cálculos!J68</f>
        <v>0</v>
      </c>
      <c r="EA69" s="106">
        <f ca="1">Cálculos!K68</f>
        <v>0</v>
      </c>
      <c r="EB69" s="106">
        <f ca="1">Cálculos!L68</f>
        <v>0</v>
      </c>
      <c r="EC69" s="106">
        <f>Cálculos!M68</f>
        <v>0</v>
      </c>
      <c r="ED69" s="106">
        <f ca="1">Cálculos!N68</f>
        <v>0</v>
      </c>
      <c r="EE69" s="106">
        <f ca="1">Cálculos!O68</f>
        <v>0</v>
      </c>
      <c r="EF69" s="106">
        <f ca="1">Cálculos!P68</f>
        <v>0</v>
      </c>
      <c r="EG69" s="106">
        <f ca="1">Cálculos!Q68</f>
        <v>0</v>
      </c>
      <c r="EH69" s="106">
        <f ca="1">Cálculos!R68</f>
        <v>0</v>
      </c>
      <c r="EI69" s="106">
        <f ca="1">Cálculos!S68</f>
        <v>0</v>
      </c>
      <c r="EJ69" s="106">
        <f ca="1">Cálculos!T68</f>
        <v>0</v>
      </c>
      <c r="EM69" s="106" t="str">
        <f>Empleo!B69</f>
        <v>(detalle profesión)</v>
      </c>
      <c r="EN69" s="106">
        <f>Empleo!C69</f>
        <v>0</v>
      </c>
      <c r="EO69" s="106">
        <f>Empleo!D69</f>
        <v>0</v>
      </c>
      <c r="EQ69" s="106">
        <f>Empleo!F69</f>
        <v>0</v>
      </c>
    </row>
    <row r="70" spans="10:147" x14ac:dyDescent="0.25">
      <c r="J70" s="106">
        <f>'"Información del Proyecto - 1"'!B70</f>
        <v>0</v>
      </c>
      <c r="K70" s="106">
        <f>'"Información del Proyecto - 1"'!C70</f>
        <v>0</v>
      </c>
      <c r="L70" s="106">
        <f>'"Información del Proyecto - 1"'!D70</f>
        <v>0</v>
      </c>
      <c r="M70" s="106">
        <f>'"Información del Proyecto - 1"'!E70</f>
        <v>0</v>
      </c>
      <c r="N70" s="106">
        <f>'"Información del Proyecto - 1"'!F70</f>
        <v>0</v>
      </c>
      <c r="O70" s="106">
        <f>'"Información del Proyecto - 1"'!G70</f>
        <v>0</v>
      </c>
      <c r="P70" s="106">
        <f>'"Información del Proyecto - 1"'!H70</f>
        <v>0</v>
      </c>
      <c r="Q70" s="106">
        <f>'"Información del Proyecto - 1"'!I70</f>
        <v>0</v>
      </c>
      <c r="R70" s="106">
        <f>'"Información del Proyecto - 1"'!J70</f>
        <v>0</v>
      </c>
      <c r="S70" s="106">
        <f>'"Información del Proyecto - 1"'!K70</f>
        <v>0</v>
      </c>
      <c r="T70" s="106">
        <f>'"Información del Proyecto - 1"'!L70</f>
        <v>0</v>
      </c>
      <c r="U70" s="93"/>
      <c r="AD70" s="111">
        <f>'"Información del Proyecto - 4" '!B70</f>
        <v>0</v>
      </c>
      <c r="AE70" s="106">
        <f>'"Información del Proyecto - 4" '!C70</f>
        <v>0</v>
      </c>
      <c r="AF70" s="106">
        <f>'"Información del Proyecto - 4" '!D70</f>
        <v>0</v>
      </c>
      <c r="AG70" s="106" t="str">
        <f>'"Información del Proyecto - 4" '!E70</f>
        <v>Inicio</v>
      </c>
      <c r="AH70" s="106" t="str">
        <f>'"Información del Proyecto - 4" '!F70</f>
        <v>Final</v>
      </c>
      <c r="AI70" s="106">
        <f>'"Información del Proyecto - 4" '!G70</f>
        <v>0</v>
      </c>
      <c r="AJ70" s="106">
        <f>'"Información del Proyecto - 4" '!H70</f>
        <v>0</v>
      </c>
      <c r="AK70" s="106">
        <f>'"Información del Proyecto - 4" '!I70</f>
        <v>0</v>
      </c>
      <c r="AL70" s="106">
        <f>'"Información del Proyecto - 4" '!J70</f>
        <v>0</v>
      </c>
      <c r="AM70" s="106">
        <f>'"Información del Proyecto - 4" '!K70</f>
        <v>0</v>
      </c>
      <c r="AN70" s="106">
        <f>'"Información del Proyecto - 4" '!L70</f>
        <v>0</v>
      </c>
      <c r="AO70" s="106" t="str">
        <f>'"Información del Proyecto - 4" '!M70</f>
        <v>Recuperación de datos (%)</v>
      </c>
      <c r="AP70" s="106">
        <f>'"Información del Proyecto - 4" '!N70</f>
        <v>0</v>
      </c>
      <c r="AQ70" s="106" t="str">
        <f>'"Información del Proyecto - 4" '!O70</f>
        <v xml:space="preserve"> (para los meses en que</v>
      </c>
      <c r="AR70" s="106">
        <f>'"Información del Proyecto - 4" '!P70</f>
        <v>0</v>
      </c>
      <c r="AS70" s="106">
        <f>'"Información del Proyecto - 4" '!Q70</f>
        <v>0</v>
      </c>
      <c r="AT70" s="112">
        <f>'"Información del Proyecto - 4" '!R70</f>
        <v>0</v>
      </c>
      <c r="DR70" s="111">
        <f ca="1">Cálculos!B69</f>
        <v>0</v>
      </c>
      <c r="DS70" s="106">
        <f ca="1">Cálculos!C69</f>
        <v>0</v>
      </c>
      <c r="DT70" s="106">
        <f ca="1">Cálculos!D69</f>
        <v>0</v>
      </c>
      <c r="DU70" s="106">
        <f ca="1">Cálculos!E69</f>
        <v>0</v>
      </c>
      <c r="DV70" s="106">
        <f ca="1">Cálculos!F69</f>
        <v>0</v>
      </c>
      <c r="DW70" s="106">
        <f ca="1">Cálculos!G69</f>
        <v>0</v>
      </c>
      <c r="DX70" s="106">
        <f>Cálculos!H69</f>
        <v>0</v>
      </c>
      <c r="DY70" s="106">
        <f ca="1">Cálculos!I69</f>
        <v>0</v>
      </c>
      <c r="DZ70" s="106">
        <f ca="1">Cálculos!J69</f>
        <v>0</v>
      </c>
      <c r="EA70" s="106">
        <f ca="1">Cálculos!K69</f>
        <v>0</v>
      </c>
      <c r="EB70" s="106">
        <f ca="1">Cálculos!L69</f>
        <v>0</v>
      </c>
      <c r="EC70" s="106">
        <f>Cálculos!M69</f>
        <v>0</v>
      </c>
      <c r="ED70" s="106">
        <f ca="1">Cálculos!N69</f>
        <v>0</v>
      </c>
      <c r="EE70" s="106">
        <f ca="1">Cálculos!O69</f>
        <v>0</v>
      </c>
      <c r="EF70" s="106">
        <f ca="1">Cálculos!P69</f>
        <v>0</v>
      </c>
      <c r="EG70" s="106">
        <f ca="1">Cálculos!Q69</f>
        <v>0</v>
      </c>
      <c r="EH70" s="106">
        <f ca="1">Cálculos!R69</f>
        <v>0</v>
      </c>
      <c r="EI70" s="106">
        <f ca="1">Cálculos!S69</f>
        <v>0</v>
      </c>
      <c r="EJ70" s="106">
        <f ca="1">Cálculos!T69</f>
        <v>0</v>
      </c>
    </row>
    <row r="71" spans="10:147" x14ac:dyDescent="0.25">
      <c r="J71" s="106">
        <f>'"Información del Proyecto - 1"'!B71</f>
        <v>0</v>
      </c>
      <c r="K71" s="106">
        <f>'"Información del Proyecto - 1"'!C71</f>
        <v>0</v>
      </c>
      <c r="L71" s="106">
        <f>'"Información del Proyecto - 1"'!D71</f>
        <v>0</v>
      </c>
      <c r="M71" s="106">
        <f>'"Información del Proyecto - 1"'!E71</f>
        <v>0</v>
      </c>
      <c r="N71" s="106">
        <f>'"Información del Proyecto - 1"'!F71</f>
        <v>0</v>
      </c>
      <c r="O71" s="106">
        <f>'"Información del Proyecto - 1"'!G71</f>
        <v>0</v>
      </c>
      <c r="P71" s="106">
        <f>'"Información del Proyecto - 1"'!H71</f>
        <v>0</v>
      </c>
      <c r="Q71" s="106">
        <f>'"Información del Proyecto - 1"'!I71</f>
        <v>0</v>
      </c>
      <c r="R71" s="106">
        <f>'"Información del Proyecto - 1"'!J71</f>
        <v>0</v>
      </c>
      <c r="S71" s="106">
        <f>'"Información del Proyecto - 1"'!K71</f>
        <v>0</v>
      </c>
      <c r="T71" s="106">
        <f>'"Información del Proyecto - 1"'!L71</f>
        <v>0</v>
      </c>
      <c r="AD71" s="111">
        <f>'"Información del Proyecto - 4" '!B71</f>
        <v>0</v>
      </c>
      <c r="AE71" s="106">
        <f>'"Información del Proyecto - 4" '!C71</f>
        <v>0</v>
      </c>
      <c r="AF71" s="106" t="str">
        <f>'"Información del Proyecto - 4" '!D71</f>
        <v>Mediciones</v>
      </c>
      <c r="AG71" s="106">
        <f>'"Información del Proyecto - 4" '!E71</f>
        <v>0</v>
      </c>
      <c r="AH71" s="106">
        <f>'"Información del Proyecto - 4" '!F71</f>
        <v>0</v>
      </c>
      <c r="AI71" s="106">
        <f>'"Información del Proyecto - 4" '!G71</f>
        <v>0</v>
      </c>
      <c r="AJ71" s="106" t="str">
        <f>'"Información del Proyecto - 4" '!H71</f>
        <v/>
      </c>
      <c r="AK71" s="106">
        <f>'"Información del Proyecto - 4" '!I71</f>
        <v>0</v>
      </c>
      <c r="AL71" s="106">
        <f>'"Información del Proyecto - 4" '!J71</f>
        <v>0</v>
      </c>
      <c r="AM71" s="106">
        <f>'"Información del Proyecto - 4" '!K71</f>
        <v>0</v>
      </c>
      <c r="AN71" s="106">
        <f>'"Información del Proyecto - 4" '!L71</f>
        <v>0</v>
      </c>
      <c r="AO71" s="106">
        <f>'"Información del Proyecto - 4" '!M71</f>
        <v>0</v>
      </c>
      <c r="AP71" s="106">
        <f>'"Información del Proyecto - 4" '!N71</f>
        <v>0</v>
      </c>
      <c r="AQ71" s="106" t="str">
        <f>'"Información del Proyecto - 4" '!O71</f>
        <v>se realizaron mediciones)</v>
      </c>
      <c r="AR71" s="106">
        <f>'"Información del Proyecto - 4" '!P71</f>
        <v>0</v>
      </c>
      <c r="AS71" s="106">
        <f>'"Información del Proyecto - 4" '!Q71</f>
        <v>0</v>
      </c>
      <c r="AT71" s="112">
        <f>'"Información del Proyecto - 4" '!R71</f>
        <v>0</v>
      </c>
      <c r="DR71" s="111">
        <f ca="1">Cálculos!B70</f>
        <v>0</v>
      </c>
      <c r="DS71" s="106">
        <f ca="1">Cálculos!C70</f>
        <v>0</v>
      </c>
      <c r="DT71" s="106">
        <f ca="1">Cálculos!D70</f>
        <v>0</v>
      </c>
      <c r="DU71" s="106">
        <f ca="1">Cálculos!E70</f>
        <v>0</v>
      </c>
      <c r="DV71" s="106">
        <f ca="1">Cálculos!F70</f>
        <v>0</v>
      </c>
      <c r="DW71" s="106">
        <f ca="1">Cálculos!G70</f>
        <v>0</v>
      </c>
      <c r="DX71" s="106">
        <f>Cálculos!H70</f>
        <v>0</v>
      </c>
      <c r="DY71" s="106">
        <f ca="1">Cálculos!I70</f>
        <v>0</v>
      </c>
      <c r="DZ71" s="106">
        <f ca="1">Cálculos!J70</f>
        <v>0</v>
      </c>
      <c r="EA71" s="106">
        <f ca="1">Cálculos!K70</f>
        <v>0</v>
      </c>
      <c r="EB71" s="106">
        <f ca="1">Cálculos!L70</f>
        <v>0</v>
      </c>
      <c r="EC71" s="106">
        <f>Cálculos!M70</f>
        <v>0</v>
      </c>
      <c r="ED71" s="106">
        <f ca="1">Cálculos!N70</f>
        <v>0</v>
      </c>
      <c r="EE71" s="106">
        <f ca="1">Cálculos!O70</f>
        <v>0</v>
      </c>
      <c r="EF71" s="106">
        <f ca="1">Cálculos!P70</f>
        <v>0</v>
      </c>
      <c r="EG71" s="106">
        <f ca="1">Cálculos!Q70</f>
        <v>0</v>
      </c>
      <c r="EH71" s="106">
        <f ca="1">Cálculos!R70</f>
        <v>0</v>
      </c>
      <c r="EI71" s="106">
        <f ca="1">Cálculos!S70</f>
        <v>0</v>
      </c>
      <c r="EJ71" s="106">
        <f ca="1">Cálculos!T70</f>
        <v>0</v>
      </c>
    </row>
    <row r="72" spans="10:147" x14ac:dyDescent="0.25">
      <c r="J72" s="106">
        <f>'"Información del Proyecto - 1"'!B72</f>
        <v>0</v>
      </c>
      <c r="K72" s="106" t="str">
        <f>'"Información del Proyecto - 1"'!C72</f>
        <v>(días)(***)</v>
      </c>
      <c r="L72" s="106">
        <f>'"Información del Proyecto - 1"'!D72</f>
        <v>0</v>
      </c>
      <c r="M72" s="106">
        <f>'"Información del Proyecto - 1"'!E72</f>
        <v>0</v>
      </c>
      <c r="N72" s="106">
        <f>'"Información del Proyecto - 1"'!F72</f>
        <v>0</v>
      </c>
      <c r="O72" s="106">
        <f>'"Información del Proyecto - 1"'!G72</f>
        <v>0</v>
      </c>
      <c r="P72" s="106">
        <f>'"Información del Proyecto - 1"'!H72</f>
        <v>0</v>
      </c>
      <c r="Q72" s="106">
        <f>'"Información del Proyecto - 1"'!I72</f>
        <v>0</v>
      </c>
      <c r="R72" s="106">
        <f>'"Información del Proyecto - 1"'!J72</f>
        <v>0</v>
      </c>
      <c r="S72" s="106">
        <f>'"Información del Proyecto - 1"'!K72</f>
        <v>0</v>
      </c>
      <c r="T72" s="106">
        <f>'"Información del Proyecto - 1"'!L72</f>
        <v>0</v>
      </c>
      <c r="AD72" s="111">
        <f>'"Información del Proyecto - 4" '!B72</f>
        <v>0</v>
      </c>
      <c r="AE72" s="106">
        <f>'"Información del Proyecto - 4" '!C72</f>
        <v>0</v>
      </c>
      <c r="AF72" s="106">
        <f>'"Información del Proyecto - 4" '!D72</f>
        <v>0</v>
      </c>
      <c r="AG72" s="106" t="str">
        <f>'"Información del Proyecto - 4" '!E72</f>
        <v>Meses en los que no se realizó mediciones:</v>
      </c>
      <c r="AH72" s="106">
        <f>'"Información del Proyecto - 4" '!F72</f>
        <v>0</v>
      </c>
      <c r="AI72" s="106">
        <f>'"Información del Proyecto - 4" '!G72</f>
        <v>0</v>
      </c>
      <c r="AJ72" s="106">
        <f>'"Información del Proyecto - 4" '!H72</f>
        <v>0</v>
      </c>
      <c r="AK72" s="106">
        <f>'"Información del Proyecto - 4" '!I72</f>
        <v>0</v>
      </c>
      <c r="AL72" s="106">
        <f>'"Información del Proyecto - 4" '!J72</f>
        <v>0</v>
      </c>
      <c r="AM72" s="106">
        <f>'"Información del Proyecto - 4" '!K72</f>
        <v>0</v>
      </c>
      <c r="AN72" s="106" t="str">
        <f>'"Información del Proyecto - 4" '!L72</f>
        <v>Coeficiente de Correlación (vs. torre principal)</v>
      </c>
      <c r="AO72" s="106">
        <f>'"Información del Proyecto - 4" '!M72</f>
        <v>0</v>
      </c>
      <c r="AP72" s="106">
        <f>'"Información del Proyecto - 4" '!N72</f>
        <v>0</v>
      </c>
      <c r="AQ72" s="106">
        <f>'"Información del Proyecto - 4" '!O72</f>
        <v>0</v>
      </c>
      <c r="AR72" s="106">
        <f>'"Información del Proyecto - 4" '!P72</f>
        <v>0</v>
      </c>
      <c r="AS72" s="106">
        <f>'"Información del Proyecto - 4" '!Q72</f>
        <v>0</v>
      </c>
      <c r="AT72" s="112">
        <f>'"Información del Proyecto - 4" '!R72</f>
        <v>0</v>
      </c>
      <c r="DR72" s="111">
        <f ca="1">Cálculos!B71</f>
        <v>0</v>
      </c>
      <c r="DS72" s="106">
        <f ca="1">Cálculos!C71</f>
        <v>0</v>
      </c>
      <c r="DT72" s="106">
        <f ca="1">Cálculos!D71</f>
        <v>0</v>
      </c>
      <c r="DU72" s="106">
        <f ca="1">Cálculos!E71</f>
        <v>0</v>
      </c>
      <c r="DV72" s="106">
        <f ca="1">Cálculos!F71</f>
        <v>0</v>
      </c>
      <c r="DW72" s="106">
        <f ca="1">Cálculos!G71</f>
        <v>0</v>
      </c>
      <c r="DX72" s="106">
        <f>Cálculos!H71</f>
        <v>0</v>
      </c>
      <c r="DY72" s="106">
        <f ca="1">Cálculos!I71</f>
        <v>0</v>
      </c>
      <c r="DZ72" s="106">
        <f ca="1">Cálculos!J71</f>
        <v>0</v>
      </c>
      <c r="EA72" s="106">
        <f ca="1">Cálculos!K71</f>
        <v>0</v>
      </c>
      <c r="EB72" s="106">
        <f ca="1">Cálculos!L71</f>
        <v>0</v>
      </c>
      <c r="EC72" s="106">
        <f>Cálculos!M71</f>
        <v>0</v>
      </c>
      <c r="ED72" s="106">
        <f ca="1">Cálculos!N71</f>
        <v>0</v>
      </c>
      <c r="EE72" s="106">
        <f ca="1">Cálculos!O71</f>
        <v>0</v>
      </c>
      <c r="EF72" s="106">
        <f ca="1">Cálculos!P71</f>
        <v>0</v>
      </c>
      <c r="EG72" s="106">
        <f ca="1">Cálculos!Q71</f>
        <v>0</v>
      </c>
      <c r="EH72" s="106">
        <f ca="1">Cálculos!R71</f>
        <v>0</v>
      </c>
      <c r="EI72" s="106">
        <f ca="1">Cálculos!S71</f>
        <v>0</v>
      </c>
      <c r="EJ72" s="106">
        <f ca="1">Cálculos!T71</f>
        <v>0</v>
      </c>
    </row>
    <row r="73" spans="10:147" x14ac:dyDescent="0.25">
      <c r="J73" s="106" t="str">
        <f>'"Información del Proyecto - 1"'!B73</f>
        <v>Plazo Estimado de Inicio de Obras</v>
      </c>
      <c r="K73" s="106">
        <f>'"Información del Proyecto - 1"'!C73</f>
        <v>0</v>
      </c>
      <c r="L73" s="106">
        <f>'"Información del Proyecto - 1"'!D73</f>
        <v>0</v>
      </c>
      <c r="M73" s="106">
        <f>'"Información del Proyecto - 1"'!E73</f>
        <v>0</v>
      </c>
      <c r="N73" s="106">
        <f>'"Información del Proyecto - 1"'!F73</f>
        <v>0</v>
      </c>
      <c r="O73" s="106">
        <f>'"Información del Proyecto - 1"'!G73</f>
        <v>0</v>
      </c>
      <c r="P73" s="106">
        <f>'"Información del Proyecto - 1"'!H73</f>
        <v>0</v>
      </c>
      <c r="Q73" s="106">
        <f>'"Información del Proyecto - 1"'!I73</f>
        <v>0</v>
      </c>
      <c r="R73" s="106">
        <f>'"Información del Proyecto - 1"'!J73</f>
        <v>0</v>
      </c>
      <c r="S73" s="106">
        <f>'"Información del Proyecto - 1"'!K73</f>
        <v>0</v>
      </c>
      <c r="T73" s="106">
        <f>'"Información del Proyecto - 1"'!L73</f>
        <v>0</v>
      </c>
      <c r="U73" s="93"/>
      <c r="AD73" s="111">
        <f>'"Información del Proyecto - 4" '!B73</f>
        <v>0</v>
      </c>
      <c r="AE73" s="106">
        <f>'"Información del Proyecto - 4" '!C73</f>
        <v>0</v>
      </c>
      <c r="AF73" s="106">
        <f>'"Información del Proyecto - 4" '!D73</f>
        <v>0</v>
      </c>
      <c r="AG73" s="106" t="str">
        <f>'"Información del Proyecto - 4" '!E73</f>
        <v>Recuperación de datos (%)</v>
      </c>
      <c r="AH73" s="106">
        <f>'"Información del Proyecto - 4" '!F73</f>
        <v>0</v>
      </c>
      <c r="AI73" s="106" t="str">
        <f>'"Información del Proyecto - 4" '!G73</f>
        <v xml:space="preserve"> (para los meses en que se realizaron mediciones)</v>
      </c>
      <c r="AJ73" s="106">
        <f>'"Información del Proyecto - 4" '!H73</f>
        <v>0</v>
      </c>
      <c r="AK73" s="106">
        <f>'"Información del Proyecto - 4" '!I73</f>
        <v>0</v>
      </c>
      <c r="AL73" s="106">
        <f>'"Información del Proyecto - 4" '!J73</f>
        <v>0</v>
      </c>
      <c r="AM73" s="106">
        <f>'"Información del Proyecto - 4" '!K73</f>
        <v>0</v>
      </c>
      <c r="AN73" s="106">
        <f>'"Información del Proyecto - 4" '!L73</f>
        <v>0</v>
      </c>
      <c r="AO73" s="106">
        <f>'"Información del Proyecto - 4" '!M73</f>
        <v>0</v>
      </c>
      <c r="AP73" s="106">
        <f>'"Información del Proyecto - 4" '!N73</f>
        <v>0</v>
      </c>
      <c r="AQ73" s="106">
        <f>'"Información del Proyecto - 4" '!O73</f>
        <v>0</v>
      </c>
      <c r="AR73" s="106">
        <f>'"Información del Proyecto - 4" '!P73</f>
        <v>0</v>
      </c>
      <c r="AS73" s="106">
        <f>'"Información del Proyecto - 4" '!Q73</f>
        <v>0</v>
      </c>
      <c r="AT73" s="112">
        <f>'"Información del Proyecto - 4" '!R73</f>
        <v>0</v>
      </c>
      <c r="DR73" s="111">
        <f ca="1">Cálculos!B72</f>
        <v>0</v>
      </c>
      <c r="DS73" s="106">
        <f ca="1">Cálculos!C72</f>
        <v>0</v>
      </c>
      <c r="DT73" s="106">
        <f ca="1">Cálculos!D72</f>
        <v>0</v>
      </c>
      <c r="DU73" s="106">
        <f ca="1">Cálculos!E72</f>
        <v>0</v>
      </c>
      <c r="DV73" s="106">
        <f ca="1">Cálculos!F72</f>
        <v>0</v>
      </c>
      <c r="DW73" s="106">
        <f ca="1">Cálculos!G72</f>
        <v>0</v>
      </c>
      <c r="DX73" s="106">
        <f>Cálculos!H72</f>
        <v>0</v>
      </c>
      <c r="DY73" s="106">
        <f ca="1">Cálculos!I72</f>
        <v>0</v>
      </c>
      <c r="DZ73" s="106">
        <f ca="1">Cálculos!J72</f>
        <v>0</v>
      </c>
      <c r="EA73" s="106">
        <f ca="1">Cálculos!K72</f>
        <v>0</v>
      </c>
      <c r="EB73" s="106">
        <f ca="1">Cálculos!L72</f>
        <v>0</v>
      </c>
      <c r="EC73" s="106">
        <f>Cálculos!M72</f>
        <v>0</v>
      </c>
      <c r="ED73" s="106">
        <f ca="1">Cálculos!N72</f>
        <v>0</v>
      </c>
      <c r="EE73" s="106">
        <f ca="1">Cálculos!O72</f>
        <v>0</v>
      </c>
      <c r="EF73" s="106">
        <f ca="1">Cálculos!P72</f>
        <v>0</v>
      </c>
      <c r="EG73" s="106">
        <f ca="1">Cálculos!Q72</f>
        <v>0</v>
      </c>
      <c r="EH73" s="106">
        <f ca="1">Cálculos!R72</f>
        <v>0</v>
      </c>
      <c r="EI73" s="106">
        <f ca="1">Cálculos!S72</f>
        <v>0</v>
      </c>
      <c r="EJ73" s="106">
        <f ca="1">Cálculos!T72</f>
        <v>0</v>
      </c>
    </row>
    <row r="74" spans="10:147" x14ac:dyDescent="0.25">
      <c r="AD74" s="111">
        <f>'"Información del Proyecto - 4" '!B74</f>
        <v>0</v>
      </c>
      <c r="AE74" s="106">
        <f>'"Información del Proyecto - 4" '!C74</f>
        <v>0</v>
      </c>
      <c r="AF74" s="106">
        <f>'"Información del Proyecto - 4" '!D74</f>
        <v>0</v>
      </c>
      <c r="AG74" s="106">
        <f>'"Información del Proyecto - 4" '!E74</f>
        <v>0</v>
      </c>
      <c r="AH74" s="106">
        <f>'"Información del Proyecto - 4" '!F74</f>
        <v>0</v>
      </c>
      <c r="AI74" s="106">
        <f>'"Información del Proyecto - 4" '!G74</f>
        <v>0</v>
      </c>
      <c r="AJ74" s="106">
        <f>'"Información del Proyecto - 4" '!H74</f>
        <v>0</v>
      </c>
      <c r="AK74" s="106">
        <f>'"Información del Proyecto - 4" '!I74</f>
        <v>0</v>
      </c>
      <c r="AL74" s="106">
        <f>'"Información del Proyecto - 4" '!J74</f>
        <v>0</v>
      </c>
      <c r="AM74" s="106" t="str">
        <f>'"Información del Proyecto - 4" '!K74</f>
        <v>SODAR/LIDAR 2</v>
      </c>
      <c r="AN74" s="106">
        <f>'"Información del Proyecto - 4" '!L74</f>
        <v>0</v>
      </c>
      <c r="AO74" s="106">
        <f>'"Información del Proyecto - 4" '!M74</f>
        <v>0</v>
      </c>
      <c r="AP74" s="106">
        <f>'"Información del Proyecto - 4" '!N74</f>
        <v>0</v>
      </c>
      <c r="AQ74" s="106">
        <f>'"Información del Proyecto - 4" '!O74</f>
        <v>0</v>
      </c>
      <c r="AR74" s="106">
        <f>'"Información del Proyecto - 4" '!P74</f>
        <v>0</v>
      </c>
      <c r="AS74" s="106">
        <f>'"Información del Proyecto - 4" '!Q74</f>
        <v>0</v>
      </c>
      <c r="AT74" s="112">
        <f>'"Información del Proyecto - 4" '!R74</f>
        <v>0</v>
      </c>
      <c r="DR74" s="111">
        <f ca="1">Cálculos!B73</f>
        <v>0</v>
      </c>
      <c r="DS74" s="106">
        <f ca="1">Cálculos!C73</f>
        <v>0</v>
      </c>
      <c r="DT74" s="106">
        <f ca="1">Cálculos!D73</f>
        <v>0</v>
      </c>
      <c r="DU74" s="106">
        <f ca="1">Cálculos!E73</f>
        <v>0</v>
      </c>
      <c r="DV74" s="106">
        <f ca="1">Cálculos!F73</f>
        <v>0</v>
      </c>
      <c r="DW74" s="106">
        <f ca="1">Cálculos!G73</f>
        <v>0</v>
      </c>
      <c r="DX74" s="106">
        <f>Cálculos!H73</f>
        <v>0</v>
      </c>
      <c r="DY74" s="106">
        <f ca="1">Cálculos!I73</f>
        <v>0</v>
      </c>
      <c r="DZ74" s="106">
        <f ca="1">Cálculos!J73</f>
        <v>0</v>
      </c>
      <c r="EA74" s="106">
        <f ca="1">Cálculos!K73</f>
        <v>0</v>
      </c>
      <c r="EB74" s="106">
        <f ca="1">Cálculos!L73</f>
        <v>0</v>
      </c>
      <c r="EC74" s="106">
        <f>Cálculos!M73</f>
        <v>0</v>
      </c>
      <c r="ED74" s="106">
        <f ca="1">Cálculos!N73</f>
        <v>0</v>
      </c>
      <c r="EE74" s="106">
        <f ca="1">Cálculos!O73</f>
        <v>0</v>
      </c>
      <c r="EF74" s="106">
        <f ca="1">Cálculos!P73</f>
        <v>0</v>
      </c>
      <c r="EG74" s="106">
        <f ca="1">Cálculos!Q73</f>
        <v>0</v>
      </c>
      <c r="EH74" s="106">
        <f ca="1">Cálculos!R73</f>
        <v>0</v>
      </c>
      <c r="EI74" s="106">
        <f ca="1">Cálculos!S73</f>
        <v>0</v>
      </c>
      <c r="EJ74" s="106">
        <f ca="1">Cálculos!T73</f>
        <v>0</v>
      </c>
    </row>
    <row r="75" spans="10:147" x14ac:dyDescent="0.25">
      <c r="AD75" s="111">
        <f>'"Información del Proyecto - 4" '!B75</f>
        <v>0</v>
      </c>
      <c r="AE75" s="106" t="str">
        <f>'"Información del Proyecto - 4" '!C75</f>
        <v>Marca</v>
      </c>
      <c r="AF75" s="106" t="str">
        <f>'"Información del Proyecto - 4" '!D75</f>
        <v>Modelo</v>
      </c>
      <c r="AG75" s="106" t="str">
        <f>'"Información del Proyecto - 4" '!E75</f>
        <v>Altura (m)</v>
      </c>
      <c r="AH75" s="106" t="str">
        <f>'"Información del Proyecto - 4" '!F75</f>
        <v>Orientación del Brazo</v>
      </c>
      <c r="AI75" s="106" t="str">
        <f>'"Información del Proyecto - 4" '!G75</f>
        <v>Long.Brazo (cm)</v>
      </c>
      <c r="AJ75" s="106" t="str">
        <f>'"Información del Proyecto - 4" '!H75</f>
        <v>Ente Certificador</v>
      </c>
      <c r="AK75" s="106" t="str">
        <f>'"Información del Proyecto - 4" '!I75</f>
        <v>Fecha de Certificación</v>
      </c>
      <c r="AL75" s="106">
        <f>'"Información del Proyecto - 4" '!J75</f>
        <v>0</v>
      </c>
      <c r="AM75" s="106" t="str">
        <f>'"Información del Proyecto - 4" '!K75</f>
        <v>(completar si se usó más de un equipo, o si se midió en más de un sitio)</v>
      </c>
      <c r="AN75" s="106">
        <f>'"Información del Proyecto - 4" '!L75</f>
        <v>0</v>
      </c>
      <c r="AO75" s="106">
        <f>'"Información del Proyecto - 4" '!M75</f>
        <v>0</v>
      </c>
      <c r="AP75" s="106">
        <f>'"Información del Proyecto - 4" '!N75</f>
        <v>0</v>
      </c>
      <c r="AQ75" s="106">
        <f>'"Información del Proyecto - 4" '!O75</f>
        <v>0</v>
      </c>
      <c r="AR75" s="106">
        <f>'"Información del Proyecto - 4" '!P75</f>
        <v>0</v>
      </c>
      <c r="AS75" s="106">
        <f>'"Información del Proyecto - 4" '!Q75</f>
        <v>0</v>
      </c>
      <c r="AT75" s="112">
        <f>'"Información del Proyecto - 4" '!R75</f>
        <v>0</v>
      </c>
      <c r="DR75" s="111">
        <f ca="1">Cálculos!B74</f>
        <v>0</v>
      </c>
      <c r="DS75" s="106">
        <f ca="1">Cálculos!C74</f>
        <v>0</v>
      </c>
      <c r="DT75" s="106">
        <f ca="1">Cálculos!D74</f>
        <v>0</v>
      </c>
      <c r="DU75" s="106">
        <f ca="1">Cálculos!E74</f>
        <v>0</v>
      </c>
      <c r="DV75" s="106">
        <f ca="1">Cálculos!F74</f>
        <v>0</v>
      </c>
      <c r="DW75" s="106">
        <f ca="1">Cálculos!G74</f>
        <v>0</v>
      </c>
      <c r="DX75" s="106">
        <f>Cálculos!H74</f>
        <v>0</v>
      </c>
      <c r="DY75" s="106">
        <f ca="1">Cálculos!I74</f>
        <v>0</v>
      </c>
      <c r="DZ75" s="106">
        <f ca="1">Cálculos!J74</f>
        <v>0</v>
      </c>
      <c r="EA75" s="106">
        <f ca="1">Cálculos!K74</f>
        <v>0</v>
      </c>
      <c r="EB75" s="106">
        <f ca="1">Cálculos!L74</f>
        <v>0</v>
      </c>
      <c r="EC75" s="106">
        <f>Cálculos!M74</f>
        <v>0</v>
      </c>
      <c r="ED75" s="106">
        <f ca="1">Cálculos!N74</f>
        <v>0</v>
      </c>
      <c r="EE75" s="106">
        <f ca="1">Cálculos!O74</f>
        <v>0</v>
      </c>
      <c r="EF75" s="106">
        <f ca="1">Cálculos!P74</f>
        <v>0</v>
      </c>
      <c r="EG75" s="106">
        <f ca="1">Cálculos!Q74</f>
        <v>0</v>
      </c>
      <c r="EH75" s="106">
        <f ca="1">Cálculos!R74</f>
        <v>0</v>
      </c>
      <c r="EI75" s="106">
        <f ca="1">Cálculos!S74</f>
        <v>0</v>
      </c>
      <c r="EJ75" s="106">
        <f ca="1">Cálculos!T74</f>
        <v>0</v>
      </c>
    </row>
    <row r="76" spans="10:147" x14ac:dyDescent="0.25">
      <c r="U76" s="93"/>
      <c r="AD76" s="111" t="str">
        <f>'"Información del Proyecto - 4" '!B76</f>
        <v>Anemómetro #1</v>
      </c>
      <c r="AE76" s="106">
        <f>'"Información del Proyecto - 4" '!C76</f>
        <v>0</v>
      </c>
      <c r="AF76" s="106">
        <f>'"Información del Proyecto - 4" '!D76</f>
        <v>0</v>
      </c>
      <c r="AG76" s="106">
        <f>'"Información del Proyecto - 4" '!E76</f>
        <v>0</v>
      </c>
      <c r="AH76" s="106">
        <f>'"Información del Proyecto - 4" '!F76</f>
        <v>0</v>
      </c>
      <c r="AI76" s="106">
        <f>'"Información del Proyecto - 4" '!G76</f>
        <v>0</v>
      </c>
      <c r="AJ76" s="106">
        <f>'"Información del Proyecto - 4" '!H76</f>
        <v>0</v>
      </c>
      <c r="AK76" s="106">
        <f>'"Información del Proyecto - 4" '!I76</f>
        <v>0</v>
      </c>
      <c r="AL76" s="106">
        <f>'"Información del Proyecto - 4" '!J76</f>
        <v>0</v>
      </c>
      <c r="AM76" s="106">
        <f>'"Información del Proyecto - 4" '!K76</f>
        <v>0</v>
      </c>
      <c r="AN76" s="106">
        <f>'"Información del Proyecto - 4" '!L76</f>
        <v>0</v>
      </c>
      <c r="AO76" s="106">
        <f>'"Información del Proyecto - 4" '!M76</f>
        <v>0</v>
      </c>
      <c r="AP76" s="106">
        <f>'"Información del Proyecto - 4" '!N76</f>
        <v>0</v>
      </c>
      <c r="AQ76" s="106">
        <f>'"Información del Proyecto - 4" '!O76</f>
        <v>0</v>
      </c>
      <c r="AR76" s="106">
        <f>'"Información del Proyecto - 4" '!P76</f>
        <v>0</v>
      </c>
      <c r="AS76" s="106">
        <f>'"Información del Proyecto - 4" '!Q76</f>
        <v>0</v>
      </c>
      <c r="AT76" s="112">
        <f>'"Información del Proyecto - 4" '!R76</f>
        <v>0</v>
      </c>
      <c r="DR76" s="111">
        <f ca="1">Cálculos!B75</f>
        <v>0</v>
      </c>
      <c r="DS76" s="106">
        <f ca="1">Cálculos!C75</f>
        <v>0</v>
      </c>
      <c r="DT76" s="106">
        <f ca="1">Cálculos!D75</f>
        <v>0</v>
      </c>
      <c r="DU76" s="106">
        <f ca="1">Cálculos!E75</f>
        <v>0</v>
      </c>
      <c r="DV76" s="106">
        <f ca="1">Cálculos!F75</f>
        <v>0</v>
      </c>
      <c r="DW76" s="106">
        <f ca="1">Cálculos!G75</f>
        <v>0</v>
      </c>
      <c r="DX76" s="106">
        <f>Cálculos!H75</f>
        <v>0</v>
      </c>
      <c r="DY76" s="106">
        <f ca="1">Cálculos!I75</f>
        <v>0</v>
      </c>
      <c r="DZ76" s="106">
        <f ca="1">Cálculos!J75</f>
        <v>0</v>
      </c>
      <c r="EA76" s="106">
        <f ca="1">Cálculos!K75</f>
        <v>0</v>
      </c>
      <c r="EB76" s="106">
        <f ca="1">Cálculos!L75</f>
        <v>0</v>
      </c>
      <c r="EC76" s="106">
        <f>Cálculos!M75</f>
        <v>0</v>
      </c>
      <c r="ED76" s="106">
        <f ca="1">Cálculos!N75</f>
        <v>0</v>
      </c>
      <c r="EE76" s="106">
        <f ca="1">Cálculos!O75</f>
        <v>0</v>
      </c>
      <c r="EF76" s="106">
        <f ca="1">Cálculos!P75</f>
        <v>0</v>
      </c>
      <c r="EG76" s="106">
        <f ca="1">Cálculos!Q75</f>
        <v>0</v>
      </c>
      <c r="EH76" s="106">
        <f ca="1">Cálculos!R75</f>
        <v>0</v>
      </c>
      <c r="EI76" s="106">
        <f ca="1">Cálculos!S75</f>
        <v>0</v>
      </c>
      <c r="EJ76" s="106">
        <f ca="1">Cálculos!T75</f>
        <v>0</v>
      </c>
    </row>
    <row r="77" spans="10:147" x14ac:dyDescent="0.25">
      <c r="AD77" s="111" t="str">
        <f>'"Información del Proyecto - 4" '!B77</f>
        <v>Anemómetro #2</v>
      </c>
      <c r="AE77" s="106">
        <f>'"Información del Proyecto - 4" '!C77</f>
        <v>0</v>
      </c>
      <c r="AF77" s="106">
        <f>'"Información del Proyecto - 4" '!D77</f>
        <v>0</v>
      </c>
      <c r="AG77" s="106">
        <f>'"Información del Proyecto - 4" '!E77</f>
        <v>0</v>
      </c>
      <c r="AH77" s="106">
        <f>'"Información del Proyecto - 4" '!F77</f>
        <v>0</v>
      </c>
      <c r="AI77" s="106">
        <f>'"Información del Proyecto - 4" '!G77</f>
        <v>0</v>
      </c>
      <c r="AJ77" s="106">
        <f>'"Información del Proyecto - 4" '!H77</f>
        <v>0</v>
      </c>
      <c r="AK77" s="106">
        <f>'"Información del Proyecto - 4" '!I77</f>
        <v>0</v>
      </c>
      <c r="AL77" s="106">
        <f>'"Información del Proyecto - 4" '!J77</f>
        <v>0</v>
      </c>
      <c r="AM77" s="106">
        <f>'"Información del Proyecto - 4" '!K77</f>
        <v>0</v>
      </c>
      <c r="AN77" s="106" t="str">
        <f>'"Información del Proyecto - 4" '!L77</f>
        <v>Tipo</v>
      </c>
      <c r="AO77" s="106" t="str">
        <f>'"Información del Proyecto - 4" '!M77</f>
        <v>Marca</v>
      </c>
      <c r="AP77" s="106" t="str">
        <f>'"Información del Proyecto - 4" '!N77</f>
        <v>Modelo</v>
      </c>
      <c r="AQ77" s="106">
        <f>'"Información del Proyecto - 4" '!O77</f>
        <v>0</v>
      </c>
      <c r="AR77" s="106">
        <f>'"Información del Proyecto - 4" '!P77</f>
        <v>0</v>
      </c>
      <c r="AS77" s="106">
        <f>'"Información del Proyecto - 4" '!Q77</f>
        <v>0</v>
      </c>
      <c r="AT77" s="112">
        <f>'"Información del Proyecto - 4" '!R77</f>
        <v>0</v>
      </c>
      <c r="DR77" s="111">
        <f ca="1">Cálculos!B76</f>
        <v>0</v>
      </c>
      <c r="DS77" s="106">
        <f ca="1">Cálculos!C76</f>
        <v>0</v>
      </c>
      <c r="DT77" s="106">
        <f ca="1">Cálculos!D76</f>
        <v>0</v>
      </c>
      <c r="DU77" s="106">
        <f ca="1">Cálculos!E76</f>
        <v>0</v>
      </c>
      <c r="DV77" s="106">
        <f ca="1">Cálculos!F76</f>
        <v>0</v>
      </c>
      <c r="DW77" s="106">
        <f ca="1">Cálculos!G76</f>
        <v>0</v>
      </c>
      <c r="DX77" s="106">
        <f>Cálculos!H76</f>
        <v>0</v>
      </c>
      <c r="DY77" s="106">
        <f ca="1">Cálculos!I76</f>
        <v>0</v>
      </c>
      <c r="DZ77" s="106">
        <f ca="1">Cálculos!J76</f>
        <v>0</v>
      </c>
      <c r="EA77" s="106">
        <f ca="1">Cálculos!K76</f>
        <v>0</v>
      </c>
      <c r="EB77" s="106">
        <f ca="1">Cálculos!L76</f>
        <v>0</v>
      </c>
      <c r="EC77" s="106">
        <f>Cálculos!M76</f>
        <v>0</v>
      </c>
      <c r="ED77" s="106">
        <f ca="1">Cálculos!N76</f>
        <v>0</v>
      </c>
      <c r="EE77" s="106">
        <f ca="1">Cálculos!O76</f>
        <v>0</v>
      </c>
      <c r="EF77" s="106">
        <f ca="1">Cálculos!P76</f>
        <v>0</v>
      </c>
      <c r="EG77" s="106">
        <f ca="1">Cálculos!Q76</f>
        <v>0</v>
      </c>
      <c r="EH77" s="106">
        <f ca="1">Cálculos!R76</f>
        <v>0</v>
      </c>
      <c r="EI77" s="106">
        <f ca="1">Cálculos!S76</f>
        <v>0</v>
      </c>
      <c r="EJ77" s="106">
        <f ca="1">Cálculos!T76</f>
        <v>0</v>
      </c>
    </row>
    <row r="78" spans="10:147" x14ac:dyDescent="0.25">
      <c r="AD78" s="111" t="str">
        <f>'"Información del Proyecto - 4" '!B78</f>
        <v>Anemómetro #3</v>
      </c>
      <c r="AE78" s="106">
        <f>'"Información del Proyecto - 4" '!C78</f>
        <v>0</v>
      </c>
      <c r="AF78" s="106">
        <f>'"Información del Proyecto - 4" '!D78</f>
        <v>0</v>
      </c>
      <c r="AG78" s="106">
        <f>'"Información del Proyecto - 4" '!E78</f>
        <v>0</v>
      </c>
      <c r="AH78" s="106">
        <f>'"Información del Proyecto - 4" '!F78</f>
        <v>0</v>
      </c>
      <c r="AI78" s="106">
        <f>'"Información del Proyecto - 4" '!G78</f>
        <v>0</v>
      </c>
      <c r="AJ78" s="106">
        <f>'"Información del Proyecto - 4" '!H78</f>
        <v>0</v>
      </c>
      <c r="AK78" s="106">
        <f>'"Información del Proyecto - 4" '!I78</f>
        <v>0</v>
      </c>
      <c r="AL78" s="106">
        <f>'"Información del Proyecto - 4" '!J78</f>
        <v>0</v>
      </c>
      <c r="AM78" s="106">
        <f>'"Información del Proyecto - 4" '!K78</f>
        <v>0</v>
      </c>
      <c r="AN78" s="106">
        <f>'"Información del Proyecto - 4" '!L78</f>
        <v>0</v>
      </c>
      <c r="AO78" s="106">
        <f>'"Información del Proyecto - 4" '!M78</f>
        <v>0</v>
      </c>
      <c r="AP78" s="106">
        <f>'"Información del Proyecto - 4" '!N78</f>
        <v>0</v>
      </c>
      <c r="AQ78" s="106">
        <f>'"Información del Proyecto - 4" '!O78</f>
        <v>0</v>
      </c>
      <c r="AR78" s="106">
        <f>'"Información del Proyecto - 4" '!P78</f>
        <v>0</v>
      </c>
      <c r="AS78" s="106">
        <f>'"Información del Proyecto - 4" '!Q78</f>
        <v>0</v>
      </c>
      <c r="AT78" s="112">
        <f>'"Información del Proyecto - 4" '!R78</f>
        <v>0</v>
      </c>
      <c r="DR78" s="111">
        <f ca="1">Cálculos!B77</f>
        <v>0</v>
      </c>
      <c r="DS78" s="106">
        <f ca="1">Cálculos!C77</f>
        <v>0</v>
      </c>
      <c r="DT78" s="106">
        <f ca="1">Cálculos!D77</f>
        <v>0</v>
      </c>
      <c r="DU78" s="106">
        <f ca="1">Cálculos!E77</f>
        <v>0</v>
      </c>
      <c r="DV78" s="106">
        <f ca="1">Cálculos!F77</f>
        <v>0</v>
      </c>
      <c r="DW78" s="106">
        <f ca="1">Cálculos!G77</f>
        <v>0</v>
      </c>
      <c r="DX78" s="106">
        <f>Cálculos!H77</f>
        <v>0</v>
      </c>
      <c r="DY78" s="106">
        <f ca="1">Cálculos!I77</f>
        <v>0</v>
      </c>
      <c r="DZ78" s="106">
        <f ca="1">Cálculos!J77</f>
        <v>0</v>
      </c>
      <c r="EA78" s="106">
        <f ca="1">Cálculos!K77</f>
        <v>0</v>
      </c>
      <c r="EB78" s="106">
        <f ca="1">Cálculos!L77</f>
        <v>0</v>
      </c>
      <c r="EC78" s="106">
        <f>Cálculos!M77</f>
        <v>0</v>
      </c>
      <c r="ED78" s="106">
        <f ca="1">Cálculos!N77</f>
        <v>0</v>
      </c>
      <c r="EE78" s="106">
        <f ca="1">Cálculos!O77</f>
        <v>0</v>
      </c>
      <c r="EF78" s="106">
        <f ca="1">Cálculos!P77</f>
        <v>0</v>
      </c>
      <c r="EG78" s="106">
        <f ca="1">Cálculos!Q77</f>
        <v>0</v>
      </c>
      <c r="EH78" s="106">
        <f ca="1">Cálculos!R77</f>
        <v>0</v>
      </c>
      <c r="EI78" s="106">
        <f ca="1">Cálculos!S77</f>
        <v>0</v>
      </c>
      <c r="EJ78" s="106">
        <f ca="1">Cálculos!T77</f>
        <v>0</v>
      </c>
    </row>
    <row r="79" spans="10:147" x14ac:dyDescent="0.25">
      <c r="U79" s="93"/>
      <c r="AD79" s="111" t="str">
        <f>'"Información del Proyecto - 4" '!B79</f>
        <v>Anemómetro #4</v>
      </c>
      <c r="AE79" s="106">
        <f>'"Información del Proyecto - 4" '!C79</f>
        <v>0</v>
      </c>
      <c r="AF79" s="106">
        <f>'"Información del Proyecto - 4" '!D79</f>
        <v>0</v>
      </c>
      <c r="AG79" s="106">
        <f>'"Información del Proyecto - 4" '!E79</f>
        <v>0</v>
      </c>
      <c r="AH79" s="106">
        <f>'"Información del Proyecto - 4" '!F79</f>
        <v>0</v>
      </c>
      <c r="AI79" s="106">
        <f>'"Información del Proyecto - 4" '!G79</f>
        <v>0</v>
      </c>
      <c r="AJ79" s="106">
        <f>'"Información del Proyecto - 4" '!H79</f>
        <v>0</v>
      </c>
      <c r="AK79" s="106">
        <f>'"Información del Proyecto - 4" '!I79</f>
        <v>0</v>
      </c>
      <c r="AL79" s="106">
        <f>'"Información del Proyecto - 4" '!J79</f>
        <v>0</v>
      </c>
      <c r="AM79" s="106">
        <f>'"Información del Proyecto - 4" '!K79</f>
        <v>0</v>
      </c>
      <c r="AN79" s="106">
        <f>'"Información del Proyecto - 4" '!L79</f>
        <v>0</v>
      </c>
      <c r="AO79" s="106">
        <f>'"Información del Proyecto - 4" '!M79</f>
        <v>0</v>
      </c>
      <c r="AP79" s="106">
        <f>'"Información del Proyecto - 4" '!N79</f>
        <v>0</v>
      </c>
      <c r="AQ79" s="106">
        <f>'"Información del Proyecto - 4" '!O79</f>
        <v>0</v>
      </c>
      <c r="AR79" s="106">
        <f>'"Información del Proyecto - 4" '!P79</f>
        <v>0</v>
      </c>
      <c r="AS79" s="106">
        <f>'"Información del Proyecto - 4" '!Q79</f>
        <v>0</v>
      </c>
      <c r="AT79" s="112">
        <f>'"Información del Proyecto - 4" '!R79</f>
        <v>0</v>
      </c>
      <c r="DR79" s="111">
        <f ca="1">Cálculos!B78</f>
        <v>0</v>
      </c>
      <c r="DS79" s="106">
        <f ca="1">Cálculos!C78</f>
        <v>0</v>
      </c>
      <c r="DT79" s="106">
        <f ca="1">Cálculos!D78</f>
        <v>0</v>
      </c>
      <c r="DU79" s="106">
        <f ca="1">Cálculos!E78</f>
        <v>0</v>
      </c>
      <c r="DV79" s="106">
        <f ca="1">Cálculos!F78</f>
        <v>0</v>
      </c>
      <c r="DW79" s="106">
        <f ca="1">Cálculos!G78</f>
        <v>0</v>
      </c>
      <c r="DX79" s="106">
        <f>Cálculos!H78</f>
        <v>0</v>
      </c>
      <c r="DY79" s="106">
        <f ca="1">Cálculos!I78</f>
        <v>0</v>
      </c>
      <c r="DZ79" s="106">
        <f ca="1">Cálculos!J78</f>
        <v>0</v>
      </c>
      <c r="EA79" s="106">
        <f ca="1">Cálculos!K78</f>
        <v>0</v>
      </c>
      <c r="EB79" s="106">
        <f ca="1">Cálculos!L78</f>
        <v>0</v>
      </c>
      <c r="EC79" s="106">
        <f>Cálculos!M78</f>
        <v>0</v>
      </c>
      <c r="ED79" s="106">
        <f ca="1">Cálculos!N78</f>
        <v>0</v>
      </c>
      <c r="EE79" s="106">
        <f ca="1">Cálculos!O78</f>
        <v>0</v>
      </c>
      <c r="EF79" s="106">
        <f ca="1">Cálculos!P78</f>
        <v>0</v>
      </c>
      <c r="EG79" s="106">
        <f ca="1">Cálculos!Q78</f>
        <v>0</v>
      </c>
      <c r="EH79" s="106">
        <f ca="1">Cálculos!R78</f>
        <v>0</v>
      </c>
      <c r="EI79" s="106">
        <f ca="1">Cálculos!S78</f>
        <v>0</v>
      </c>
      <c r="EJ79" s="106">
        <f ca="1">Cálculos!T78</f>
        <v>0</v>
      </c>
    </row>
    <row r="80" spans="10:147" x14ac:dyDescent="0.25">
      <c r="AD80" s="111" t="str">
        <f>'"Información del Proyecto - 4" '!B80</f>
        <v>Anemómetro #5</v>
      </c>
      <c r="AE80" s="106">
        <f>'"Información del Proyecto - 4" '!C80</f>
        <v>0</v>
      </c>
      <c r="AF80" s="106">
        <f>'"Información del Proyecto - 4" '!D80</f>
        <v>0</v>
      </c>
      <c r="AG80" s="106">
        <f>'"Información del Proyecto - 4" '!E80</f>
        <v>0</v>
      </c>
      <c r="AH80" s="106">
        <f>'"Información del Proyecto - 4" '!F80</f>
        <v>0</v>
      </c>
      <c r="AI80" s="106">
        <f>'"Información del Proyecto - 4" '!G80</f>
        <v>0</v>
      </c>
      <c r="AJ80" s="106">
        <f>'"Información del Proyecto - 4" '!H80</f>
        <v>0</v>
      </c>
      <c r="AK80" s="106">
        <f>'"Información del Proyecto - 4" '!I80</f>
        <v>0</v>
      </c>
      <c r="AL80" s="106">
        <f>'"Información del Proyecto - 4" '!J80</f>
        <v>0</v>
      </c>
      <c r="AM80" s="106">
        <f>'"Información del Proyecto - 4" '!K80</f>
        <v>0</v>
      </c>
      <c r="AN80" s="106">
        <f>'"Información del Proyecto - 4" '!L80</f>
        <v>0</v>
      </c>
      <c r="AO80" s="106">
        <f>'"Información del Proyecto - 4" '!M80</f>
        <v>0</v>
      </c>
      <c r="AP80" s="106">
        <f>'"Información del Proyecto - 4" '!N80</f>
        <v>0</v>
      </c>
      <c r="AQ80" s="106">
        <f>'"Información del Proyecto - 4" '!O80</f>
        <v>0</v>
      </c>
      <c r="AR80" s="106">
        <f>'"Información del Proyecto - 4" '!P80</f>
        <v>0</v>
      </c>
      <c r="AS80" s="106">
        <f>'"Información del Proyecto - 4" '!Q80</f>
        <v>0</v>
      </c>
      <c r="AT80" s="112">
        <f>'"Información del Proyecto - 4" '!R80</f>
        <v>0</v>
      </c>
      <c r="DR80" s="111">
        <f ca="1">Cálculos!B79</f>
        <v>0</v>
      </c>
      <c r="DS80" s="106">
        <f ca="1">Cálculos!C79</f>
        <v>0</v>
      </c>
      <c r="DT80" s="106">
        <f ca="1">Cálculos!D79</f>
        <v>0</v>
      </c>
      <c r="DU80" s="106">
        <f ca="1">Cálculos!E79</f>
        <v>0</v>
      </c>
      <c r="DV80" s="106">
        <f ca="1">Cálculos!F79</f>
        <v>0</v>
      </c>
      <c r="DW80" s="106">
        <f ca="1">Cálculos!G79</f>
        <v>0</v>
      </c>
      <c r="DX80" s="106">
        <f>Cálculos!H79</f>
        <v>0</v>
      </c>
      <c r="DY80" s="106">
        <f ca="1">Cálculos!I79</f>
        <v>0</v>
      </c>
      <c r="DZ80" s="106">
        <f ca="1">Cálculos!J79</f>
        <v>0</v>
      </c>
      <c r="EA80" s="106">
        <f ca="1">Cálculos!K79</f>
        <v>0</v>
      </c>
      <c r="EB80" s="106">
        <f ca="1">Cálculos!L79</f>
        <v>0</v>
      </c>
      <c r="EC80" s="106">
        <f>Cálculos!M79</f>
        <v>0</v>
      </c>
      <c r="ED80" s="106">
        <f ca="1">Cálculos!N79</f>
        <v>0</v>
      </c>
      <c r="EE80" s="106">
        <f ca="1">Cálculos!O79</f>
        <v>0</v>
      </c>
      <c r="EF80" s="106">
        <f ca="1">Cálculos!P79</f>
        <v>0</v>
      </c>
      <c r="EG80" s="106">
        <f ca="1">Cálculos!Q79</f>
        <v>0</v>
      </c>
      <c r="EH80" s="106">
        <f ca="1">Cálculos!R79</f>
        <v>0</v>
      </c>
      <c r="EI80" s="106">
        <f ca="1">Cálculos!S79</f>
        <v>0</v>
      </c>
      <c r="EJ80" s="106">
        <f ca="1">Cálculos!T79</f>
        <v>0</v>
      </c>
    </row>
    <row r="81" spans="21:140" x14ac:dyDescent="0.25">
      <c r="AD81" s="111" t="str">
        <f>'"Información del Proyecto - 4" '!B81</f>
        <v>Anemómetro #6</v>
      </c>
      <c r="AE81" s="106">
        <f>'"Información del Proyecto - 4" '!C81</f>
        <v>0</v>
      </c>
      <c r="AF81" s="106">
        <f>'"Información del Proyecto - 4" '!D81</f>
        <v>0</v>
      </c>
      <c r="AG81" s="106">
        <f>'"Información del Proyecto - 4" '!E81</f>
        <v>0</v>
      </c>
      <c r="AH81" s="106">
        <f>'"Información del Proyecto - 4" '!F81</f>
        <v>0</v>
      </c>
      <c r="AI81" s="106">
        <f>'"Información del Proyecto - 4" '!G81</f>
        <v>0</v>
      </c>
      <c r="AJ81" s="106">
        <f>'"Información del Proyecto - 4" '!H81</f>
        <v>0</v>
      </c>
      <c r="AK81" s="106">
        <f>'"Información del Proyecto - 4" '!I81</f>
        <v>0</v>
      </c>
      <c r="AL81" s="106">
        <f>'"Información del Proyecto - 4" '!J81</f>
        <v>0</v>
      </c>
      <c r="AM81" s="106">
        <f>'"Información del Proyecto - 4" '!K81</f>
        <v>0</v>
      </c>
      <c r="AN81" s="106" t="str">
        <f>'"Información del Proyecto - 4" '!L81</f>
        <v>UTM WGS84 Zona:</v>
      </c>
      <c r="AO81" s="106" t="str">
        <f>'"Información del Proyecto - 4" '!M81</f>
        <v>X:</v>
      </c>
      <c r="AP81" s="106" t="str">
        <f>'"Información del Proyecto - 4" '!N81</f>
        <v>Y:</v>
      </c>
      <c r="AQ81" s="106">
        <f>'"Información del Proyecto - 4" '!O81</f>
        <v>0</v>
      </c>
      <c r="AR81" s="106">
        <f>'"Información del Proyecto - 4" '!P81</f>
        <v>0</v>
      </c>
      <c r="AS81" s="106">
        <f>'"Información del Proyecto - 4" '!Q81</f>
        <v>0</v>
      </c>
      <c r="AT81" s="112">
        <f>'"Información del Proyecto - 4" '!R81</f>
        <v>0</v>
      </c>
      <c r="DR81" s="111">
        <f ca="1">Cálculos!B80</f>
        <v>0</v>
      </c>
      <c r="DS81" s="106">
        <f ca="1">Cálculos!C80</f>
        <v>0</v>
      </c>
      <c r="DT81" s="106">
        <f ca="1">Cálculos!D80</f>
        <v>0</v>
      </c>
      <c r="DU81" s="106">
        <f ca="1">Cálculos!E80</f>
        <v>0</v>
      </c>
      <c r="DV81" s="106">
        <f ca="1">Cálculos!F80</f>
        <v>0</v>
      </c>
      <c r="DW81" s="106">
        <f ca="1">Cálculos!G80</f>
        <v>0</v>
      </c>
      <c r="DX81" s="106">
        <f>Cálculos!H80</f>
        <v>0</v>
      </c>
      <c r="DY81" s="106">
        <f ca="1">Cálculos!I80</f>
        <v>0</v>
      </c>
      <c r="DZ81" s="106">
        <f ca="1">Cálculos!J80</f>
        <v>0</v>
      </c>
      <c r="EA81" s="106">
        <f ca="1">Cálculos!K80</f>
        <v>0</v>
      </c>
      <c r="EB81" s="106">
        <f ca="1">Cálculos!L80</f>
        <v>0</v>
      </c>
      <c r="EC81" s="106">
        <f>Cálculos!M80</f>
        <v>0</v>
      </c>
      <c r="ED81" s="106">
        <f ca="1">Cálculos!N80</f>
        <v>0</v>
      </c>
      <c r="EE81" s="106">
        <f ca="1">Cálculos!O80</f>
        <v>0</v>
      </c>
      <c r="EF81" s="106">
        <f ca="1">Cálculos!P80</f>
        <v>0</v>
      </c>
      <c r="EG81" s="106">
        <f ca="1">Cálculos!Q80</f>
        <v>0</v>
      </c>
      <c r="EH81" s="106">
        <f ca="1">Cálculos!R80</f>
        <v>0</v>
      </c>
      <c r="EI81" s="106">
        <f ca="1">Cálculos!S80</f>
        <v>0</v>
      </c>
      <c r="EJ81" s="106">
        <f ca="1">Cálculos!T80</f>
        <v>0</v>
      </c>
    </row>
    <row r="82" spans="21:140" x14ac:dyDescent="0.25">
      <c r="U82" s="93"/>
      <c r="AD82" s="111">
        <f>'"Información del Proyecto - 4" '!B82</f>
        <v>0</v>
      </c>
      <c r="AE82" s="106">
        <f>'"Información del Proyecto - 4" '!C82</f>
        <v>0</v>
      </c>
      <c r="AF82" s="106">
        <f>'"Información del Proyecto - 4" '!D82</f>
        <v>0</v>
      </c>
      <c r="AG82" s="106">
        <f>'"Información del Proyecto - 4" '!E82</f>
        <v>0</v>
      </c>
      <c r="AH82" s="106">
        <f>'"Información del Proyecto - 4" '!F82</f>
        <v>0</v>
      </c>
      <c r="AI82" s="106">
        <f>'"Información del Proyecto - 4" '!G82</f>
        <v>0</v>
      </c>
      <c r="AJ82" s="106">
        <f>'"Información del Proyecto - 4" '!H82</f>
        <v>0</v>
      </c>
      <c r="AK82" s="106">
        <f>'"Información del Proyecto - 4" '!I82</f>
        <v>0</v>
      </c>
      <c r="AL82" s="106">
        <f>'"Información del Proyecto - 4" '!J82</f>
        <v>0</v>
      </c>
      <c r="AM82" s="106">
        <f>'"Información del Proyecto - 4" '!K82</f>
        <v>0</v>
      </c>
      <c r="AN82" s="106">
        <f>'"Información del Proyecto - 4" '!L82</f>
        <v>0</v>
      </c>
      <c r="AO82" s="106">
        <f>'"Información del Proyecto - 4" '!M82</f>
        <v>0</v>
      </c>
      <c r="AP82" s="106">
        <f>'"Información del Proyecto - 4" '!N82</f>
        <v>0</v>
      </c>
      <c r="AQ82" s="106">
        <f>'"Información del Proyecto - 4" '!O82</f>
        <v>0</v>
      </c>
      <c r="AR82" s="106">
        <f>'"Información del Proyecto - 4" '!P82</f>
        <v>0</v>
      </c>
      <c r="AS82" s="106">
        <f>'"Información del Proyecto - 4" '!Q82</f>
        <v>0</v>
      </c>
      <c r="AT82" s="112">
        <f>'"Información del Proyecto - 4" '!R82</f>
        <v>0</v>
      </c>
      <c r="DR82" s="111">
        <f ca="1">Cálculos!B81</f>
        <v>0</v>
      </c>
      <c r="DS82" s="106">
        <f ca="1">Cálculos!C81</f>
        <v>0</v>
      </c>
      <c r="DT82" s="106">
        <f ca="1">Cálculos!D81</f>
        <v>0</v>
      </c>
      <c r="DU82" s="106">
        <f ca="1">Cálculos!E81</f>
        <v>0</v>
      </c>
      <c r="DV82" s="106">
        <f ca="1">Cálculos!F81</f>
        <v>0</v>
      </c>
      <c r="DW82" s="106">
        <f ca="1">Cálculos!G81</f>
        <v>0</v>
      </c>
      <c r="DX82" s="106">
        <f>Cálculos!H81</f>
        <v>0</v>
      </c>
      <c r="DY82" s="106">
        <f ca="1">Cálculos!I81</f>
        <v>0</v>
      </c>
      <c r="DZ82" s="106">
        <f ca="1">Cálculos!J81</f>
        <v>0</v>
      </c>
      <c r="EA82" s="106">
        <f ca="1">Cálculos!K81</f>
        <v>0</v>
      </c>
      <c r="EB82" s="106">
        <f ca="1">Cálculos!L81</f>
        <v>0</v>
      </c>
      <c r="EC82" s="106">
        <f>Cálculos!M81</f>
        <v>0</v>
      </c>
      <c r="ED82" s="106">
        <f ca="1">Cálculos!N81</f>
        <v>0</v>
      </c>
      <c r="EE82" s="106">
        <f ca="1">Cálculos!O81</f>
        <v>0</v>
      </c>
      <c r="EF82" s="106">
        <f ca="1">Cálculos!P81</f>
        <v>0</v>
      </c>
      <c r="EG82" s="106">
        <f ca="1">Cálculos!Q81</f>
        <v>0</v>
      </c>
      <c r="EH82" s="106">
        <f ca="1">Cálculos!R81</f>
        <v>0</v>
      </c>
      <c r="EI82" s="106">
        <f ca="1">Cálculos!S81</f>
        <v>0</v>
      </c>
      <c r="EJ82" s="106">
        <f ca="1">Cálculos!T81</f>
        <v>0</v>
      </c>
    </row>
    <row r="83" spans="21:140" x14ac:dyDescent="0.25">
      <c r="AD83" s="111">
        <f>'"Información del Proyecto - 4" '!B83</f>
        <v>0</v>
      </c>
      <c r="AE83" s="106" t="str">
        <f>'"Información del Proyecto - 4" '!C83</f>
        <v>Marca</v>
      </c>
      <c r="AF83" s="106" t="str">
        <f>'"Información del Proyecto - 4" '!D83</f>
        <v>Modelo</v>
      </c>
      <c r="AG83" s="106" t="str">
        <f>'"Información del Proyecto - 4" '!E83</f>
        <v>Altura (m)</v>
      </c>
      <c r="AH83" s="106" t="str">
        <f>'"Información del Proyecto - 4" '!F83</f>
        <v>Orientación del Brazo</v>
      </c>
      <c r="AI83" s="106" t="str">
        <f>'"Información del Proyecto - 4" '!G83</f>
        <v>Long.Brazo (cm)</v>
      </c>
      <c r="AJ83" s="106" t="str">
        <f>'"Información del Proyecto - 4" '!H83</f>
        <v>Ente Certificador</v>
      </c>
      <c r="AK83" s="106" t="str">
        <f>'"Información del Proyecto - 4" '!I83</f>
        <v>Fecha de Certificación</v>
      </c>
      <c r="AL83" s="106">
        <f>'"Información del Proyecto - 4" '!J83</f>
        <v>0</v>
      </c>
      <c r="AM83" s="106">
        <f>'"Información del Proyecto - 4" '!K83</f>
        <v>0</v>
      </c>
      <c r="AN83" s="106">
        <f>'"Información del Proyecto - 4" '!L83</f>
        <v>0</v>
      </c>
      <c r="AO83" s="106">
        <f>'"Información del Proyecto - 4" '!M83</f>
        <v>0</v>
      </c>
      <c r="AP83" s="106">
        <f>'"Información del Proyecto - 4" '!N83</f>
        <v>0</v>
      </c>
      <c r="AQ83" s="106">
        <f>'"Información del Proyecto - 4" '!O83</f>
        <v>0</v>
      </c>
      <c r="AR83" s="106">
        <f>'"Información del Proyecto - 4" '!P83</f>
        <v>0</v>
      </c>
      <c r="AS83" s="106">
        <f>'"Información del Proyecto - 4" '!Q83</f>
        <v>0</v>
      </c>
      <c r="AT83" s="112">
        <f>'"Información del Proyecto - 4" '!R83</f>
        <v>0</v>
      </c>
      <c r="DR83" s="111">
        <f ca="1">Cálculos!B82</f>
        <v>0</v>
      </c>
      <c r="DS83" s="106">
        <f ca="1">Cálculos!C82</f>
        <v>0</v>
      </c>
      <c r="DT83" s="106">
        <f ca="1">Cálculos!D82</f>
        <v>0</v>
      </c>
      <c r="DU83" s="106">
        <f ca="1">Cálculos!E82</f>
        <v>0</v>
      </c>
      <c r="DV83" s="106">
        <f ca="1">Cálculos!F82</f>
        <v>0</v>
      </c>
      <c r="DW83" s="106">
        <f ca="1">Cálculos!G82</f>
        <v>0</v>
      </c>
      <c r="DX83" s="106">
        <f>Cálculos!H82</f>
        <v>0</v>
      </c>
      <c r="DY83" s="106">
        <f ca="1">Cálculos!I82</f>
        <v>0</v>
      </c>
      <c r="DZ83" s="106">
        <f ca="1">Cálculos!J82</f>
        <v>0</v>
      </c>
      <c r="EA83" s="106">
        <f ca="1">Cálculos!K82</f>
        <v>0</v>
      </c>
      <c r="EB83" s="106">
        <f ca="1">Cálculos!L82</f>
        <v>0</v>
      </c>
      <c r="EC83" s="106">
        <f>Cálculos!M82</f>
        <v>0</v>
      </c>
      <c r="ED83" s="106">
        <f ca="1">Cálculos!N82</f>
        <v>0</v>
      </c>
      <c r="EE83" s="106">
        <f ca="1">Cálculos!O82</f>
        <v>0</v>
      </c>
      <c r="EF83" s="106">
        <f ca="1">Cálculos!P82</f>
        <v>0</v>
      </c>
      <c r="EG83" s="106">
        <f ca="1">Cálculos!Q82</f>
        <v>0</v>
      </c>
      <c r="EH83" s="106">
        <f ca="1">Cálculos!R82</f>
        <v>0</v>
      </c>
      <c r="EI83" s="106">
        <f ca="1">Cálculos!S82</f>
        <v>0</v>
      </c>
      <c r="EJ83" s="106">
        <f ca="1">Cálculos!T82</f>
        <v>0</v>
      </c>
    </row>
    <row r="84" spans="21:140" x14ac:dyDescent="0.25">
      <c r="AD84" s="111" t="str">
        <f>'"Información del Proyecto - 4" '!B84</f>
        <v>Veleta #1</v>
      </c>
      <c r="AE84" s="106">
        <f>'"Información del Proyecto - 4" '!C84</f>
        <v>0</v>
      </c>
      <c r="AF84" s="106">
        <f>'"Información del Proyecto - 4" '!D84</f>
        <v>0</v>
      </c>
      <c r="AG84" s="106">
        <f>'"Información del Proyecto - 4" '!E84</f>
        <v>0</v>
      </c>
      <c r="AH84" s="106">
        <f>'"Información del Proyecto - 4" '!F84</f>
        <v>0</v>
      </c>
      <c r="AI84" s="106">
        <f>'"Información del Proyecto - 4" '!G84</f>
        <v>0</v>
      </c>
      <c r="AJ84" s="106">
        <f>'"Información del Proyecto - 4" '!H84</f>
        <v>0</v>
      </c>
      <c r="AK84" s="106">
        <f>'"Información del Proyecto - 4" '!I84</f>
        <v>0</v>
      </c>
      <c r="AL84" s="106">
        <f>'"Información del Proyecto - 4" '!J84</f>
        <v>0</v>
      </c>
      <c r="AM84" s="106">
        <f>'"Información del Proyecto - 4" '!K84</f>
        <v>0</v>
      </c>
      <c r="AN84" s="106">
        <f>'"Información del Proyecto - 4" '!L84</f>
        <v>0</v>
      </c>
      <c r="AO84" s="106" t="str">
        <f>'"Información del Proyecto - 4" '!M84</f>
        <v>Inicio</v>
      </c>
      <c r="AP84" s="106" t="str">
        <f>'"Información del Proyecto - 4" '!N84</f>
        <v>Final</v>
      </c>
      <c r="AQ84" s="106">
        <f>'"Información del Proyecto - 4" '!O84</f>
        <v>0</v>
      </c>
      <c r="AR84" s="106">
        <f>'"Información del Proyecto - 4" '!P84</f>
        <v>0</v>
      </c>
      <c r="AS84" s="106">
        <f>'"Información del Proyecto - 4" '!Q84</f>
        <v>0</v>
      </c>
      <c r="AT84" s="112">
        <f>'"Información del Proyecto - 4" '!R84</f>
        <v>0</v>
      </c>
      <c r="DR84" s="111">
        <f ca="1">Cálculos!B83</f>
        <v>0</v>
      </c>
      <c r="DS84" s="106">
        <f ca="1">Cálculos!C83</f>
        <v>0</v>
      </c>
      <c r="DT84" s="106">
        <f ca="1">Cálculos!D83</f>
        <v>0</v>
      </c>
      <c r="DU84" s="106">
        <f ca="1">Cálculos!E83</f>
        <v>0</v>
      </c>
      <c r="DV84" s="106">
        <f ca="1">Cálculos!F83</f>
        <v>0</v>
      </c>
      <c r="DW84" s="106">
        <f ca="1">Cálculos!G83</f>
        <v>0</v>
      </c>
      <c r="DX84" s="106">
        <f>Cálculos!H83</f>
        <v>0</v>
      </c>
      <c r="DY84" s="106">
        <f ca="1">Cálculos!I83</f>
        <v>0</v>
      </c>
      <c r="DZ84" s="106">
        <f ca="1">Cálculos!J83</f>
        <v>0</v>
      </c>
      <c r="EA84" s="106">
        <f ca="1">Cálculos!K83</f>
        <v>0</v>
      </c>
      <c r="EB84" s="106">
        <f ca="1">Cálculos!L83</f>
        <v>0</v>
      </c>
      <c r="EC84" s="106">
        <f>Cálculos!M83</f>
        <v>0</v>
      </c>
      <c r="ED84" s="106">
        <f ca="1">Cálculos!N83</f>
        <v>0</v>
      </c>
      <c r="EE84" s="106">
        <f ca="1">Cálculos!O83</f>
        <v>0</v>
      </c>
      <c r="EF84" s="106">
        <f ca="1">Cálculos!P83</f>
        <v>0</v>
      </c>
      <c r="EG84" s="106">
        <f ca="1">Cálculos!Q83</f>
        <v>0</v>
      </c>
      <c r="EH84" s="106">
        <f ca="1">Cálculos!R83</f>
        <v>0</v>
      </c>
      <c r="EI84" s="106">
        <f ca="1">Cálculos!S83</f>
        <v>0</v>
      </c>
      <c r="EJ84" s="106">
        <f ca="1">Cálculos!T83</f>
        <v>0</v>
      </c>
    </row>
    <row r="85" spans="21:140" x14ac:dyDescent="0.25">
      <c r="AD85" s="111" t="str">
        <f>'"Información del Proyecto - 4" '!B85</f>
        <v>Veleta #2</v>
      </c>
      <c r="AE85" s="106">
        <f>'"Información del Proyecto - 4" '!C85</f>
        <v>0</v>
      </c>
      <c r="AF85" s="106">
        <f>'"Información del Proyecto - 4" '!D85</f>
        <v>0</v>
      </c>
      <c r="AG85" s="106">
        <f>'"Información del Proyecto - 4" '!E85</f>
        <v>0</v>
      </c>
      <c r="AH85" s="106">
        <f>'"Información del Proyecto - 4" '!F85</f>
        <v>0</v>
      </c>
      <c r="AI85" s="106">
        <f>'"Información del Proyecto - 4" '!G85</f>
        <v>0</v>
      </c>
      <c r="AJ85" s="106">
        <f>'"Información del Proyecto - 4" '!H85</f>
        <v>0</v>
      </c>
      <c r="AK85" s="106">
        <f>'"Información del Proyecto - 4" '!I85</f>
        <v>0</v>
      </c>
      <c r="AL85" s="106">
        <f>'"Información del Proyecto - 4" '!J85</f>
        <v>0</v>
      </c>
      <c r="AM85" s="106">
        <f>'"Información del Proyecto - 4" '!K85</f>
        <v>0</v>
      </c>
      <c r="AN85" s="106">
        <f>'"Información del Proyecto - 4" '!L85</f>
        <v>0</v>
      </c>
      <c r="AO85" s="106">
        <f>'"Información del Proyecto - 4" '!M85</f>
        <v>0</v>
      </c>
      <c r="AP85" s="106">
        <f>'"Información del Proyecto - 4" '!N85</f>
        <v>0</v>
      </c>
      <c r="AQ85" s="106">
        <f>'"Información del Proyecto - 4" '!O85</f>
        <v>0</v>
      </c>
      <c r="AR85" s="106">
        <f>'"Información del Proyecto - 4" '!P85</f>
        <v>0</v>
      </c>
      <c r="AS85" s="106">
        <f>'"Información del Proyecto - 4" '!Q85</f>
        <v>0</v>
      </c>
      <c r="AT85" s="112">
        <f>'"Información del Proyecto - 4" '!R85</f>
        <v>0</v>
      </c>
      <c r="DR85" s="111">
        <f ca="1">Cálculos!B84</f>
        <v>0</v>
      </c>
      <c r="DS85" s="106">
        <f ca="1">Cálculos!C84</f>
        <v>0</v>
      </c>
      <c r="DT85" s="106">
        <f ca="1">Cálculos!D84</f>
        <v>0</v>
      </c>
      <c r="DU85" s="106">
        <f ca="1">Cálculos!E84</f>
        <v>0</v>
      </c>
      <c r="DV85" s="106">
        <f ca="1">Cálculos!F84</f>
        <v>0</v>
      </c>
      <c r="DW85" s="106">
        <f ca="1">Cálculos!G84</f>
        <v>0</v>
      </c>
      <c r="DX85" s="106">
        <f>Cálculos!H84</f>
        <v>0</v>
      </c>
      <c r="DY85" s="106">
        <f ca="1">Cálculos!I84</f>
        <v>0</v>
      </c>
      <c r="DZ85" s="106">
        <f ca="1">Cálculos!J84</f>
        <v>0</v>
      </c>
      <c r="EA85" s="106">
        <f ca="1">Cálculos!K84</f>
        <v>0</v>
      </c>
      <c r="EB85" s="106">
        <f ca="1">Cálculos!L84</f>
        <v>0</v>
      </c>
      <c r="EC85" s="106">
        <f>Cálculos!M84</f>
        <v>0</v>
      </c>
      <c r="ED85" s="106">
        <f ca="1">Cálculos!N84</f>
        <v>0</v>
      </c>
      <c r="EE85" s="106">
        <f ca="1">Cálculos!O84</f>
        <v>0</v>
      </c>
      <c r="EF85" s="106">
        <f ca="1">Cálculos!P84</f>
        <v>0</v>
      </c>
      <c r="EG85" s="106">
        <f ca="1">Cálculos!Q84</f>
        <v>0</v>
      </c>
      <c r="EH85" s="106">
        <f ca="1">Cálculos!R84</f>
        <v>0</v>
      </c>
      <c r="EI85" s="106">
        <f ca="1">Cálculos!S84</f>
        <v>0</v>
      </c>
      <c r="EJ85" s="106">
        <f ca="1">Cálculos!T84</f>
        <v>0</v>
      </c>
    </row>
    <row r="86" spans="21:140" x14ac:dyDescent="0.25">
      <c r="AD86" s="111" t="str">
        <f>'"Información del Proyecto - 4" '!B86</f>
        <v>Veleta #3</v>
      </c>
      <c r="AE86" s="106">
        <f>'"Información del Proyecto - 4" '!C86</f>
        <v>0</v>
      </c>
      <c r="AF86" s="106">
        <f>'"Información del Proyecto - 4" '!D86</f>
        <v>0</v>
      </c>
      <c r="AG86" s="106">
        <f>'"Información del Proyecto - 4" '!E86</f>
        <v>0</v>
      </c>
      <c r="AH86" s="106">
        <f>'"Información del Proyecto - 4" '!F86</f>
        <v>0</v>
      </c>
      <c r="AI86" s="106">
        <f>'"Información del Proyecto - 4" '!G86</f>
        <v>0</v>
      </c>
      <c r="AJ86" s="106">
        <f>'"Información del Proyecto - 4" '!H86</f>
        <v>0</v>
      </c>
      <c r="AK86" s="106">
        <f>'"Información del Proyecto - 4" '!I86</f>
        <v>0</v>
      </c>
      <c r="AL86" s="106">
        <f>'"Información del Proyecto - 4" '!J86</f>
        <v>0</v>
      </c>
      <c r="AM86" s="106">
        <f>'"Información del Proyecto - 4" '!K86</f>
        <v>0</v>
      </c>
      <c r="AN86" s="106">
        <f>'"Información del Proyecto - 4" '!L86</f>
        <v>0</v>
      </c>
      <c r="AO86" s="106" t="str">
        <f>'"Información del Proyecto - 4" '!M86</f>
        <v>Meses en los que no se realizó mediciones:</v>
      </c>
      <c r="AP86" s="106">
        <f>'"Información del Proyecto - 4" '!N86</f>
        <v>0</v>
      </c>
      <c r="AQ86" s="106">
        <f>'"Información del Proyecto - 4" '!O86</f>
        <v>0</v>
      </c>
      <c r="AR86" s="106">
        <f>'"Información del Proyecto - 4" '!P86</f>
        <v>0</v>
      </c>
      <c r="AS86" s="106">
        <f>'"Información del Proyecto - 4" '!Q86</f>
        <v>0</v>
      </c>
      <c r="AT86" s="112">
        <f>'"Información del Proyecto - 4" '!R86</f>
        <v>0</v>
      </c>
      <c r="DR86" s="111">
        <f ca="1">Cálculos!B85</f>
        <v>0</v>
      </c>
      <c r="DS86" s="106">
        <f ca="1">Cálculos!C85</f>
        <v>0</v>
      </c>
      <c r="DT86" s="106">
        <f ca="1">Cálculos!D85</f>
        <v>0</v>
      </c>
      <c r="DU86" s="106">
        <f ca="1">Cálculos!E85</f>
        <v>0</v>
      </c>
      <c r="DV86" s="106">
        <f ca="1">Cálculos!F85</f>
        <v>0</v>
      </c>
      <c r="DW86" s="106">
        <f ca="1">Cálculos!G85</f>
        <v>0</v>
      </c>
      <c r="DX86" s="106">
        <f>Cálculos!H85</f>
        <v>0</v>
      </c>
      <c r="DY86" s="106">
        <f ca="1">Cálculos!I85</f>
        <v>0</v>
      </c>
      <c r="DZ86" s="106">
        <f ca="1">Cálculos!J85</f>
        <v>0</v>
      </c>
      <c r="EA86" s="106">
        <f ca="1">Cálculos!K85</f>
        <v>0</v>
      </c>
      <c r="EB86" s="106">
        <f ca="1">Cálculos!L85</f>
        <v>0</v>
      </c>
      <c r="EC86" s="106">
        <f>Cálculos!M85</f>
        <v>0</v>
      </c>
      <c r="ED86" s="106">
        <f ca="1">Cálculos!N85</f>
        <v>0</v>
      </c>
      <c r="EE86" s="106">
        <f ca="1">Cálculos!O85</f>
        <v>0</v>
      </c>
      <c r="EF86" s="106">
        <f ca="1">Cálculos!P85</f>
        <v>0</v>
      </c>
      <c r="EG86" s="106">
        <f ca="1">Cálculos!Q85</f>
        <v>0</v>
      </c>
      <c r="EH86" s="106">
        <f ca="1">Cálculos!R85</f>
        <v>0</v>
      </c>
      <c r="EI86" s="106">
        <f ca="1">Cálculos!S85</f>
        <v>0</v>
      </c>
      <c r="EJ86" s="106">
        <f ca="1">Cálculos!T85</f>
        <v>0</v>
      </c>
    </row>
    <row r="87" spans="21:140" x14ac:dyDescent="0.25">
      <c r="AD87" s="111" t="str">
        <f>'"Información del Proyecto - 4" '!B87</f>
        <v>Veleta #4</v>
      </c>
      <c r="AE87" s="106">
        <f>'"Información del Proyecto - 4" '!C87</f>
        <v>0</v>
      </c>
      <c r="AF87" s="106">
        <f>'"Información del Proyecto - 4" '!D87</f>
        <v>0</v>
      </c>
      <c r="AG87" s="106">
        <f>'"Información del Proyecto - 4" '!E87</f>
        <v>0</v>
      </c>
      <c r="AH87" s="106">
        <f>'"Información del Proyecto - 4" '!F87</f>
        <v>0</v>
      </c>
      <c r="AI87" s="106">
        <f>'"Información del Proyecto - 4" '!G87</f>
        <v>0</v>
      </c>
      <c r="AJ87" s="106">
        <f>'"Información del Proyecto - 4" '!H87</f>
        <v>0</v>
      </c>
      <c r="AK87" s="106">
        <f>'"Información del Proyecto - 4" '!I87</f>
        <v>0</v>
      </c>
      <c r="AL87" s="106">
        <f>'"Información del Proyecto - 4" '!J87</f>
        <v>0</v>
      </c>
      <c r="AM87" s="106">
        <f>'"Información del Proyecto - 4" '!K87</f>
        <v>0</v>
      </c>
      <c r="AN87" s="106">
        <f>'"Información del Proyecto - 4" '!L87</f>
        <v>0</v>
      </c>
      <c r="AO87" s="106" t="str">
        <f>'"Información del Proyecto - 4" '!M87</f>
        <v>Recuperación de datos (%)</v>
      </c>
      <c r="AP87" s="106">
        <f>'"Información del Proyecto - 4" '!N87</f>
        <v>0</v>
      </c>
      <c r="AQ87" s="106" t="str">
        <f>'"Información del Proyecto - 4" '!O87</f>
        <v xml:space="preserve"> (para los meses en que</v>
      </c>
      <c r="AR87" s="106">
        <f>'"Información del Proyecto - 4" '!P87</f>
        <v>0</v>
      </c>
      <c r="AS87" s="106">
        <f>'"Información del Proyecto - 4" '!Q87</f>
        <v>0</v>
      </c>
      <c r="AT87" s="112">
        <f>'"Información del Proyecto - 4" '!R87</f>
        <v>0</v>
      </c>
      <c r="DR87" s="111">
        <f ca="1">Cálculos!B86</f>
        <v>0</v>
      </c>
      <c r="DS87" s="106">
        <f ca="1">Cálculos!C86</f>
        <v>0</v>
      </c>
      <c r="DT87" s="106">
        <f ca="1">Cálculos!D86</f>
        <v>0</v>
      </c>
      <c r="DU87" s="106">
        <f ca="1">Cálculos!E86</f>
        <v>0</v>
      </c>
      <c r="DV87" s="106">
        <f ca="1">Cálculos!F86</f>
        <v>0</v>
      </c>
      <c r="DW87" s="106">
        <f ca="1">Cálculos!G86</f>
        <v>0</v>
      </c>
      <c r="DX87" s="106">
        <f>Cálculos!H86</f>
        <v>0</v>
      </c>
      <c r="DY87" s="106">
        <f ca="1">Cálculos!I86</f>
        <v>0</v>
      </c>
      <c r="DZ87" s="106">
        <f ca="1">Cálculos!J86</f>
        <v>0</v>
      </c>
      <c r="EA87" s="106">
        <f ca="1">Cálculos!K86</f>
        <v>0</v>
      </c>
      <c r="EB87" s="106">
        <f ca="1">Cálculos!L86</f>
        <v>0</v>
      </c>
      <c r="EC87" s="106">
        <f>Cálculos!M86</f>
        <v>0</v>
      </c>
      <c r="ED87" s="106">
        <f ca="1">Cálculos!N86</f>
        <v>0</v>
      </c>
      <c r="EE87" s="106">
        <f ca="1">Cálculos!O86</f>
        <v>0</v>
      </c>
      <c r="EF87" s="106">
        <f ca="1">Cálculos!P86</f>
        <v>0</v>
      </c>
      <c r="EG87" s="106">
        <f ca="1">Cálculos!Q86</f>
        <v>0</v>
      </c>
      <c r="EH87" s="106">
        <f ca="1">Cálculos!R86</f>
        <v>0</v>
      </c>
      <c r="EI87" s="106">
        <f ca="1">Cálculos!S86</f>
        <v>0</v>
      </c>
      <c r="EJ87" s="106">
        <f ca="1">Cálculos!T86</f>
        <v>0</v>
      </c>
    </row>
    <row r="88" spans="21:140" x14ac:dyDescent="0.25">
      <c r="AD88" s="111" t="str">
        <f>'"Información del Proyecto - 4" '!B88</f>
        <v>Veleta #5</v>
      </c>
      <c r="AE88" s="106">
        <f>'"Información del Proyecto - 4" '!C88</f>
        <v>0</v>
      </c>
      <c r="AF88" s="106">
        <f>'"Información del Proyecto - 4" '!D88</f>
        <v>0</v>
      </c>
      <c r="AG88" s="106">
        <f>'"Información del Proyecto - 4" '!E88</f>
        <v>0</v>
      </c>
      <c r="AH88" s="106">
        <f>'"Información del Proyecto - 4" '!F88</f>
        <v>0</v>
      </c>
      <c r="AI88" s="106">
        <f>'"Información del Proyecto - 4" '!G88</f>
        <v>0</v>
      </c>
      <c r="AJ88" s="106">
        <f>'"Información del Proyecto - 4" '!H88</f>
        <v>0</v>
      </c>
      <c r="AK88" s="106">
        <f>'"Información del Proyecto - 4" '!I88</f>
        <v>0</v>
      </c>
      <c r="AL88" s="106">
        <f>'"Información del Proyecto - 4" '!J88</f>
        <v>0</v>
      </c>
      <c r="AM88" s="106">
        <f>'"Información del Proyecto - 4" '!K88</f>
        <v>0</v>
      </c>
      <c r="AN88" s="106">
        <f>'"Información del Proyecto - 4" '!L88</f>
        <v>0</v>
      </c>
      <c r="AO88" s="106">
        <f>'"Información del Proyecto - 4" '!M88</f>
        <v>0</v>
      </c>
      <c r="AP88" s="106">
        <f>'"Información del Proyecto - 4" '!N88</f>
        <v>0</v>
      </c>
      <c r="AQ88" s="106" t="str">
        <f>'"Información del Proyecto - 4" '!O88</f>
        <v>se realizaron mediciones)</v>
      </c>
      <c r="AR88" s="106">
        <f>'"Información del Proyecto - 4" '!P88</f>
        <v>0</v>
      </c>
      <c r="AS88" s="106">
        <f>'"Información del Proyecto - 4" '!Q88</f>
        <v>0</v>
      </c>
      <c r="AT88" s="112">
        <f>'"Información del Proyecto - 4" '!R88</f>
        <v>0</v>
      </c>
      <c r="DR88" s="111">
        <f ca="1">Cálculos!B87</f>
        <v>0</v>
      </c>
      <c r="DS88" s="106">
        <f ca="1">Cálculos!C87</f>
        <v>0</v>
      </c>
      <c r="DT88" s="106">
        <f ca="1">Cálculos!D87</f>
        <v>0</v>
      </c>
      <c r="DU88" s="106">
        <f ca="1">Cálculos!E87</f>
        <v>0</v>
      </c>
      <c r="DV88" s="106">
        <f ca="1">Cálculos!F87</f>
        <v>0</v>
      </c>
      <c r="DW88" s="106">
        <f ca="1">Cálculos!G87</f>
        <v>0</v>
      </c>
      <c r="DX88" s="106">
        <f>Cálculos!H87</f>
        <v>0</v>
      </c>
      <c r="DY88" s="106">
        <f ca="1">Cálculos!I87</f>
        <v>0</v>
      </c>
      <c r="DZ88" s="106">
        <f ca="1">Cálculos!J87</f>
        <v>0</v>
      </c>
      <c r="EA88" s="106">
        <f ca="1">Cálculos!K87</f>
        <v>0</v>
      </c>
      <c r="EB88" s="106">
        <f ca="1">Cálculos!L87</f>
        <v>0</v>
      </c>
      <c r="EC88" s="106">
        <f>Cálculos!M87</f>
        <v>0</v>
      </c>
      <c r="ED88" s="106">
        <f ca="1">Cálculos!N87</f>
        <v>0</v>
      </c>
      <c r="EE88" s="106">
        <f ca="1">Cálculos!O87</f>
        <v>0</v>
      </c>
      <c r="EF88" s="106">
        <f ca="1">Cálculos!P87</f>
        <v>0</v>
      </c>
      <c r="EG88" s="106">
        <f ca="1">Cálculos!Q87</f>
        <v>0</v>
      </c>
      <c r="EH88" s="106">
        <f ca="1">Cálculos!R87</f>
        <v>0</v>
      </c>
      <c r="EI88" s="106">
        <f ca="1">Cálculos!S87</f>
        <v>0</v>
      </c>
      <c r="EJ88" s="106">
        <f ca="1">Cálculos!T87</f>
        <v>0</v>
      </c>
    </row>
    <row r="89" spans="21:140" x14ac:dyDescent="0.25">
      <c r="AD89" s="111" t="str">
        <f>'"Información del Proyecto - 4" '!B89</f>
        <v>Veleta #6</v>
      </c>
      <c r="AE89" s="106">
        <f>'"Información del Proyecto - 4" '!C89</f>
        <v>0</v>
      </c>
      <c r="AF89" s="106">
        <f>'"Información del Proyecto - 4" '!D89</f>
        <v>0</v>
      </c>
      <c r="AG89" s="106">
        <f>'"Información del Proyecto - 4" '!E89</f>
        <v>0</v>
      </c>
      <c r="AH89" s="106">
        <f>'"Información del Proyecto - 4" '!F89</f>
        <v>0</v>
      </c>
      <c r="AI89" s="106">
        <f>'"Información del Proyecto - 4" '!G89</f>
        <v>0</v>
      </c>
      <c r="AJ89" s="106">
        <f>'"Información del Proyecto - 4" '!H89</f>
        <v>0</v>
      </c>
      <c r="AK89" s="106">
        <f>'"Información del Proyecto - 4" '!I89</f>
        <v>0</v>
      </c>
      <c r="AL89" s="106">
        <f>'"Información del Proyecto - 4" '!J89</f>
        <v>0</v>
      </c>
      <c r="AM89" s="106">
        <f>'"Información del Proyecto - 4" '!K89</f>
        <v>0</v>
      </c>
      <c r="AN89" s="106" t="str">
        <f>'"Información del Proyecto - 4" '!L89</f>
        <v>Coeficiente de Correlación (vs. torre principal)</v>
      </c>
      <c r="AO89" s="106">
        <f>'"Información del Proyecto - 4" '!M89</f>
        <v>0</v>
      </c>
      <c r="AP89" s="106">
        <f>'"Información del Proyecto - 4" '!N89</f>
        <v>0</v>
      </c>
      <c r="AQ89" s="106">
        <f>'"Información del Proyecto - 4" '!O89</f>
        <v>0</v>
      </c>
      <c r="AR89" s="106">
        <f>'"Información del Proyecto - 4" '!P89</f>
        <v>0</v>
      </c>
      <c r="AS89" s="106">
        <f>'"Información del Proyecto - 4" '!Q89</f>
        <v>0</v>
      </c>
      <c r="AT89" s="112">
        <f>'"Información del Proyecto - 4" '!R89</f>
        <v>0</v>
      </c>
      <c r="DR89" s="111">
        <f ca="1">Cálculos!B88</f>
        <v>0</v>
      </c>
      <c r="DS89" s="106">
        <f ca="1">Cálculos!C88</f>
        <v>0</v>
      </c>
      <c r="DT89" s="106">
        <f ca="1">Cálculos!D88</f>
        <v>0</v>
      </c>
      <c r="DU89" s="106">
        <f ca="1">Cálculos!E88</f>
        <v>0</v>
      </c>
      <c r="DV89" s="106">
        <f ca="1">Cálculos!F88</f>
        <v>0</v>
      </c>
      <c r="DW89" s="106">
        <f ca="1">Cálculos!G88</f>
        <v>0</v>
      </c>
      <c r="DX89" s="106">
        <f>Cálculos!H88</f>
        <v>0</v>
      </c>
      <c r="DY89" s="106">
        <f ca="1">Cálculos!I88</f>
        <v>0</v>
      </c>
      <c r="DZ89" s="106">
        <f ca="1">Cálculos!J88</f>
        <v>0</v>
      </c>
      <c r="EA89" s="106">
        <f ca="1">Cálculos!K88</f>
        <v>0</v>
      </c>
      <c r="EB89" s="106">
        <f ca="1">Cálculos!L88</f>
        <v>0</v>
      </c>
      <c r="EC89" s="106">
        <f>Cálculos!M88</f>
        <v>0</v>
      </c>
      <c r="ED89" s="106">
        <f ca="1">Cálculos!N88</f>
        <v>0</v>
      </c>
      <c r="EE89" s="106">
        <f ca="1">Cálculos!O88</f>
        <v>0</v>
      </c>
      <c r="EF89" s="106">
        <f ca="1">Cálculos!P88</f>
        <v>0</v>
      </c>
      <c r="EG89" s="106">
        <f ca="1">Cálculos!Q88</f>
        <v>0</v>
      </c>
      <c r="EH89" s="106">
        <f ca="1">Cálculos!R88</f>
        <v>0</v>
      </c>
      <c r="EI89" s="106">
        <f ca="1">Cálculos!S88</f>
        <v>0</v>
      </c>
      <c r="EJ89" s="106">
        <f ca="1">Cálculos!T88</f>
        <v>0</v>
      </c>
    </row>
    <row r="90" spans="21:140" x14ac:dyDescent="0.25">
      <c r="AD90" s="111">
        <f>'"Información del Proyecto - 4" '!B90</f>
        <v>0</v>
      </c>
      <c r="AE90" s="106">
        <f>'"Información del Proyecto - 4" '!C90</f>
        <v>0</v>
      </c>
      <c r="AF90" s="106">
        <f>'"Información del Proyecto - 4" '!D90</f>
        <v>0</v>
      </c>
      <c r="AG90" s="106">
        <f>'"Información del Proyecto - 4" '!E90</f>
        <v>0</v>
      </c>
      <c r="AH90" s="106">
        <f>'"Información del Proyecto - 4" '!F90</f>
        <v>0</v>
      </c>
      <c r="AI90" s="106">
        <f>'"Información del Proyecto - 4" '!G90</f>
        <v>0</v>
      </c>
      <c r="AJ90" s="106">
        <f>'"Información del Proyecto - 4" '!H90</f>
        <v>0</v>
      </c>
      <c r="AK90" s="106">
        <f>'"Información del Proyecto - 4" '!I90</f>
        <v>0</v>
      </c>
      <c r="AL90" s="106">
        <f>'"Información del Proyecto - 4" '!J90</f>
        <v>0</v>
      </c>
      <c r="AM90" s="106">
        <f>'"Información del Proyecto - 4" '!K90</f>
        <v>0</v>
      </c>
      <c r="AN90" s="106">
        <f>'"Información del Proyecto - 4" '!L90</f>
        <v>0</v>
      </c>
      <c r="AO90" s="106">
        <f>'"Información del Proyecto - 4" '!M90</f>
        <v>0</v>
      </c>
      <c r="AP90" s="106">
        <f>'"Información del Proyecto - 4" '!N90</f>
        <v>0</v>
      </c>
      <c r="AQ90" s="106">
        <f>'"Información del Proyecto - 4" '!O90</f>
        <v>0</v>
      </c>
      <c r="AR90" s="106">
        <f>'"Información del Proyecto - 4" '!P90</f>
        <v>0</v>
      </c>
      <c r="AS90" s="106">
        <f>'"Información del Proyecto - 4" '!Q90</f>
        <v>0</v>
      </c>
      <c r="AT90" s="112">
        <f>'"Información del Proyecto - 4" '!R90</f>
        <v>0</v>
      </c>
      <c r="DR90" s="111">
        <f ca="1">Cálculos!B89</f>
        <v>0</v>
      </c>
      <c r="DS90" s="106">
        <f ca="1">Cálculos!C89</f>
        <v>0</v>
      </c>
      <c r="DT90" s="106">
        <f ca="1">Cálculos!D89</f>
        <v>0</v>
      </c>
      <c r="DU90" s="106">
        <f ca="1">Cálculos!E89</f>
        <v>0</v>
      </c>
      <c r="DV90" s="106">
        <f ca="1">Cálculos!F89</f>
        <v>0</v>
      </c>
      <c r="DW90" s="106">
        <f ca="1">Cálculos!G89</f>
        <v>0</v>
      </c>
      <c r="DX90" s="106">
        <f>Cálculos!H89</f>
        <v>0</v>
      </c>
      <c r="DY90" s="106">
        <f ca="1">Cálculos!I89</f>
        <v>0</v>
      </c>
      <c r="DZ90" s="106">
        <f ca="1">Cálculos!J89</f>
        <v>0</v>
      </c>
      <c r="EA90" s="106">
        <f ca="1">Cálculos!K89</f>
        <v>0</v>
      </c>
      <c r="EB90" s="106">
        <f ca="1">Cálculos!L89</f>
        <v>0</v>
      </c>
      <c r="EC90" s="106">
        <f>Cálculos!M89</f>
        <v>0</v>
      </c>
      <c r="ED90" s="106">
        <f ca="1">Cálculos!N89</f>
        <v>0</v>
      </c>
      <c r="EE90" s="106">
        <f ca="1">Cálculos!O89</f>
        <v>0</v>
      </c>
      <c r="EF90" s="106">
        <f ca="1">Cálculos!P89</f>
        <v>0</v>
      </c>
      <c r="EG90" s="106">
        <f ca="1">Cálculos!Q89</f>
        <v>0</v>
      </c>
      <c r="EH90" s="106">
        <f ca="1">Cálculos!R89</f>
        <v>0</v>
      </c>
      <c r="EI90" s="106">
        <f ca="1">Cálculos!S89</f>
        <v>0</v>
      </c>
      <c r="EJ90" s="106">
        <f ca="1">Cálculos!T89</f>
        <v>0</v>
      </c>
    </row>
    <row r="91" spans="21:140" x14ac:dyDescent="0.25">
      <c r="AD91" s="111">
        <f>'"Información del Proyecto - 4" '!B91</f>
        <v>0</v>
      </c>
      <c r="AE91" s="106">
        <f>'"Información del Proyecto - 4" '!C91</f>
        <v>0</v>
      </c>
      <c r="AF91" s="106" t="str">
        <f>'"Información del Proyecto - 4" '!D91</f>
        <v>Marca</v>
      </c>
      <c r="AG91" s="106" t="str">
        <f>'"Información del Proyecto - 4" '!E91</f>
        <v>Modelo</v>
      </c>
      <c r="AH91" s="106" t="str">
        <f>'"Información del Proyecto - 4" '!F91</f>
        <v>Altura (m)</v>
      </c>
      <c r="AI91" s="106">
        <f>'"Información del Proyecto - 4" '!G91</f>
        <v>0</v>
      </c>
      <c r="AJ91" s="106">
        <f>'"Información del Proyecto - 4" '!H91</f>
        <v>0</v>
      </c>
      <c r="AK91" s="106">
        <f>'"Información del Proyecto - 4" '!I91</f>
        <v>0</v>
      </c>
      <c r="AL91" s="106">
        <f>'"Información del Proyecto - 4" '!J91</f>
        <v>0</v>
      </c>
      <c r="AM91" s="106" t="str">
        <f>'"Información del Proyecto - 4" '!K91</f>
        <v>SODAR/LIDAR 3</v>
      </c>
      <c r="AN91" s="106">
        <f>'"Información del Proyecto - 4" '!L91</f>
        <v>0</v>
      </c>
      <c r="AO91" s="106">
        <f>'"Información del Proyecto - 4" '!M91</f>
        <v>0</v>
      </c>
      <c r="AP91" s="106">
        <f>'"Información del Proyecto - 4" '!N91</f>
        <v>0</v>
      </c>
      <c r="AQ91" s="106">
        <f>'"Información del Proyecto - 4" '!O91</f>
        <v>0</v>
      </c>
      <c r="AR91" s="106">
        <f>'"Información del Proyecto - 4" '!P91</f>
        <v>0</v>
      </c>
      <c r="AS91" s="106">
        <f>'"Información del Proyecto - 4" '!Q91</f>
        <v>0</v>
      </c>
      <c r="AT91" s="112">
        <f>'"Información del Proyecto - 4" '!R91</f>
        <v>0</v>
      </c>
      <c r="DR91" s="111">
        <f ca="1">Cálculos!B90</f>
        <v>0</v>
      </c>
      <c r="DS91" s="106">
        <f ca="1">Cálculos!C90</f>
        <v>0</v>
      </c>
      <c r="DT91" s="106">
        <f ca="1">Cálculos!D90</f>
        <v>0</v>
      </c>
      <c r="DU91" s="106">
        <f ca="1">Cálculos!E90</f>
        <v>0</v>
      </c>
      <c r="DV91" s="106">
        <f ca="1">Cálculos!F90</f>
        <v>0</v>
      </c>
      <c r="DW91" s="106">
        <f ca="1">Cálculos!G90</f>
        <v>0</v>
      </c>
      <c r="DX91" s="106">
        <f>Cálculos!H90</f>
        <v>0</v>
      </c>
      <c r="DY91" s="106">
        <f ca="1">Cálculos!I90</f>
        <v>0</v>
      </c>
      <c r="DZ91" s="106">
        <f ca="1">Cálculos!J90</f>
        <v>0</v>
      </c>
      <c r="EA91" s="106">
        <f ca="1">Cálculos!K90</f>
        <v>0</v>
      </c>
      <c r="EB91" s="106">
        <f ca="1">Cálculos!L90</f>
        <v>0</v>
      </c>
      <c r="EC91" s="106">
        <f>Cálculos!M90</f>
        <v>0</v>
      </c>
      <c r="ED91" s="106">
        <f ca="1">Cálculos!N90</f>
        <v>0</v>
      </c>
      <c r="EE91" s="106">
        <f ca="1">Cálculos!O90</f>
        <v>0</v>
      </c>
      <c r="EF91" s="106">
        <f ca="1">Cálculos!P90</f>
        <v>0</v>
      </c>
      <c r="EG91" s="106">
        <f ca="1">Cálculos!Q90</f>
        <v>0</v>
      </c>
      <c r="EH91" s="106">
        <f ca="1">Cálculos!R90</f>
        <v>0</v>
      </c>
      <c r="EI91" s="106">
        <f ca="1">Cálculos!S90</f>
        <v>0</v>
      </c>
      <c r="EJ91" s="106">
        <f ca="1">Cálculos!T90</f>
        <v>0</v>
      </c>
    </row>
    <row r="92" spans="21:140" x14ac:dyDescent="0.25">
      <c r="AD92" s="111">
        <f>'"Información del Proyecto - 4" '!B92</f>
        <v>0</v>
      </c>
      <c r="AE92" s="106" t="str">
        <f>'"Información del Proyecto - 4" '!C92</f>
        <v>Termómetro #1</v>
      </c>
      <c r="AF92" s="106">
        <f>'"Información del Proyecto - 4" '!D92</f>
        <v>0</v>
      </c>
      <c r="AG92" s="106">
        <f>'"Información del Proyecto - 4" '!E92</f>
        <v>0</v>
      </c>
      <c r="AH92" s="106">
        <f>'"Información del Proyecto - 4" '!F92</f>
        <v>0</v>
      </c>
      <c r="AI92" s="106">
        <f>'"Información del Proyecto - 4" '!G92</f>
        <v>0</v>
      </c>
      <c r="AJ92" s="106" t="str">
        <f>'"Información del Proyecto - 4" '!H92</f>
        <v>Coeficiente de Correlación (vs. torre principal)</v>
      </c>
      <c r="AK92" s="106">
        <f>'"Información del Proyecto - 4" '!I92</f>
        <v>0</v>
      </c>
      <c r="AL92" s="106">
        <f>'"Información del Proyecto - 4" '!J92</f>
        <v>0</v>
      </c>
      <c r="AM92" s="106" t="str">
        <f>'"Información del Proyecto - 4" '!K92</f>
        <v>(completar si se usaron más de dos equipo, o si se midió en más de dos sitios)</v>
      </c>
      <c r="AN92" s="106">
        <f>'"Información del Proyecto - 4" '!L92</f>
        <v>0</v>
      </c>
      <c r="AO92" s="106">
        <f>'"Información del Proyecto - 4" '!M92</f>
        <v>0</v>
      </c>
      <c r="AP92" s="106">
        <f>'"Información del Proyecto - 4" '!N92</f>
        <v>0</v>
      </c>
      <c r="AQ92" s="106">
        <f>'"Información del Proyecto - 4" '!O92</f>
        <v>0</v>
      </c>
      <c r="AR92" s="106">
        <f>'"Información del Proyecto - 4" '!P92</f>
        <v>0</v>
      </c>
      <c r="AS92" s="106">
        <f>'"Información del Proyecto - 4" '!Q92</f>
        <v>0</v>
      </c>
      <c r="AT92" s="112">
        <f>'"Información del Proyecto - 4" '!R92</f>
        <v>0</v>
      </c>
      <c r="DR92" s="111">
        <f ca="1">Cálculos!B91</f>
        <v>0</v>
      </c>
      <c r="DS92" s="106">
        <f ca="1">Cálculos!C91</f>
        <v>0</v>
      </c>
      <c r="DT92" s="106">
        <f ca="1">Cálculos!D91</f>
        <v>0</v>
      </c>
      <c r="DU92" s="106">
        <f ca="1">Cálculos!E91</f>
        <v>0</v>
      </c>
      <c r="DV92" s="106">
        <f ca="1">Cálculos!F91</f>
        <v>0</v>
      </c>
      <c r="DW92" s="106">
        <f ca="1">Cálculos!G91</f>
        <v>0</v>
      </c>
      <c r="DX92" s="106">
        <f>Cálculos!H91</f>
        <v>0</v>
      </c>
      <c r="DY92" s="106">
        <f ca="1">Cálculos!I91</f>
        <v>0</v>
      </c>
      <c r="DZ92" s="106">
        <f ca="1">Cálculos!J91</f>
        <v>0</v>
      </c>
      <c r="EA92" s="106">
        <f ca="1">Cálculos!K91</f>
        <v>0</v>
      </c>
      <c r="EB92" s="106">
        <f ca="1">Cálculos!L91</f>
        <v>0</v>
      </c>
      <c r="EC92" s="106">
        <f>Cálculos!M91</f>
        <v>0</v>
      </c>
      <c r="ED92" s="106">
        <f ca="1">Cálculos!N91</f>
        <v>0</v>
      </c>
      <c r="EE92" s="106">
        <f ca="1">Cálculos!O91</f>
        <v>0</v>
      </c>
      <c r="EF92" s="106">
        <f ca="1">Cálculos!P91</f>
        <v>0</v>
      </c>
      <c r="EG92" s="106">
        <f ca="1">Cálculos!Q91</f>
        <v>0</v>
      </c>
      <c r="EH92" s="106">
        <f ca="1">Cálculos!R91</f>
        <v>0</v>
      </c>
      <c r="EI92" s="106">
        <f ca="1">Cálculos!S91</f>
        <v>0</v>
      </c>
      <c r="EJ92" s="106">
        <f ca="1">Cálculos!T91</f>
        <v>0</v>
      </c>
    </row>
    <row r="93" spans="21:140" x14ac:dyDescent="0.25">
      <c r="AD93" s="111">
        <f>'"Información del Proyecto - 4" '!B93</f>
        <v>0</v>
      </c>
      <c r="AE93" s="106" t="str">
        <f>'"Información del Proyecto - 4" '!C93</f>
        <v>Termómetro #2</v>
      </c>
      <c r="AF93" s="106">
        <f>'"Información del Proyecto - 4" '!D93</f>
        <v>0</v>
      </c>
      <c r="AG93" s="106">
        <f>'"Información del Proyecto - 4" '!E93</f>
        <v>0</v>
      </c>
      <c r="AH93" s="106">
        <f>'"Información del Proyecto - 4" '!F93</f>
        <v>0</v>
      </c>
      <c r="AI93" s="106">
        <f>'"Información del Proyecto - 4" '!G93</f>
        <v>0</v>
      </c>
      <c r="AJ93" s="106">
        <f>'"Información del Proyecto - 4" '!H93</f>
        <v>0</v>
      </c>
      <c r="AK93" s="106">
        <f>'"Información del Proyecto - 4" '!I93</f>
        <v>0</v>
      </c>
      <c r="AL93" s="106">
        <f>'"Información del Proyecto - 4" '!J93</f>
        <v>0</v>
      </c>
      <c r="AM93" s="106">
        <f>'"Información del Proyecto - 4" '!K93</f>
        <v>0</v>
      </c>
      <c r="AN93" s="106">
        <f>'"Información del Proyecto - 4" '!L93</f>
        <v>0</v>
      </c>
      <c r="AO93" s="106">
        <f>'"Información del Proyecto - 4" '!M93</f>
        <v>0</v>
      </c>
      <c r="AP93" s="106">
        <f>'"Información del Proyecto - 4" '!N93</f>
        <v>0</v>
      </c>
      <c r="AQ93" s="106">
        <f>'"Información del Proyecto - 4" '!O93</f>
        <v>0</v>
      </c>
      <c r="AR93" s="106">
        <f>'"Información del Proyecto - 4" '!P93</f>
        <v>0</v>
      </c>
      <c r="AS93" s="106">
        <f>'"Información del Proyecto - 4" '!Q93</f>
        <v>0</v>
      </c>
      <c r="AT93" s="112">
        <f>'"Información del Proyecto - 4" '!R93</f>
        <v>0</v>
      </c>
      <c r="DR93" s="111">
        <f ca="1">Cálculos!B92</f>
        <v>0</v>
      </c>
      <c r="DS93" s="106">
        <f ca="1">Cálculos!C92</f>
        <v>0</v>
      </c>
      <c r="DT93" s="106">
        <f ca="1">Cálculos!D92</f>
        <v>0</v>
      </c>
      <c r="DU93" s="106">
        <f ca="1">Cálculos!E92</f>
        <v>0</v>
      </c>
      <c r="DV93" s="106">
        <f ca="1">Cálculos!F92</f>
        <v>0</v>
      </c>
      <c r="DW93" s="106">
        <f ca="1">Cálculos!G92</f>
        <v>0</v>
      </c>
      <c r="DX93" s="106">
        <f>Cálculos!H92</f>
        <v>0</v>
      </c>
      <c r="DY93" s="106">
        <f ca="1">Cálculos!I92</f>
        <v>0</v>
      </c>
      <c r="DZ93" s="106">
        <f ca="1">Cálculos!J92</f>
        <v>0</v>
      </c>
      <c r="EA93" s="106">
        <f ca="1">Cálculos!K92</f>
        <v>0</v>
      </c>
      <c r="EB93" s="106">
        <f ca="1">Cálculos!L92</f>
        <v>0</v>
      </c>
      <c r="EC93" s="106">
        <f>Cálculos!M92</f>
        <v>0</v>
      </c>
      <c r="ED93" s="106">
        <f ca="1">Cálculos!N92</f>
        <v>0</v>
      </c>
      <c r="EE93" s="106">
        <f ca="1">Cálculos!O92</f>
        <v>0</v>
      </c>
      <c r="EF93" s="106">
        <f ca="1">Cálculos!P92</f>
        <v>0</v>
      </c>
      <c r="EG93" s="106">
        <f ca="1">Cálculos!Q92</f>
        <v>0</v>
      </c>
      <c r="EH93" s="106">
        <f ca="1">Cálculos!R92</f>
        <v>0</v>
      </c>
      <c r="EI93" s="106">
        <f ca="1">Cálculos!S92</f>
        <v>0</v>
      </c>
      <c r="EJ93" s="106">
        <f ca="1">Cálculos!T92</f>
        <v>0</v>
      </c>
    </row>
    <row r="94" spans="21:140" x14ac:dyDescent="0.25">
      <c r="AD94" s="111">
        <f>'"Información del Proyecto - 4" '!B94</f>
        <v>0</v>
      </c>
      <c r="AE94" s="106" t="str">
        <f>'"Información del Proyecto - 4" '!C94</f>
        <v>Termómetro #3</v>
      </c>
      <c r="AF94" s="106">
        <f>'"Información del Proyecto - 4" '!D94</f>
        <v>0</v>
      </c>
      <c r="AG94" s="106">
        <f>'"Información del Proyecto - 4" '!E94</f>
        <v>0</v>
      </c>
      <c r="AH94" s="106">
        <f>'"Información del Proyecto - 4" '!F94</f>
        <v>0</v>
      </c>
      <c r="AI94" s="106">
        <f>'"Información del Proyecto - 4" '!G94</f>
        <v>0</v>
      </c>
      <c r="AJ94" s="106" t="str">
        <f>'"Información del Proyecto - 4" '!H94</f>
        <v>(correlación en la velocidad del viento, respecto de la Torre 1 o Principal)</v>
      </c>
      <c r="AK94" s="106">
        <f>'"Información del Proyecto - 4" '!I94</f>
        <v>0</v>
      </c>
      <c r="AL94" s="106">
        <f>'"Información del Proyecto - 4" '!J94</f>
        <v>0</v>
      </c>
      <c r="AM94" s="106">
        <f>'"Información del Proyecto - 4" '!K94</f>
        <v>0</v>
      </c>
      <c r="AN94" s="106" t="str">
        <f>'"Información del Proyecto - 4" '!L94</f>
        <v>Tipo</v>
      </c>
      <c r="AO94" s="106" t="str">
        <f>'"Información del Proyecto - 4" '!M94</f>
        <v>Marca</v>
      </c>
      <c r="AP94" s="106" t="str">
        <f>'"Información del Proyecto - 4" '!N94</f>
        <v>Modelo</v>
      </c>
      <c r="AQ94" s="106">
        <f>'"Información del Proyecto - 4" '!O94</f>
        <v>0</v>
      </c>
      <c r="AR94" s="106">
        <f>'"Información del Proyecto - 4" '!P94</f>
        <v>0</v>
      </c>
      <c r="AS94" s="106">
        <f>'"Información del Proyecto - 4" '!Q94</f>
        <v>0</v>
      </c>
      <c r="AT94" s="112">
        <f>'"Información del Proyecto - 4" '!R94</f>
        <v>0</v>
      </c>
      <c r="DR94" s="111">
        <f ca="1">Cálculos!B93</f>
        <v>0</v>
      </c>
      <c r="DS94" s="106">
        <f ca="1">Cálculos!C93</f>
        <v>0</v>
      </c>
      <c r="DT94" s="106">
        <f ca="1">Cálculos!D93</f>
        <v>0</v>
      </c>
      <c r="DU94" s="106">
        <f ca="1">Cálculos!E93</f>
        <v>0</v>
      </c>
      <c r="DV94" s="106">
        <f ca="1">Cálculos!F93</f>
        <v>0</v>
      </c>
      <c r="DW94" s="106">
        <f ca="1">Cálculos!G93</f>
        <v>0</v>
      </c>
      <c r="DX94" s="106">
        <f>Cálculos!H93</f>
        <v>0</v>
      </c>
      <c r="DY94" s="106">
        <f ca="1">Cálculos!I93</f>
        <v>0</v>
      </c>
      <c r="DZ94" s="106">
        <f ca="1">Cálculos!J93</f>
        <v>0</v>
      </c>
      <c r="EA94" s="106">
        <f ca="1">Cálculos!K93</f>
        <v>0</v>
      </c>
      <c r="EB94" s="106">
        <f ca="1">Cálculos!L93</f>
        <v>0</v>
      </c>
      <c r="EC94" s="106">
        <f>Cálculos!M93</f>
        <v>0</v>
      </c>
      <c r="ED94" s="106">
        <f ca="1">Cálculos!N93</f>
        <v>0</v>
      </c>
      <c r="EE94" s="106">
        <f ca="1">Cálculos!O93</f>
        <v>0</v>
      </c>
      <c r="EF94" s="106">
        <f ca="1">Cálculos!P93</f>
        <v>0</v>
      </c>
      <c r="EG94" s="106">
        <f ca="1">Cálculos!Q93</f>
        <v>0</v>
      </c>
      <c r="EH94" s="106">
        <f ca="1">Cálculos!R93</f>
        <v>0</v>
      </c>
      <c r="EI94" s="106">
        <f ca="1">Cálculos!S93</f>
        <v>0</v>
      </c>
      <c r="EJ94" s="106">
        <f ca="1">Cálculos!T93</f>
        <v>0</v>
      </c>
    </row>
    <row r="95" spans="21:140" x14ac:dyDescent="0.25">
      <c r="AD95" s="111">
        <f>'"Información del Proyecto - 4" '!B95</f>
        <v>0</v>
      </c>
      <c r="AE95" s="106">
        <f>'"Información del Proyecto - 4" '!C95</f>
        <v>0</v>
      </c>
      <c r="AF95" s="106">
        <f>'"Información del Proyecto - 4" '!D95</f>
        <v>0</v>
      </c>
      <c r="AG95" s="106">
        <f>'"Información del Proyecto - 4" '!E95</f>
        <v>0</v>
      </c>
      <c r="AH95" s="106">
        <f>'"Información del Proyecto - 4" '!F95</f>
        <v>0</v>
      </c>
      <c r="AI95" s="106">
        <f>'"Información del Proyecto - 4" '!G95</f>
        <v>0</v>
      </c>
      <c r="AJ95" s="106">
        <f>'"Información del Proyecto - 4" '!H95</f>
        <v>0</v>
      </c>
      <c r="AK95" s="106">
        <f>'"Información del Proyecto - 4" '!I95</f>
        <v>0</v>
      </c>
      <c r="AL95" s="106">
        <f>'"Información del Proyecto - 4" '!J95</f>
        <v>0</v>
      </c>
      <c r="AM95" s="106">
        <f>'"Información del Proyecto - 4" '!K95</f>
        <v>0</v>
      </c>
      <c r="AN95" s="106">
        <f>'"Información del Proyecto - 4" '!L95</f>
        <v>0</v>
      </c>
      <c r="AO95" s="106">
        <f>'"Información del Proyecto - 4" '!M95</f>
        <v>0</v>
      </c>
      <c r="AP95" s="106">
        <f>'"Información del Proyecto - 4" '!N95</f>
        <v>0</v>
      </c>
      <c r="AQ95" s="106">
        <f>'"Información del Proyecto - 4" '!O95</f>
        <v>0</v>
      </c>
      <c r="AR95" s="106">
        <f>'"Información del Proyecto - 4" '!P95</f>
        <v>0</v>
      </c>
      <c r="AS95" s="106">
        <f>'"Información del Proyecto - 4" '!Q95</f>
        <v>0</v>
      </c>
      <c r="AT95" s="112">
        <f>'"Información del Proyecto - 4" '!R95</f>
        <v>0</v>
      </c>
      <c r="DR95" s="111">
        <f ca="1">Cálculos!B94</f>
        <v>0</v>
      </c>
      <c r="DS95" s="106">
        <f ca="1">Cálculos!C94</f>
        <v>0</v>
      </c>
      <c r="DT95" s="106">
        <f ca="1">Cálculos!D94</f>
        <v>0</v>
      </c>
      <c r="DU95" s="106">
        <f ca="1">Cálculos!E94</f>
        <v>0</v>
      </c>
      <c r="DV95" s="106">
        <f ca="1">Cálculos!F94</f>
        <v>0</v>
      </c>
      <c r="DW95" s="106">
        <f ca="1">Cálculos!G94</f>
        <v>0</v>
      </c>
      <c r="DX95" s="106">
        <f>Cálculos!H94</f>
        <v>0</v>
      </c>
      <c r="DY95" s="106">
        <f ca="1">Cálculos!I94</f>
        <v>0</v>
      </c>
      <c r="DZ95" s="106">
        <f ca="1">Cálculos!J94</f>
        <v>0</v>
      </c>
      <c r="EA95" s="106">
        <f ca="1">Cálculos!K94</f>
        <v>0</v>
      </c>
      <c r="EB95" s="106">
        <f ca="1">Cálculos!L94</f>
        <v>0</v>
      </c>
      <c r="EC95" s="106">
        <f>Cálculos!M94</f>
        <v>0</v>
      </c>
      <c r="ED95" s="106">
        <f ca="1">Cálculos!N94</f>
        <v>0</v>
      </c>
      <c r="EE95" s="106">
        <f ca="1">Cálculos!O94</f>
        <v>0</v>
      </c>
      <c r="EF95" s="106">
        <f ca="1">Cálculos!P94</f>
        <v>0</v>
      </c>
      <c r="EG95" s="106">
        <f ca="1">Cálculos!Q94</f>
        <v>0</v>
      </c>
      <c r="EH95" s="106">
        <f ca="1">Cálculos!R94</f>
        <v>0</v>
      </c>
      <c r="EI95" s="106">
        <f ca="1">Cálculos!S94</f>
        <v>0</v>
      </c>
      <c r="EJ95" s="106">
        <f ca="1">Cálculos!T94</f>
        <v>0</v>
      </c>
    </row>
    <row r="96" spans="21:140" x14ac:dyDescent="0.25">
      <c r="AD96" s="111">
        <f>'"Información del Proyecto - 4" '!B96</f>
        <v>0</v>
      </c>
      <c r="AE96" s="106">
        <f>'"Información del Proyecto - 4" '!C96</f>
        <v>0</v>
      </c>
      <c r="AF96" s="106" t="str">
        <f>'"Información del Proyecto - 4" '!D96</f>
        <v>Marca</v>
      </c>
      <c r="AG96" s="106" t="str">
        <f>'"Información del Proyecto - 4" '!E96</f>
        <v>Modelo</v>
      </c>
      <c r="AH96" s="106" t="str">
        <f>'"Información del Proyecto - 4" '!F96</f>
        <v>Altura (m)</v>
      </c>
      <c r="AI96" s="106">
        <f>'"Información del Proyecto - 4" '!G96</f>
        <v>0</v>
      </c>
      <c r="AJ96" s="106">
        <f>'"Información del Proyecto - 4" '!H96</f>
        <v>0</v>
      </c>
      <c r="AK96" s="106">
        <f>'"Información del Proyecto - 4" '!I96</f>
        <v>0</v>
      </c>
      <c r="AL96" s="106">
        <f>'"Información del Proyecto - 4" '!J96</f>
        <v>0</v>
      </c>
      <c r="AM96" s="106">
        <f>'"Información del Proyecto - 4" '!K96</f>
        <v>0</v>
      </c>
      <c r="AN96" s="106">
        <f>'"Información del Proyecto - 4" '!L96</f>
        <v>0</v>
      </c>
      <c r="AO96" s="106">
        <f>'"Información del Proyecto - 4" '!M96</f>
        <v>0</v>
      </c>
      <c r="AP96" s="106">
        <f>'"Información del Proyecto - 4" '!N96</f>
        <v>0</v>
      </c>
      <c r="AQ96" s="106">
        <f>'"Información del Proyecto - 4" '!O96</f>
        <v>0</v>
      </c>
      <c r="AR96" s="106">
        <f>'"Información del Proyecto - 4" '!P96</f>
        <v>0</v>
      </c>
      <c r="AS96" s="106">
        <f>'"Información del Proyecto - 4" '!Q96</f>
        <v>0</v>
      </c>
      <c r="AT96" s="112">
        <f>'"Información del Proyecto - 4" '!R96</f>
        <v>0</v>
      </c>
      <c r="DR96" s="111">
        <f ca="1">Cálculos!B95</f>
        <v>0</v>
      </c>
      <c r="DS96" s="106">
        <f ca="1">Cálculos!C95</f>
        <v>0</v>
      </c>
      <c r="DT96" s="106">
        <f ca="1">Cálculos!D95</f>
        <v>0</v>
      </c>
      <c r="DU96" s="106">
        <f ca="1">Cálculos!E95</f>
        <v>0</v>
      </c>
      <c r="DV96" s="106">
        <f ca="1">Cálculos!F95</f>
        <v>0</v>
      </c>
      <c r="DW96" s="106">
        <f ca="1">Cálculos!G95</f>
        <v>0</v>
      </c>
      <c r="DX96" s="106">
        <f>Cálculos!H95</f>
        <v>0</v>
      </c>
      <c r="DY96" s="106">
        <f ca="1">Cálculos!I95</f>
        <v>0</v>
      </c>
      <c r="DZ96" s="106">
        <f ca="1">Cálculos!J95</f>
        <v>0</v>
      </c>
      <c r="EA96" s="106">
        <f ca="1">Cálculos!K95</f>
        <v>0</v>
      </c>
      <c r="EB96" s="106">
        <f ca="1">Cálculos!L95</f>
        <v>0</v>
      </c>
      <c r="EC96" s="106">
        <f>Cálculos!M95</f>
        <v>0</v>
      </c>
      <c r="ED96" s="106">
        <f ca="1">Cálculos!N95</f>
        <v>0</v>
      </c>
      <c r="EE96" s="106">
        <f ca="1">Cálculos!O95</f>
        <v>0</v>
      </c>
      <c r="EF96" s="106">
        <f ca="1">Cálculos!P95</f>
        <v>0</v>
      </c>
      <c r="EG96" s="106">
        <f ca="1">Cálculos!Q95</f>
        <v>0</v>
      </c>
      <c r="EH96" s="106">
        <f ca="1">Cálculos!R95</f>
        <v>0</v>
      </c>
      <c r="EI96" s="106">
        <f ca="1">Cálculos!S95</f>
        <v>0</v>
      </c>
      <c r="EJ96" s="106">
        <f ca="1">Cálculos!T95</f>
        <v>0</v>
      </c>
    </row>
    <row r="97" spans="30:140" x14ac:dyDescent="0.25">
      <c r="AD97" s="111">
        <f>'"Información del Proyecto - 4" '!B97</f>
        <v>0</v>
      </c>
      <c r="AE97" s="106" t="str">
        <f>'"Información del Proyecto - 4" '!C97</f>
        <v>Barómetro #1</v>
      </c>
      <c r="AF97" s="106">
        <f>'"Información del Proyecto - 4" '!D97</f>
        <v>0</v>
      </c>
      <c r="AG97" s="106">
        <f>'"Información del Proyecto - 4" '!E97</f>
        <v>0</v>
      </c>
      <c r="AH97" s="106">
        <f>'"Información del Proyecto - 4" '!F97</f>
        <v>0</v>
      </c>
      <c r="AI97" s="106">
        <f>'"Información del Proyecto - 4" '!G97</f>
        <v>0</v>
      </c>
      <c r="AJ97" s="106">
        <f>'"Información del Proyecto - 4" '!H97</f>
        <v>0</v>
      </c>
      <c r="AK97" s="106">
        <f>'"Información del Proyecto - 4" '!I97</f>
        <v>0</v>
      </c>
      <c r="AL97" s="106">
        <f>'"Información del Proyecto - 4" '!J97</f>
        <v>0</v>
      </c>
      <c r="AM97" s="106">
        <f>'"Información del Proyecto - 4" '!K97</f>
        <v>0</v>
      </c>
      <c r="AN97" s="106">
        <f>'"Información del Proyecto - 4" '!L97</f>
        <v>0</v>
      </c>
      <c r="AO97" s="106">
        <f>'"Información del Proyecto - 4" '!M97</f>
        <v>0</v>
      </c>
      <c r="AP97" s="106">
        <f>'"Información del Proyecto - 4" '!N97</f>
        <v>0</v>
      </c>
      <c r="AQ97" s="106">
        <f>'"Información del Proyecto - 4" '!O97</f>
        <v>0</v>
      </c>
      <c r="AR97" s="106">
        <f>'"Información del Proyecto - 4" '!P97</f>
        <v>0</v>
      </c>
      <c r="AS97" s="106">
        <f>'"Información del Proyecto - 4" '!Q97</f>
        <v>0</v>
      </c>
      <c r="AT97" s="112">
        <f>'"Información del Proyecto - 4" '!R97</f>
        <v>0</v>
      </c>
      <c r="DR97" s="111">
        <f ca="1">Cálculos!B96</f>
        <v>0</v>
      </c>
      <c r="DS97" s="106">
        <f ca="1">Cálculos!C96</f>
        <v>0</v>
      </c>
      <c r="DT97" s="106">
        <f ca="1">Cálculos!D96</f>
        <v>0</v>
      </c>
      <c r="DU97" s="106">
        <f ca="1">Cálculos!E96</f>
        <v>0</v>
      </c>
      <c r="DV97" s="106">
        <f ca="1">Cálculos!F96</f>
        <v>0</v>
      </c>
      <c r="DW97" s="106">
        <f ca="1">Cálculos!G96</f>
        <v>0</v>
      </c>
      <c r="DX97" s="106">
        <f>Cálculos!H96</f>
        <v>0</v>
      </c>
      <c r="DY97" s="106">
        <f ca="1">Cálculos!I96</f>
        <v>0</v>
      </c>
      <c r="DZ97" s="106">
        <f ca="1">Cálculos!J96</f>
        <v>0</v>
      </c>
      <c r="EA97" s="106">
        <f ca="1">Cálculos!K96</f>
        <v>0</v>
      </c>
      <c r="EB97" s="106">
        <f ca="1">Cálculos!L96</f>
        <v>0</v>
      </c>
      <c r="EC97" s="106">
        <f>Cálculos!M96</f>
        <v>0</v>
      </c>
      <c r="ED97" s="106">
        <f ca="1">Cálculos!N96</f>
        <v>0</v>
      </c>
      <c r="EE97" s="106">
        <f ca="1">Cálculos!O96</f>
        <v>0</v>
      </c>
      <c r="EF97" s="106">
        <f ca="1">Cálculos!P96</f>
        <v>0</v>
      </c>
      <c r="EG97" s="106">
        <f ca="1">Cálculos!Q96</f>
        <v>0</v>
      </c>
      <c r="EH97" s="106">
        <f ca="1">Cálculos!R96</f>
        <v>0</v>
      </c>
      <c r="EI97" s="106">
        <f ca="1">Cálculos!S96</f>
        <v>0</v>
      </c>
      <c r="EJ97" s="106">
        <f ca="1">Cálculos!T96</f>
        <v>0</v>
      </c>
    </row>
    <row r="98" spans="30:140" x14ac:dyDescent="0.25">
      <c r="AD98" s="111">
        <f>'"Información del Proyecto - 4" '!B98</f>
        <v>0</v>
      </c>
      <c r="AE98" s="106" t="str">
        <f>'"Información del Proyecto - 4" '!C98</f>
        <v>Barómetro #2</v>
      </c>
      <c r="AF98" s="106">
        <f>'"Información del Proyecto - 4" '!D98</f>
        <v>0</v>
      </c>
      <c r="AG98" s="106">
        <f>'"Información del Proyecto - 4" '!E98</f>
        <v>0</v>
      </c>
      <c r="AH98" s="106">
        <f>'"Información del Proyecto - 4" '!F98</f>
        <v>0</v>
      </c>
      <c r="AI98" s="106">
        <f>'"Información del Proyecto - 4" '!G98</f>
        <v>0</v>
      </c>
      <c r="AJ98" s="106">
        <f>'"Información del Proyecto - 4" '!H98</f>
        <v>0</v>
      </c>
      <c r="AK98" s="106">
        <f>'"Información del Proyecto - 4" '!I98</f>
        <v>0</v>
      </c>
      <c r="AL98" s="106">
        <f>'"Información del Proyecto - 4" '!J98</f>
        <v>0</v>
      </c>
      <c r="AM98" s="106">
        <f>'"Información del Proyecto - 4" '!K98</f>
        <v>0</v>
      </c>
      <c r="AN98" s="106" t="str">
        <f>'"Información del Proyecto - 4" '!L98</f>
        <v>UTM WGS84 Zona:</v>
      </c>
      <c r="AO98" s="106" t="str">
        <f>'"Información del Proyecto - 4" '!M98</f>
        <v>X:</v>
      </c>
      <c r="AP98" s="106" t="str">
        <f>'"Información del Proyecto - 4" '!N98</f>
        <v>Y:</v>
      </c>
      <c r="AQ98" s="106">
        <f>'"Información del Proyecto - 4" '!O98</f>
        <v>0</v>
      </c>
      <c r="AR98" s="106">
        <f>'"Información del Proyecto - 4" '!P98</f>
        <v>0</v>
      </c>
      <c r="AS98" s="106">
        <f>'"Información del Proyecto - 4" '!Q98</f>
        <v>0</v>
      </c>
      <c r="AT98" s="112">
        <f>'"Información del Proyecto - 4" '!R98</f>
        <v>0</v>
      </c>
      <c r="DR98" s="111">
        <f ca="1">Cálculos!B97</f>
        <v>0</v>
      </c>
      <c r="DS98" s="106">
        <f ca="1">Cálculos!C97</f>
        <v>0</v>
      </c>
      <c r="DT98" s="106">
        <f ca="1">Cálculos!D97</f>
        <v>0</v>
      </c>
      <c r="DU98" s="106">
        <f ca="1">Cálculos!E97</f>
        <v>0</v>
      </c>
      <c r="DV98" s="106">
        <f ca="1">Cálculos!F97</f>
        <v>0</v>
      </c>
      <c r="DW98" s="106">
        <f ca="1">Cálculos!G97</f>
        <v>0</v>
      </c>
      <c r="DX98" s="106">
        <f>Cálculos!H97</f>
        <v>0</v>
      </c>
      <c r="DY98" s="106">
        <f ca="1">Cálculos!I97</f>
        <v>0</v>
      </c>
      <c r="DZ98" s="106">
        <f ca="1">Cálculos!J97</f>
        <v>0</v>
      </c>
      <c r="EA98" s="106">
        <f ca="1">Cálculos!K97</f>
        <v>0</v>
      </c>
      <c r="EB98" s="106">
        <f ca="1">Cálculos!L97</f>
        <v>0</v>
      </c>
      <c r="EC98" s="106">
        <f>Cálculos!M97</f>
        <v>0</v>
      </c>
      <c r="ED98" s="106">
        <f ca="1">Cálculos!N97</f>
        <v>0</v>
      </c>
      <c r="EE98" s="106">
        <f ca="1">Cálculos!O97</f>
        <v>0</v>
      </c>
      <c r="EF98" s="106">
        <f ca="1">Cálculos!P97</f>
        <v>0</v>
      </c>
      <c r="EG98" s="106">
        <f ca="1">Cálculos!Q97</f>
        <v>0</v>
      </c>
      <c r="EH98" s="106">
        <f ca="1">Cálculos!R97</f>
        <v>0</v>
      </c>
      <c r="EI98" s="106">
        <f ca="1">Cálculos!S97</f>
        <v>0</v>
      </c>
      <c r="EJ98" s="106">
        <f ca="1">Cálculos!T97</f>
        <v>0</v>
      </c>
    </row>
    <row r="99" spans="30:140" x14ac:dyDescent="0.25">
      <c r="AD99" s="111">
        <f>'"Información del Proyecto - 4" '!B99</f>
        <v>0</v>
      </c>
      <c r="AE99" s="106">
        <f>'"Información del Proyecto - 4" '!C99</f>
        <v>0</v>
      </c>
      <c r="AF99" s="106">
        <f>'"Información del Proyecto - 4" '!D99</f>
        <v>0</v>
      </c>
      <c r="AG99" s="106">
        <f>'"Información del Proyecto - 4" '!E99</f>
        <v>0</v>
      </c>
      <c r="AH99" s="106">
        <f>'"Información del Proyecto - 4" '!F99</f>
        <v>0</v>
      </c>
      <c r="AI99" s="106">
        <f>'"Información del Proyecto - 4" '!G99</f>
        <v>0</v>
      </c>
      <c r="AJ99" s="106">
        <f>'"Información del Proyecto - 4" '!H99</f>
        <v>0</v>
      </c>
      <c r="AK99" s="106">
        <f>'"Información del Proyecto - 4" '!I99</f>
        <v>0</v>
      </c>
      <c r="AL99" s="106">
        <f>'"Información del Proyecto - 4" '!J99</f>
        <v>0</v>
      </c>
      <c r="AM99" s="106">
        <f>'"Información del Proyecto - 4" '!K99</f>
        <v>0</v>
      </c>
      <c r="AN99" s="106">
        <f>'"Información del Proyecto - 4" '!L99</f>
        <v>0</v>
      </c>
      <c r="AO99" s="106">
        <f>'"Información del Proyecto - 4" '!M99</f>
        <v>0</v>
      </c>
      <c r="AP99" s="106">
        <f>'"Información del Proyecto - 4" '!N99</f>
        <v>0</v>
      </c>
      <c r="AQ99" s="106">
        <f>'"Información del Proyecto - 4" '!O99</f>
        <v>0</v>
      </c>
      <c r="AR99" s="106">
        <f>'"Información del Proyecto - 4" '!P99</f>
        <v>0</v>
      </c>
      <c r="AS99" s="106">
        <f>'"Información del Proyecto - 4" '!Q99</f>
        <v>0</v>
      </c>
      <c r="AT99" s="112">
        <f>'"Información del Proyecto - 4" '!R99</f>
        <v>0</v>
      </c>
      <c r="DR99" s="111">
        <f ca="1">Cálculos!B98</f>
        <v>0</v>
      </c>
      <c r="DS99" s="106">
        <f ca="1">Cálculos!C98</f>
        <v>0</v>
      </c>
      <c r="DT99" s="106">
        <f ca="1">Cálculos!D98</f>
        <v>0</v>
      </c>
      <c r="DU99" s="106">
        <f ca="1">Cálculos!E98</f>
        <v>0</v>
      </c>
      <c r="DV99" s="106">
        <f ca="1">Cálculos!F98</f>
        <v>0</v>
      </c>
      <c r="DW99" s="106">
        <f ca="1">Cálculos!G98</f>
        <v>0</v>
      </c>
      <c r="DX99" s="106">
        <f>Cálculos!H98</f>
        <v>0</v>
      </c>
      <c r="DY99" s="106">
        <f ca="1">Cálculos!I98</f>
        <v>0</v>
      </c>
      <c r="DZ99" s="106">
        <f ca="1">Cálculos!J98</f>
        <v>0</v>
      </c>
      <c r="EA99" s="106">
        <f ca="1">Cálculos!K98</f>
        <v>0</v>
      </c>
      <c r="EB99" s="106">
        <f ca="1">Cálculos!L98</f>
        <v>0</v>
      </c>
      <c r="EC99" s="106">
        <f>Cálculos!M98</f>
        <v>0</v>
      </c>
      <c r="ED99" s="106">
        <f ca="1">Cálculos!N98</f>
        <v>0</v>
      </c>
      <c r="EE99" s="106">
        <f ca="1">Cálculos!O98</f>
        <v>0</v>
      </c>
      <c r="EF99" s="106">
        <f ca="1">Cálculos!P98</f>
        <v>0</v>
      </c>
      <c r="EG99" s="106">
        <f ca="1">Cálculos!Q98</f>
        <v>0</v>
      </c>
      <c r="EH99" s="106">
        <f ca="1">Cálculos!R98</f>
        <v>0</v>
      </c>
      <c r="EI99" s="106">
        <f ca="1">Cálculos!S98</f>
        <v>0</v>
      </c>
      <c r="EJ99" s="106">
        <f ca="1">Cálculos!T98</f>
        <v>0</v>
      </c>
    </row>
    <row r="100" spans="30:140" x14ac:dyDescent="0.25">
      <c r="AD100" s="111">
        <f>'"Información del Proyecto - 4" '!B100</f>
        <v>0</v>
      </c>
      <c r="AE100" s="106">
        <f>'"Información del Proyecto - 4" '!C100</f>
        <v>0</v>
      </c>
      <c r="AF100" s="106" t="str">
        <f>'"Información del Proyecto - 4" '!D100</f>
        <v>Marca</v>
      </c>
      <c r="AG100" s="106" t="str">
        <f>'"Información del Proyecto - 4" '!E100</f>
        <v>Modelo</v>
      </c>
      <c r="AH100" s="106" t="str">
        <f>'"Información del Proyecto - 4" '!F100</f>
        <v>Sist. de Comunicación</v>
      </c>
      <c r="AI100" s="106">
        <f>'"Información del Proyecto - 4" '!G100</f>
        <v>0</v>
      </c>
      <c r="AJ100" s="106">
        <f>'"Información del Proyecto - 4" '!H100</f>
        <v>0</v>
      </c>
      <c r="AK100" s="106">
        <f>'"Información del Proyecto - 4" '!I100</f>
        <v>0</v>
      </c>
      <c r="AL100" s="106">
        <f>'"Información del Proyecto - 4" '!J100</f>
        <v>0</v>
      </c>
      <c r="AM100" s="106">
        <f>'"Información del Proyecto - 4" '!K100</f>
        <v>0</v>
      </c>
      <c r="AN100" s="106">
        <f>'"Información del Proyecto - 4" '!L100</f>
        <v>0</v>
      </c>
      <c r="AO100" s="106">
        <f>'"Información del Proyecto - 4" '!M100</f>
        <v>0</v>
      </c>
      <c r="AP100" s="106">
        <f>'"Información del Proyecto - 4" '!N100</f>
        <v>0</v>
      </c>
      <c r="AQ100" s="106">
        <f>'"Información del Proyecto - 4" '!O100</f>
        <v>0</v>
      </c>
      <c r="AR100" s="106">
        <f>'"Información del Proyecto - 4" '!P100</f>
        <v>0</v>
      </c>
      <c r="AS100" s="106">
        <f>'"Información del Proyecto - 4" '!Q100</f>
        <v>0</v>
      </c>
      <c r="AT100" s="112">
        <f>'"Información del Proyecto - 4" '!R100</f>
        <v>0</v>
      </c>
      <c r="DR100" s="111">
        <f ca="1">Cálculos!B99</f>
        <v>0</v>
      </c>
      <c r="DS100" s="106">
        <f ca="1">Cálculos!C99</f>
        <v>0</v>
      </c>
      <c r="DT100" s="106">
        <f ca="1">Cálculos!D99</f>
        <v>0</v>
      </c>
      <c r="DU100" s="106">
        <f ca="1">Cálculos!E99</f>
        <v>0</v>
      </c>
      <c r="DV100" s="106">
        <f ca="1">Cálculos!F99</f>
        <v>0</v>
      </c>
      <c r="DW100" s="106">
        <f ca="1">Cálculos!G99</f>
        <v>0</v>
      </c>
      <c r="DX100" s="106">
        <f>Cálculos!H99</f>
        <v>0</v>
      </c>
      <c r="DY100" s="106">
        <f ca="1">Cálculos!I99</f>
        <v>0</v>
      </c>
      <c r="DZ100" s="106">
        <f ca="1">Cálculos!J99</f>
        <v>0</v>
      </c>
      <c r="EA100" s="106">
        <f ca="1">Cálculos!K99</f>
        <v>0</v>
      </c>
      <c r="EB100" s="106">
        <f ca="1">Cálculos!L99</f>
        <v>0</v>
      </c>
      <c r="EC100" s="106">
        <f>Cálculos!M99</f>
        <v>0</v>
      </c>
      <c r="ED100" s="106">
        <f ca="1">Cálculos!N99</f>
        <v>0</v>
      </c>
      <c r="EE100" s="106">
        <f ca="1">Cálculos!O99</f>
        <v>0</v>
      </c>
      <c r="EF100" s="106">
        <f ca="1">Cálculos!P99</f>
        <v>0</v>
      </c>
      <c r="EG100" s="106">
        <f ca="1">Cálculos!Q99</f>
        <v>0</v>
      </c>
      <c r="EH100" s="106">
        <f ca="1">Cálculos!R99</f>
        <v>0</v>
      </c>
      <c r="EI100" s="106">
        <f ca="1">Cálculos!S99</f>
        <v>0</v>
      </c>
      <c r="EJ100" s="106">
        <f ca="1">Cálculos!T99</f>
        <v>0</v>
      </c>
    </row>
    <row r="101" spans="30:140" x14ac:dyDescent="0.25">
      <c r="AD101" s="111">
        <f>'"Información del Proyecto - 4" '!B101</f>
        <v>0</v>
      </c>
      <c r="AE101" s="106" t="str">
        <f>'"Información del Proyecto - 4" '!C101</f>
        <v>Datalogger</v>
      </c>
      <c r="AF101" s="106">
        <f>'"Información del Proyecto - 4" '!D101</f>
        <v>0</v>
      </c>
      <c r="AG101" s="106">
        <f>'"Información del Proyecto - 4" '!E101</f>
        <v>0</v>
      </c>
      <c r="AH101" s="106">
        <f>'"Información del Proyecto - 4" '!F101</f>
        <v>0</v>
      </c>
      <c r="AI101" s="106">
        <f>'"Información del Proyecto - 4" '!G101</f>
        <v>0</v>
      </c>
      <c r="AJ101" s="106">
        <f>'"Información del Proyecto - 4" '!H101</f>
        <v>0</v>
      </c>
      <c r="AK101" s="106">
        <f>'"Información del Proyecto - 4" '!I101</f>
        <v>0</v>
      </c>
      <c r="AL101" s="106">
        <f>'"Información del Proyecto - 4" '!J101</f>
        <v>0</v>
      </c>
      <c r="AM101" s="106">
        <f>'"Información del Proyecto - 4" '!K101</f>
        <v>0</v>
      </c>
      <c r="AN101" s="106">
        <f>'"Información del Proyecto - 4" '!L101</f>
        <v>0</v>
      </c>
      <c r="AO101" s="106" t="str">
        <f>'"Información del Proyecto - 4" '!M101</f>
        <v>Inicio</v>
      </c>
      <c r="AP101" s="106" t="str">
        <f>'"Información del Proyecto - 4" '!N101</f>
        <v>Final</v>
      </c>
      <c r="AQ101" s="106">
        <f>'"Información del Proyecto - 4" '!O101</f>
        <v>0</v>
      </c>
      <c r="AR101" s="106">
        <f>'"Información del Proyecto - 4" '!P101</f>
        <v>0</v>
      </c>
      <c r="AS101" s="106">
        <f>'"Información del Proyecto - 4" '!Q101</f>
        <v>0</v>
      </c>
      <c r="AT101" s="112">
        <f>'"Información del Proyecto - 4" '!R101</f>
        <v>0</v>
      </c>
      <c r="DR101" s="111">
        <f ca="1">Cálculos!B100</f>
        <v>0</v>
      </c>
      <c r="DS101" s="106">
        <f ca="1">Cálculos!C100</f>
        <v>0</v>
      </c>
      <c r="DT101" s="106">
        <f ca="1">Cálculos!D100</f>
        <v>0</v>
      </c>
      <c r="DU101" s="106">
        <f ca="1">Cálculos!E100</f>
        <v>0</v>
      </c>
      <c r="DV101" s="106">
        <f ca="1">Cálculos!F100</f>
        <v>0</v>
      </c>
      <c r="DW101" s="106">
        <f ca="1">Cálculos!G100</f>
        <v>0</v>
      </c>
      <c r="DX101" s="106">
        <f>Cálculos!H100</f>
        <v>0</v>
      </c>
      <c r="DY101" s="106">
        <f ca="1">Cálculos!I100</f>
        <v>0</v>
      </c>
      <c r="DZ101" s="106">
        <f ca="1">Cálculos!J100</f>
        <v>0</v>
      </c>
      <c r="EA101" s="106">
        <f ca="1">Cálculos!K100</f>
        <v>0</v>
      </c>
      <c r="EB101" s="106">
        <f ca="1">Cálculos!L100</f>
        <v>0</v>
      </c>
      <c r="EC101" s="106">
        <f>Cálculos!M100</f>
        <v>0</v>
      </c>
      <c r="ED101" s="106">
        <f ca="1">Cálculos!N100</f>
        <v>0</v>
      </c>
      <c r="EE101" s="106">
        <f ca="1">Cálculos!O100</f>
        <v>0</v>
      </c>
      <c r="EF101" s="106">
        <f ca="1">Cálculos!P100</f>
        <v>0</v>
      </c>
      <c r="EG101" s="106">
        <f ca="1">Cálculos!Q100</f>
        <v>0</v>
      </c>
      <c r="EH101" s="106">
        <f ca="1">Cálculos!R100</f>
        <v>0</v>
      </c>
      <c r="EI101" s="106">
        <f ca="1">Cálculos!S100</f>
        <v>0</v>
      </c>
      <c r="EJ101" s="106">
        <f ca="1">Cálculos!T100</f>
        <v>0</v>
      </c>
    </row>
    <row r="102" spans="30:140" x14ac:dyDescent="0.25">
      <c r="AD102" s="111">
        <f>'"Información del Proyecto - 4" '!B102</f>
        <v>0</v>
      </c>
      <c r="AE102" s="106">
        <f>'"Información del Proyecto - 4" '!C102</f>
        <v>0</v>
      </c>
      <c r="AF102" s="106">
        <f>'"Información del Proyecto - 4" '!D102</f>
        <v>0</v>
      </c>
      <c r="AG102" s="106">
        <f>'"Información del Proyecto - 4" '!E102</f>
        <v>0</v>
      </c>
      <c r="AH102" s="106">
        <f>'"Información del Proyecto - 4" '!F102</f>
        <v>0</v>
      </c>
      <c r="AI102" s="106">
        <f>'"Información del Proyecto - 4" '!G102</f>
        <v>0</v>
      </c>
      <c r="AJ102" s="106">
        <f>'"Información del Proyecto - 4" '!H102</f>
        <v>0</v>
      </c>
      <c r="AK102" s="106">
        <f>'"Información del Proyecto - 4" '!I102</f>
        <v>0</v>
      </c>
      <c r="AL102" s="106">
        <f>'"Información del Proyecto - 4" '!J102</f>
        <v>0</v>
      </c>
      <c r="AM102" s="106">
        <f>'"Información del Proyecto - 4" '!K102</f>
        <v>0</v>
      </c>
      <c r="AN102" s="106">
        <f>'"Información del Proyecto - 4" '!L102</f>
        <v>0</v>
      </c>
      <c r="AO102" s="106">
        <f>'"Información del Proyecto - 4" '!M102</f>
        <v>0</v>
      </c>
      <c r="AP102" s="106">
        <f>'"Información del Proyecto - 4" '!N102</f>
        <v>0</v>
      </c>
      <c r="AQ102" s="106">
        <f>'"Información del Proyecto - 4" '!O102</f>
        <v>0</v>
      </c>
      <c r="AR102" s="106">
        <f>'"Información del Proyecto - 4" '!P102</f>
        <v>0</v>
      </c>
      <c r="AS102" s="106">
        <f>'"Información del Proyecto - 4" '!Q102</f>
        <v>0</v>
      </c>
      <c r="AT102" s="112">
        <f>'"Información del Proyecto - 4" '!R102</f>
        <v>0</v>
      </c>
      <c r="DR102" s="111">
        <f ca="1">Cálculos!B101</f>
        <v>0</v>
      </c>
      <c r="DS102" s="106">
        <f ca="1">Cálculos!C101</f>
        <v>0</v>
      </c>
      <c r="DT102" s="106">
        <f ca="1">Cálculos!D101</f>
        <v>0</v>
      </c>
      <c r="DU102" s="106">
        <f ca="1">Cálculos!E101</f>
        <v>0</v>
      </c>
      <c r="DV102" s="106">
        <f ca="1">Cálculos!F101</f>
        <v>0</v>
      </c>
      <c r="DW102" s="106">
        <f ca="1">Cálculos!G101</f>
        <v>0</v>
      </c>
      <c r="DX102" s="106">
        <f>Cálculos!H101</f>
        <v>0</v>
      </c>
      <c r="DY102" s="106">
        <f ca="1">Cálculos!I101</f>
        <v>0</v>
      </c>
      <c r="DZ102" s="106">
        <f ca="1">Cálculos!J101</f>
        <v>0</v>
      </c>
      <c r="EA102" s="106">
        <f ca="1">Cálculos!K101</f>
        <v>0</v>
      </c>
      <c r="EB102" s="106">
        <f ca="1">Cálculos!L101</f>
        <v>0</v>
      </c>
      <c r="EC102" s="106">
        <f>Cálculos!M101</f>
        <v>0</v>
      </c>
      <c r="ED102" s="106">
        <f ca="1">Cálculos!N101</f>
        <v>0</v>
      </c>
      <c r="EE102" s="106">
        <f ca="1">Cálculos!O101</f>
        <v>0</v>
      </c>
      <c r="EF102" s="106">
        <f ca="1">Cálculos!P101</f>
        <v>0</v>
      </c>
      <c r="EG102" s="106">
        <f ca="1">Cálculos!Q101</f>
        <v>0</v>
      </c>
      <c r="EH102" s="106">
        <f ca="1">Cálculos!R101</f>
        <v>0</v>
      </c>
      <c r="EI102" s="106">
        <f ca="1">Cálculos!S101</f>
        <v>0</v>
      </c>
      <c r="EJ102" s="106">
        <f ca="1">Cálculos!T101</f>
        <v>0</v>
      </c>
    </row>
    <row r="103" spans="30:140" x14ac:dyDescent="0.25">
      <c r="AD103" s="111">
        <f>'"Información del Proyecto - 4" '!B103</f>
        <v>0</v>
      </c>
      <c r="AE103" s="106">
        <f>'"Información del Proyecto - 4" '!C103</f>
        <v>0</v>
      </c>
      <c r="AF103" s="106">
        <f>'"Información del Proyecto - 4" '!D103</f>
        <v>0</v>
      </c>
      <c r="AG103" s="106">
        <f>'"Información del Proyecto - 4" '!E103</f>
        <v>0</v>
      </c>
      <c r="AH103" s="106">
        <f>'"Información del Proyecto - 4" '!F103</f>
        <v>0</v>
      </c>
      <c r="AI103" s="106">
        <f>'"Información del Proyecto - 4" '!G103</f>
        <v>0</v>
      </c>
      <c r="AJ103" s="106">
        <f>'"Información del Proyecto - 4" '!H103</f>
        <v>0</v>
      </c>
      <c r="AK103" s="106">
        <f>'"Información del Proyecto - 4" '!I103</f>
        <v>0</v>
      </c>
      <c r="AL103" s="106">
        <f>'"Información del Proyecto - 4" '!J103</f>
        <v>0</v>
      </c>
      <c r="AM103" s="106">
        <f>'"Información del Proyecto - 4" '!K103</f>
        <v>0</v>
      </c>
      <c r="AN103" s="106">
        <f>'"Información del Proyecto - 4" '!L103</f>
        <v>0</v>
      </c>
      <c r="AO103" s="106" t="str">
        <f>'"Información del Proyecto - 4" '!M103</f>
        <v>Meses en los que no se realizó mediciones:</v>
      </c>
      <c r="AP103" s="106">
        <f>'"Información del Proyecto - 4" '!N103</f>
        <v>0</v>
      </c>
      <c r="AQ103" s="106">
        <f>'"Información del Proyecto - 4" '!O103</f>
        <v>0</v>
      </c>
      <c r="AR103" s="106">
        <f>'"Información del Proyecto - 4" '!P103</f>
        <v>0</v>
      </c>
      <c r="AS103" s="106">
        <f>'"Información del Proyecto - 4" '!Q103</f>
        <v>0</v>
      </c>
      <c r="AT103" s="112">
        <f>'"Información del Proyecto - 4" '!R103</f>
        <v>0</v>
      </c>
      <c r="DR103" s="111">
        <f ca="1">Cálculos!B102</f>
        <v>0</v>
      </c>
      <c r="DS103" s="106">
        <f ca="1">Cálculos!C102</f>
        <v>0</v>
      </c>
      <c r="DT103" s="106">
        <f ca="1">Cálculos!D102</f>
        <v>0</v>
      </c>
      <c r="DU103" s="106">
        <f ca="1">Cálculos!E102</f>
        <v>0</v>
      </c>
      <c r="DV103" s="106">
        <f ca="1">Cálculos!F102</f>
        <v>0</v>
      </c>
      <c r="DW103" s="106">
        <f ca="1">Cálculos!G102</f>
        <v>0</v>
      </c>
      <c r="DX103" s="106">
        <f>Cálculos!H102</f>
        <v>0</v>
      </c>
      <c r="DY103" s="106">
        <f ca="1">Cálculos!I102</f>
        <v>0</v>
      </c>
      <c r="DZ103" s="106">
        <f ca="1">Cálculos!J102</f>
        <v>0</v>
      </c>
      <c r="EA103" s="106">
        <f ca="1">Cálculos!K102</f>
        <v>0</v>
      </c>
      <c r="EB103" s="106">
        <f ca="1">Cálculos!L102</f>
        <v>0</v>
      </c>
      <c r="EC103" s="106">
        <f>Cálculos!M102</f>
        <v>0</v>
      </c>
      <c r="ED103" s="106">
        <f ca="1">Cálculos!N102</f>
        <v>0</v>
      </c>
      <c r="EE103" s="106">
        <f ca="1">Cálculos!O102</f>
        <v>0</v>
      </c>
      <c r="EF103" s="106">
        <f ca="1">Cálculos!P102</f>
        <v>0</v>
      </c>
      <c r="EG103" s="106">
        <f ca="1">Cálculos!Q102</f>
        <v>0</v>
      </c>
      <c r="EH103" s="106">
        <f ca="1">Cálculos!R102</f>
        <v>0</v>
      </c>
      <c r="EI103" s="106">
        <f ca="1">Cálculos!S102</f>
        <v>0</v>
      </c>
      <c r="EJ103" s="106">
        <f ca="1">Cálculos!T102</f>
        <v>0</v>
      </c>
    </row>
    <row r="104" spans="30:140" x14ac:dyDescent="0.25">
      <c r="AD104" s="111">
        <f>'"Información del Proyecto - 4" '!B104</f>
        <v>0</v>
      </c>
      <c r="AE104" s="106">
        <f>'"Información del Proyecto - 4" '!C104</f>
        <v>0</v>
      </c>
      <c r="AF104" s="106">
        <f>'"Información del Proyecto - 4" '!D104</f>
        <v>0</v>
      </c>
      <c r="AG104" s="106">
        <f>'"Información del Proyecto - 4" '!E104</f>
        <v>0</v>
      </c>
      <c r="AH104" s="106">
        <f>'"Información del Proyecto - 4" '!F104</f>
        <v>0</v>
      </c>
      <c r="AI104" s="106">
        <f>'"Información del Proyecto - 4" '!G104</f>
        <v>0</v>
      </c>
      <c r="AJ104" s="106">
        <f>'"Información del Proyecto - 4" '!H104</f>
        <v>0</v>
      </c>
      <c r="AK104" s="106">
        <f>'"Información del Proyecto - 4" '!I104</f>
        <v>0</v>
      </c>
      <c r="AL104" s="106">
        <f>'"Información del Proyecto - 4" '!J104</f>
        <v>0</v>
      </c>
      <c r="AM104" s="106">
        <f>'"Información del Proyecto - 4" '!K104</f>
        <v>0</v>
      </c>
      <c r="AN104" s="106">
        <f>'"Información del Proyecto - 4" '!L104</f>
        <v>0</v>
      </c>
      <c r="AO104" s="106" t="str">
        <f>'"Información del Proyecto - 4" '!M104</f>
        <v>Recuperación de datos (%)</v>
      </c>
      <c r="AP104" s="106">
        <f>'"Información del Proyecto - 4" '!N104</f>
        <v>0</v>
      </c>
      <c r="AQ104" s="106" t="str">
        <f>'"Información del Proyecto - 4" '!O104</f>
        <v xml:space="preserve"> (para los meses en que</v>
      </c>
      <c r="AR104" s="106">
        <f>'"Información del Proyecto - 4" '!P104</f>
        <v>0</v>
      </c>
      <c r="AS104" s="106">
        <f>'"Información del Proyecto - 4" '!Q104</f>
        <v>0</v>
      </c>
      <c r="AT104" s="112">
        <f>'"Información del Proyecto - 4" '!R104</f>
        <v>0</v>
      </c>
      <c r="DR104" s="111">
        <f ca="1">Cálculos!B103</f>
        <v>0</v>
      </c>
      <c r="DS104" s="106">
        <f ca="1">Cálculos!C103</f>
        <v>0</v>
      </c>
      <c r="DT104" s="106">
        <f ca="1">Cálculos!D103</f>
        <v>0</v>
      </c>
      <c r="DU104" s="106">
        <f ca="1">Cálculos!E103</f>
        <v>0</v>
      </c>
      <c r="DV104" s="106">
        <f ca="1">Cálculos!F103</f>
        <v>0</v>
      </c>
      <c r="DW104" s="106">
        <f ca="1">Cálculos!G103</f>
        <v>0</v>
      </c>
      <c r="DX104" s="106">
        <f>Cálculos!H103</f>
        <v>0</v>
      </c>
      <c r="DY104" s="106">
        <f ca="1">Cálculos!I103</f>
        <v>0</v>
      </c>
      <c r="DZ104" s="106">
        <f ca="1">Cálculos!J103</f>
        <v>0</v>
      </c>
      <c r="EA104" s="106">
        <f ca="1">Cálculos!K103</f>
        <v>0</v>
      </c>
      <c r="EB104" s="106">
        <f ca="1">Cálculos!L103</f>
        <v>0</v>
      </c>
      <c r="EC104" s="106">
        <f>Cálculos!M103</f>
        <v>0</v>
      </c>
      <c r="ED104" s="106">
        <f ca="1">Cálculos!N103</f>
        <v>0</v>
      </c>
      <c r="EE104" s="106">
        <f ca="1">Cálculos!O103</f>
        <v>0</v>
      </c>
      <c r="EF104" s="106">
        <f ca="1">Cálculos!P103</f>
        <v>0</v>
      </c>
      <c r="EG104" s="106">
        <f ca="1">Cálculos!Q103</f>
        <v>0</v>
      </c>
      <c r="EH104" s="106">
        <f ca="1">Cálculos!R103</f>
        <v>0</v>
      </c>
      <c r="EI104" s="106">
        <f ca="1">Cálculos!S103</f>
        <v>0</v>
      </c>
      <c r="EJ104" s="106">
        <f ca="1">Cálculos!T103</f>
        <v>0</v>
      </c>
    </row>
    <row r="105" spans="30:140" x14ac:dyDescent="0.25">
      <c r="AD105" s="111">
        <f>'"Información del Proyecto - 4" '!B105</f>
        <v>0</v>
      </c>
      <c r="AE105" s="106">
        <f>'"Información del Proyecto - 4" '!C105</f>
        <v>0</v>
      </c>
      <c r="AF105" s="106">
        <f>'"Información del Proyecto - 4" '!D105</f>
        <v>0</v>
      </c>
      <c r="AG105" s="106">
        <f>'"Información del Proyecto - 4" '!E105</f>
        <v>0</v>
      </c>
      <c r="AH105" s="106">
        <f>'"Información del Proyecto - 4" '!F105</f>
        <v>0</v>
      </c>
      <c r="AI105" s="106">
        <f>'"Información del Proyecto - 4" '!G105</f>
        <v>0</v>
      </c>
      <c r="AJ105" s="106">
        <f>'"Información del Proyecto - 4" '!H105</f>
        <v>0</v>
      </c>
      <c r="AK105" s="106">
        <f>'"Información del Proyecto - 4" '!I105</f>
        <v>0</v>
      </c>
      <c r="AL105" s="106">
        <f>'"Información del Proyecto - 4" '!J105</f>
        <v>0</v>
      </c>
      <c r="AM105" s="106">
        <f>'"Información del Proyecto - 4" '!K105</f>
        <v>0</v>
      </c>
      <c r="AN105" s="106">
        <f>'"Información del Proyecto - 4" '!L105</f>
        <v>0</v>
      </c>
      <c r="AO105" s="106">
        <f>'"Información del Proyecto - 4" '!M105</f>
        <v>0</v>
      </c>
      <c r="AP105" s="106">
        <f>'"Información del Proyecto - 4" '!N105</f>
        <v>0</v>
      </c>
      <c r="AQ105" s="106" t="str">
        <f>'"Información del Proyecto - 4" '!O105</f>
        <v>se realizaron mediciones)</v>
      </c>
      <c r="AR105" s="106">
        <f>'"Información del Proyecto - 4" '!P105</f>
        <v>0</v>
      </c>
      <c r="AS105" s="106">
        <f>'"Información del Proyecto - 4" '!Q105</f>
        <v>0</v>
      </c>
      <c r="AT105" s="112">
        <f>'"Información del Proyecto - 4" '!R105</f>
        <v>0</v>
      </c>
      <c r="DR105" s="111">
        <f ca="1">Cálculos!B104</f>
        <v>0</v>
      </c>
      <c r="DS105" s="106">
        <f ca="1">Cálculos!C104</f>
        <v>0</v>
      </c>
      <c r="DT105" s="106">
        <f ca="1">Cálculos!D104</f>
        <v>0</v>
      </c>
      <c r="DU105" s="106">
        <f ca="1">Cálculos!E104</f>
        <v>0</v>
      </c>
      <c r="DV105" s="106">
        <f ca="1">Cálculos!F104</f>
        <v>0</v>
      </c>
      <c r="DW105" s="106">
        <f ca="1">Cálculos!G104</f>
        <v>0</v>
      </c>
      <c r="DX105" s="106">
        <f>Cálculos!H104</f>
        <v>0</v>
      </c>
      <c r="DY105" s="106">
        <f ca="1">Cálculos!I104</f>
        <v>0</v>
      </c>
      <c r="DZ105" s="106">
        <f ca="1">Cálculos!J104</f>
        <v>0</v>
      </c>
      <c r="EA105" s="106">
        <f ca="1">Cálculos!K104</f>
        <v>0</v>
      </c>
      <c r="EB105" s="106">
        <f ca="1">Cálculos!L104</f>
        <v>0</v>
      </c>
      <c r="EC105" s="106">
        <f>Cálculos!M104</f>
        <v>0</v>
      </c>
      <c r="ED105" s="106">
        <f ca="1">Cálculos!N104</f>
        <v>0</v>
      </c>
      <c r="EE105" s="106">
        <f ca="1">Cálculos!O104</f>
        <v>0</v>
      </c>
      <c r="EF105" s="106">
        <f ca="1">Cálculos!P104</f>
        <v>0</v>
      </c>
      <c r="EG105" s="106">
        <f ca="1">Cálculos!Q104</f>
        <v>0</v>
      </c>
      <c r="EH105" s="106">
        <f ca="1">Cálculos!R104</f>
        <v>0</v>
      </c>
      <c r="EI105" s="106">
        <f ca="1">Cálculos!S104</f>
        <v>0</v>
      </c>
      <c r="EJ105" s="106">
        <f ca="1">Cálculos!T104</f>
        <v>0</v>
      </c>
    </row>
    <row r="106" spans="30:140" x14ac:dyDescent="0.25">
      <c r="AD106" s="111">
        <f>'"Información del Proyecto - 4" '!B106</f>
        <v>0</v>
      </c>
      <c r="AE106" s="106">
        <f>'"Información del Proyecto - 4" '!C106</f>
        <v>0</v>
      </c>
      <c r="AF106" s="106">
        <f>'"Información del Proyecto - 4" '!D106</f>
        <v>0</v>
      </c>
      <c r="AG106" s="106">
        <f>'"Información del Proyecto - 4" '!E106</f>
        <v>0</v>
      </c>
      <c r="AH106" s="106">
        <f>'"Información del Proyecto - 4" '!F106</f>
        <v>0</v>
      </c>
      <c r="AI106" s="106">
        <f>'"Información del Proyecto - 4" '!G106</f>
        <v>0</v>
      </c>
      <c r="AJ106" s="106">
        <f>'"Información del Proyecto - 4" '!H106</f>
        <v>0</v>
      </c>
      <c r="AK106" s="106">
        <f>'"Información del Proyecto - 4" '!I106</f>
        <v>0</v>
      </c>
      <c r="AL106" s="106">
        <f>'"Información del Proyecto - 4" '!J106</f>
        <v>0</v>
      </c>
      <c r="AM106" s="106">
        <f>'"Información del Proyecto - 4" '!K106</f>
        <v>0</v>
      </c>
      <c r="AN106" s="106" t="str">
        <f>'"Información del Proyecto - 4" '!L106</f>
        <v>Coeficiente de Correlación (vs. torre principal)</v>
      </c>
      <c r="AO106" s="106">
        <f>'"Información del Proyecto - 4" '!M106</f>
        <v>0</v>
      </c>
      <c r="AP106" s="106">
        <f>'"Información del Proyecto - 4" '!N106</f>
        <v>0</v>
      </c>
      <c r="AQ106" s="106">
        <f>'"Información del Proyecto - 4" '!O106</f>
        <v>0</v>
      </c>
      <c r="AR106" s="106">
        <f>'"Información del Proyecto - 4" '!P106</f>
        <v>0</v>
      </c>
      <c r="AS106" s="106">
        <f>'"Información del Proyecto - 4" '!Q106</f>
        <v>0</v>
      </c>
      <c r="AT106" s="112">
        <f>'"Información del Proyecto - 4" '!R106</f>
        <v>0</v>
      </c>
      <c r="DR106" s="111">
        <f ca="1">Cálculos!B105</f>
        <v>0</v>
      </c>
      <c r="DS106" s="106">
        <f ca="1">Cálculos!C105</f>
        <v>0</v>
      </c>
      <c r="DT106" s="106">
        <f ca="1">Cálculos!D105</f>
        <v>0</v>
      </c>
      <c r="DU106" s="106">
        <f ca="1">Cálculos!E105</f>
        <v>0</v>
      </c>
      <c r="DV106" s="106">
        <f ca="1">Cálculos!F105</f>
        <v>0</v>
      </c>
      <c r="DW106" s="106">
        <f ca="1">Cálculos!G105</f>
        <v>0</v>
      </c>
      <c r="DX106" s="106">
        <f>Cálculos!H105</f>
        <v>0</v>
      </c>
      <c r="DY106" s="106">
        <f ca="1">Cálculos!I105</f>
        <v>0</v>
      </c>
      <c r="DZ106" s="106">
        <f ca="1">Cálculos!J105</f>
        <v>0</v>
      </c>
      <c r="EA106" s="106">
        <f ca="1">Cálculos!K105</f>
        <v>0</v>
      </c>
      <c r="EB106" s="106">
        <f ca="1">Cálculos!L105</f>
        <v>0</v>
      </c>
      <c r="EC106" s="106">
        <f>Cálculos!M105</f>
        <v>0</v>
      </c>
      <c r="ED106" s="106">
        <f ca="1">Cálculos!N105</f>
        <v>0</v>
      </c>
      <c r="EE106" s="106">
        <f ca="1">Cálculos!O105</f>
        <v>0</v>
      </c>
      <c r="EF106" s="106">
        <f ca="1">Cálculos!P105</f>
        <v>0</v>
      </c>
      <c r="EG106" s="106">
        <f ca="1">Cálculos!Q105</f>
        <v>0</v>
      </c>
      <c r="EH106" s="106">
        <f ca="1">Cálculos!R105</f>
        <v>0</v>
      </c>
      <c r="EI106" s="106">
        <f ca="1">Cálculos!S105</f>
        <v>0</v>
      </c>
      <c r="EJ106" s="106">
        <f ca="1">Cálculos!T105</f>
        <v>0</v>
      </c>
    </row>
    <row r="107" spans="30:140" x14ac:dyDescent="0.25">
      <c r="AD107" s="111">
        <f>'"Información del Proyecto - 4" '!B107</f>
        <v>0</v>
      </c>
      <c r="AE107" s="106">
        <f>'"Información del Proyecto - 4" '!C107</f>
        <v>0</v>
      </c>
      <c r="AF107" s="106">
        <f>'"Información del Proyecto - 4" '!D107</f>
        <v>0</v>
      </c>
      <c r="AG107" s="106">
        <f>'"Información del Proyecto - 4" '!E107</f>
        <v>0</v>
      </c>
      <c r="AH107" s="106">
        <f>'"Información del Proyecto - 4" '!F107</f>
        <v>0</v>
      </c>
      <c r="AI107" s="106">
        <f>'"Información del Proyecto - 4" '!G107</f>
        <v>0</v>
      </c>
      <c r="AJ107" s="106">
        <f>'"Información del Proyecto - 4" '!H107</f>
        <v>0</v>
      </c>
      <c r="AK107" s="106">
        <f>'"Información del Proyecto - 4" '!I107</f>
        <v>0</v>
      </c>
      <c r="AL107" s="106">
        <f>'"Información del Proyecto - 4" '!J107</f>
        <v>0</v>
      </c>
      <c r="AM107" s="106">
        <f>'"Información del Proyecto - 4" '!K107</f>
        <v>0</v>
      </c>
      <c r="AN107" s="106">
        <f>'"Información del Proyecto - 4" '!L107</f>
        <v>0</v>
      </c>
      <c r="AO107" s="106">
        <f>'"Información del Proyecto - 4" '!M107</f>
        <v>0</v>
      </c>
      <c r="AP107" s="106">
        <f>'"Información del Proyecto - 4" '!N107</f>
        <v>0</v>
      </c>
      <c r="AQ107" s="106">
        <f>'"Información del Proyecto - 4" '!O107</f>
        <v>0</v>
      </c>
      <c r="AR107" s="106">
        <f>'"Información del Proyecto - 4" '!P107</f>
        <v>0</v>
      </c>
      <c r="AS107" s="106">
        <f>'"Información del Proyecto - 4" '!Q107</f>
        <v>0</v>
      </c>
      <c r="AT107" s="112">
        <f>'"Información del Proyecto - 4" '!R107</f>
        <v>0</v>
      </c>
      <c r="DR107" s="111">
        <f ca="1">Cálculos!B106</f>
        <v>0</v>
      </c>
      <c r="DS107" s="106">
        <f ca="1">Cálculos!C106</f>
        <v>0</v>
      </c>
      <c r="DT107" s="106">
        <f ca="1">Cálculos!D106</f>
        <v>0</v>
      </c>
      <c r="DU107" s="106">
        <f ca="1">Cálculos!E106</f>
        <v>0</v>
      </c>
      <c r="DV107" s="106">
        <f ca="1">Cálculos!F106</f>
        <v>0</v>
      </c>
      <c r="DW107" s="106">
        <f ca="1">Cálculos!G106</f>
        <v>0</v>
      </c>
      <c r="DX107" s="106">
        <f>Cálculos!H106</f>
        <v>0</v>
      </c>
      <c r="DY107" s="106">
        <f ca="1">Cálculos!I106</f>
        <v>0</v>
      </c>
      <c r="DZ107" s="106">
        <f ca="1">Cálculos!J106</f>
        <v>0</v>
      </c>
      <c r="EA107" s="106">
        <f ca="1">Cálculos!K106</f>
        <v>0</v>
      </c>
      <c r="EB107" s="106">
        <f ca="1">Cálculos!L106</f>
        <v>0</v>
      </c>
      <c r="EC107" s="106">
        <f>Cálculos!M106</f>
        <v>0</v>
      </c>
      <c r="ED107" s="106">
        <f ca="1">Cálculos!N106</f>
        <v>0</v>
      </c>
      <c r="EE107" s="106">
        <f ca="1">Cálculos!O106</f>
        <v>0</v>
      </c>
      <c r="EF107" s="106">
        <f ca="1">Cálculos!P106</f>
        <v>0</v>
      </c>
      <c r="EG107" s="106">
        <f ca="1">Cálculos!Q106</f>
        <v>0</v>
      </c>
      <c r="EH107" s="106">
        <f ca="1">Cálculos!R106</f>
        <v>0</v>
      </c>
      <c r="EI107" s="106">
        <f ca="1">Cálculos!S106</f>
        <v>0</v>
      </c>
      <c r="EJ107" s="106">
        <f ca="1">Cálculos!T106</f>
        <v>0</v>
      </c>
    </row>
    <row r="108" spans="30:140" x14ac:dyDescent="0.25">
      <c r="AD108" s="111">
        <f>'"Información del Proyecto - 4" '!B108</f>
        <v>0</v>
      </c>
      <c r="AE108" s="106">
        <f>'"Información del Proyecto - 4" '!C108</f>
        <v>0</v>
      </c>
      <c r="AF108" s="106">
        <f>'"Información del Proyecto - 4" '!D108</f>
        <v>0</v>
      </c>
      <c r="AG108" s="106">
        <f>'"Información del Proyecto - 4" '!E108</f>
        <v>0</v>
      </c>
      <c r="AH108" s="106">
        <f>'"Información del Proyecto - 4" '!F108</f>
        <v>0</v>
      </c>
      <c r="AI108" s="106">
        <f>'"Información del Proyecto - 4" '!G108</f>
        <v>0</v>
      </c>
      <c r="AJ108" s="106">
        <f>'"Información del Proyecto - 4" '!H108</f>
        <v>0</v>
      </c>
      <c r="AK108" s="106">
        <f>'"Información del Proyecto - 4" '!I108</f>
        <v>0</v>
      </c>
      <c r="AL108" s="106">
        <f>'"Información del Proyecto - 4" '!J108</f>
        <v>0</v>
      </c>
      <c r="AM108" s="106">
        <f>'"Información del Proyecto - 4" '!K108</f>
        <v>0</v>
      </c>
      <c r="AN108" s="106">
        <f>'"Información del Proyecto - 4" '!L108</f>
        <v>0</v>
      </c>
      <c r="AO108" s="106">
        <f>'"Información del Proyecto - 4" '!M108</f>
        <v>0</v>
      </c>
      <c r="AP108" s="106">
        <f>'"Información del Proyecto - 4" '!N108</f>
        <v>0</v>
      </c>
      <c r="AQ108" s="106">
        <f>'"Información del Proyecto - 4" '!O108</f>
        <v>0</v>
      </c>
      <c r="AR108" s="106">
        <f>'"Información del Proyecto - 4" '!P108</f>
        <v>0</v>
      </c>
      <c r="AS108" s="106">
        <f>'"Información del Proyecto - 4" '!Q108</f>
        <v>0</v>
      </c>
      <c r="AT108" s="112">
        <f>'"Información del Proyecto - 4" '!R108</f>
        <v>0</v>
      </c>
      <c r="DR108" s="111">
        <f ca="1">Cálculos!B107</f>
        <v>0</v>
      </c>
      <c r="DS108" s="106">
        <f ca="1">Cálculos!C107</f>
        <v>0</v>
      </c>
      <c r="DT108" s="106">
        <f ca="1">Cálculos!D107</f>
        <v>0</v>
      </c>
      <c r="DU108" s="106">
        <f ca="1">Cálculos!E107</f>
        <v>0</v>
      </c>
      <c r="DV108" s="106">
        <f ca="1">Cálculos!F107</f>
        <v>0</v>
      </c>
      <c r="DW108" s="106">
        <f ca="1">Cálculos!G107</f>
        <v>0</v>
      </c>
      <c r="DX108" s="106">
        <f>Cálculos!H107</f>
        <v>0</v>
      </c>
      <c r="DY108" s="106">
        <f ca="1">Cálculos!I107</f>
        <v>0</v>
      </c>
      <c r="DZ108" s="106">
        <f ca="1">Cálculos!J107</f>
        <v>0</v>
      </c>
      <c r="EA108" s="106">
        <f ca="1">Cálculos!K107</f>
        <v>0</v>
      </c>
      <c r="EB108" s="106">
        <f ca="1">Cálculos!L107</f>
        <v>0</v>
      </c>
      <c r="EC108" s="106">
        <f>Cálculos!M107</f>
        <v>0</v>
      </c>
      <c r="ED108" s="106">
        <f ca="1">Cálculos!N107</f>
        <v>0</v>
      </c>
      <c r="EE108" s="106">
        <f ca="1">Cálculos!O107</f>
        <v>0</v>
      </c>
      <c r="EF108" s="106">
        <f ca="1">Cálculos!P107</f>
        <v>0</v>
      </c>
      <c r="EG108" s="106">
        <f ca="1">Cálculos!Q107</f>
        <v>0</v>
      </c>
      <c r="EH108" s="106">
        <f ca="1">Cálculos!R107</f>
        <v>0</v>
      </c>
      <c r="EI108" s="106">
        <f ca="1">Cálculos!S107</f>
        <v>0</v>
      </c>
      <c r="EJ108" s="106">
        <f ca="1">Cálculos!T107</f>
        <v>0</v>
      </c>
    </row>
    <row r="109" spans="30:140" x14ac:dyDescent="0.25">
      <c r="AD109" s="111">
        <f>'"Información del Proyecto - 4" '!B109</f>
        <v>0</v>
      </c>
      <c r="AE109" s="106">
        <f>'"Información del Proyecto - 4" '!C109</f>
        <v>0</v>
      </c>
      <c r="AF109" s="106">
        <f>'"Información del Proyecto - 4" '!D109</f>
        <v>0</v>
      </c>
      <c r="AG109" s="106">
        <f>'"Información del Proyecto - 4" '!E109</f>
        <v>0</v>
      </c>
      <c r="AH109" s="106">
        <f>'"Información del Proyecto - 4" '!F109</f>
        <v>0</v>
      </c>
      <c r="AI109" s="106">
        <f>'"Información del Proyecto - 4" '!G109</f>
        <v>0</v>
      </c>
      <c r="AJ109" s="106">
        <f>'"Información del Proyecto - 4" '!H109</f>
        <v>0</v>
      </c>
      <c r="AK109" s="106">
        <f>'"Información del Proyecto - 4" '!I109</f>
        <v>0</v>
      </c>
      <c r="AL109" s="106">
        <f>'"Información del Proyecto - 4" '!J109</f>
        <v>0</v>
      </c>
      <c r="AM109" s="106" t="str">
        <f>'"Información del Proyecto - 4" '!K109</f>
        <v>Bases de datos consultadas</v>
      </c>
      <c r="AN109" s="106">
        <f>'"Información del Proyecto - 4" '!L109</f>
        <v>0</v>
      </c>
      <c r="AO109" s="106">
        <f>'"Información del Proyecto - 4" '!M109</f>
        <v>0</v>
      </c>
      <c r="AP109" s="106">
        <f>'"Información del Proyecto - 4" '!N109</f>
        <v>0</v>
      </c>
      <c r="AQ109" s="106">
        <f>'"Información del Proyecto - 4" '!O109</f>
        <v>0</v>
      </c>
      <c r="AR109" s="106">
        <f>'"Información del Proyecto - 4" '!P109</f>
        <v>0</v>
      </c>
      <c r="AS109" s="106">
        <f>'"Información del Proyecto - 4" '!Q109</f>
        <v>0</v>
      </c>
      <c r="AT109" s="112">
        <f>'"Información del Proyecto - 4" '!R109</f>
        <v>0</v>
      </c>
      <c r="DR109" s="111">
        <f ca="1">Cálculos!B108</f>
        <v>0</v>
      </c>
      <c r="DS109" s="106">
        <f ca="1">Cálculos!C108</f>
        <v>0</v>
      </c>
      <c r="DT109" s="106">
        <f ca="1">Cálculos!D108</f>
        <v>0</v>
      </c>
      <c r="DU109" s="106">
        <f ca="1">Cálculos!E108</f>
        <v>0</v>
      </c>
      <c r="DV109" s="106">
        <f ca="1">Cálculos!F108</f>
        <v>0</v>
      </c>
      <c r="DW109" s="106">
        <f ca="1">Cálculos!G108</f>
        <v>0</v>
      </c>
      <c r="DX109" s="106">
        <f>Cálculos!H108</f>
        <v>0</v>
      </c>
      <c r="DY109" s="106">
        <f ca="1">Cálculos!I108</f>
        <v>0</v>
      </c>
      <c r="DZ109" s="106">
        <f ca="1">Cálculos!J108</f>
        <v>0</v>
      </c>
      <c r="EA109" s="106">
        <f ca="1">Cálculos!K108</f>
        <v>0</v>
      </c>
      <c r="EB109" s="106">
        <f ca="1">Cálculos!L108</f>
        <v>0</v>
      </c>
      <c r="EC109" s="106">
        <f>Cálculos!M108</f>
        <v>0</v>
      </c>
      <c r="ED109" s="106">
        <f ca="1">Cálculos!N108</f>
        <v>0</v>
      </c>
      <c r="EE109" s="106">
        <f ca="1">Cálculos!O108</f>
        <v>0</v>
      </c>
      <c r="EF109" s="106">
        <f ca="1">Cálculos!P108</f>
        <v>0</v>
      </c>
      <c r="EG109" s="106">
        <f ca="1">Cálculos!Q108</f>
        <v>0</v>
      </c>
      <c r="EH109" s="106">
        <f ca="1">Cálculos!R108</f>
        <v>0</v>
      </c>
      <c r="EI109" s="106">
        <f ca="1">Cálculos!S108</f>
        <v>0</v>
      </c>
      <c r="EJ109" s="106">
        <f ca="1">Cálculos!T108</f>
        <v>0</v>
      </c>
    </row>
    <row r="110" spans="30:140" x14ac:dyDescent="0.25">
      <c r="AD110" s="111">
        <f>'"Información del Proyecto - 4" '!B110</f>
        <v>0</v>
      </c>
      <c r="AE110" s="106">
        <f>'"Información del Proyecto - 4" '!C110</f>
        <v>0</v>
      </c>
      <c r="AF110" s="106">
        <f>'"Información del Proyecto - 4" '!D110</f>
        <v>0</v>
      </c>
      <c r="AG110" s="106">
        <f>'"Información del Proyecto - 4" '!E110</f>
        <v>0</v>
      </c>
      <c r="AH110" s="106">
        <f>'"Información del Proyecto - 4" '!F110</f>
        <v>0</v>
      </c>
      <c r="AI110" s="106">
        <f>'"Información del Proyecto - 4" '!G110</f>
        <v>0</v>
      </c>
      <c r="AJ110" s="106">
        <f>'"Información del Proyecto - 4" '!H110</f>
        <v>0</v>
      </c>
      <c r="AK110" s="106">
        <f>'"Información del Proyecto - 4" '!I110</f>
        <v>0</v>
      </c>
      <c r="AL110" s="106">
        <f>'"Información del Proyecto - 4" '!J110</f>
        <v>0</v>
      </c>
      <c r="AM110" s="106">
        <f>'"Información del Proyecto - 4" '!K110</f>
        <v>0</v>
      </c>
      <c r="AN110" s="106">
        <f>'"Información del Proyecto - 4" '!L110</f>
        <v>0</v>
      </c>
      <c r="AO110" s="106">
        <f>'"Información del Proyecto - 4" '!M110</f>
        <v>0</v>
      </c>
      <c r="AP110" s="106">
        <f>'"Información del Proyecto - 4" '!N110</f>
        <v>0</v>
      </c>
      <c r="AQ110" s="106">
        <f>'"Información del Proyecto - 4" '!O110</f>
        <v>0</v>
      </c>
      <c r="AR110" s="106">
        <f>'"Información del Proyecto - 4" '!P110</f>
        <v>0</v>
      </c>
      <c r="AS110" s="106">
        <f>'"Información del Proyecto - 4" '!Q110</f>
        <v>0</v>
      </c>
      <c r="AT110" s="112">
        <f>'"Información del Proyecto - 4" '!R110</f>
        <v>0</v>
      </c>
      <c r="DR110" s="111">
        <f ca="1">Cálculos!B109</f>
        <v>0</v>
      </c>
      <c r="DS110" s="106">
        <f ca="1">Cálculos!C109</f>
        <v>0</v>
      </c>
      <c r="DT110" s="106">
        <f ca="1">Cálculos!D109</f>
        <v>0</v>
      </c>
      <c r="DU110" s="106">
        <f ca="1">Cálculos!E109</f>
        <v>0</v>
      </c>
      <c r="DV110" s="106">
        <f ca="1">Cálculos!F109</f>
        <v>0</v>
      </c>
      <c r="DW110" s="106">
        <f ca="1">Cálculos!G109</f>
        <v>0</v>
      </c>
      <c r="DX110" s="106">
        <f>Cálculos!H109</f>
        <v>0</v>
      </c>
      <c r="DY110" s="106">
        <f ca="1">Cálculos!I109</f>
        <v>0</v>
      </c>
      <c r="DZ110" s="106">
        <f ca="1">Cálculos!J109</f>
        <v>0</v>
      </c>
      <c r="EA110" s="106">
        <f ca="1">Cálculos!K109</f>
        <v>0</v>
      </c>
      <c r="EB110" s="106">
        <f ca="1">Cálculos!L109</f>
        <v>0</v>
      </c>
      <c r="EC110" s="106">
        <f>Cálculos!M109</f>
        <v>0</v>
      </c>
      <c r="ED110" s="106">
        <f ca="1">Cálculos!N109</f>
        <v>0</v>
      </c>
      <c r="EE110" s="106">
        <f ca="1">Cálculos!O109</f>
        <v>0</v>
      </c>
      <c r="EF110" s="106">
        <f ca="1">Cálculos!P109</f>
        <v>0</v>
      </c>
      <c r="EG110" s="106">
        <f ca="1">Cálculos!Q109</f>
        <v>0</v>
      </c>
      <c r="EH110" s="106">
        <f ca="1">Cálculos!R109</f>
        <v>0</v>
      </c>
      <c r="EI110" s="106">
        <f ca="1">Cálculos!S109</f>
        <v>0</v>
      </c>
      <c r="EJ110" s="106">
        <f ca="1">Cálculos!T109</f>
        <v>0</v>
      </c>
    </row>
    <row r="111" spans="30:140" x14ac:dyDescent="0.25">
      <c r="AD111" s="111">
        <f>'"Información del Proyecto - 4" '!B111</f>
        <v>0</v>
      </c>
      <c r="AE111" s="106">
        <f>'"Información del Proyecto - 4" '!C111</f>
        <v>0</v>
      </c>
      <c r="AF111" s="106">
        <f>'"Información del Proyecto - 4" '!D111</f>
        <v>0</v>
      </c>
      <c r="AG111" s="106">
        <f>'"Información del Proyecto - 4" '!E111</f>
        <v>0</v>
      </c>
      <c r="AH111" s="106">
        <f>'"Información del Proyecto - 4" '!F111</f>
        <v>0</v>
      </c>
      <c r="AI111" s="106">
        <f>'"Información del Proyecto - 4" '!G111</f>
        <v>0</v>
      </c>
      <c r="AJ111" s="106">
        <f>'"Información del Proyecto - 4" '!H111</f>
        <v>0</v>
      </c>
      <c r="AK111" s="106">
        <f>'"Información del Proyecto - 4" '!I111</f>
        <v>0</v>
      </c>
      <c r="AL111" s="106">
        <f>'"Información del Proyecto - 4" '!J111</f>
        <v>0</v>
      </c>
      <c r="AM111" s="106">
        <f>'"Información del Proyecto - 4" '!K111</f>
        <v>0</v>
      </c>
      <c r="AN111" s="106">
        <f>'"Información del Proyecto - 4" '!L111</f>
        <v>0</v>
      </c>
      <c r="AO111" s="106">
        <f>'"Información del Proyecto - 4" '!M111</f>
        <v>0</v>
      </c>
      <c r="AP111" s="106">
        <f>'"Información del Proyecto - 4" '!N111</f>
        <v>0</v>
      </c>
      <c r="AQ111" s="106">
        <f>'"Información del Proyecto - 4" '!O111</f>
        <v>0</v>
      </c>
      <c r="AR111" s="106">
        <f>'"Información del Proyecto - 4" '!P111</f>
        <v>0</v>
      </c>
      <c r="AS111" s="106">
        <f>'"Información del Proyecto - 4" '!Q111</f>
        <v>0</v>
      </c>
      <c r="AT111" s="112">
        <f>'"Información del Proyecto - 4" '!R111</f>
        <v>0</v>
      </c>
      <c r="DR111" s="111">
        <f ca="1">Cálculos!B110</f>
        <v>0</v>
      </c>
      <c r="DS111" s="106">
        <f ca="1">Cálculos!C110</f>
        <v>0</v>
      </c>
      <c r="DT111" s="106">
        <f ca="1">Cálculos!D110</f>
        <v>0</v>
      </c>
      <c r="DU111" s="106">
        <f ca="1">Cálculos!E110</f>
        <v>0</v>
      </c>
      <c r="DV111" s="106">
        <f ca="1">Cálculos!F110</f>
        <v>0</v>
      </c>
      <c r="DW111" s="106">
        <f ca="1">Cálculos!G110</f>
        <v>0</v>
      </c>
      <c r="DX111" s="106">
        <f>Cálculos!H110</f>
        <v>0</v>
      </c>
      <c r="DY111" s="106">
        <f ca="1">Cálculos!I110</f>
        <v>0</v>
      </c>
      <c r="DZ111" s="106">
        <f ca="1">Cálculos!J110</f>
        <v>0</v>
      </c>
      <c r="EA111" s="106">
        <f ca="1">Cálculos!K110</f>
        <v>0</v>
      </c>
      <c r="EB111" s="106">
        <f ca="1">Cálculos!L110</f>
        <v>0</v>
      </c>
      <c r="EC111" s="106">
        <f>Cálculos!M110</f>
        <v>0</v>
      </c>
      <c r="ED111" s="106">
        <f ca="1">Cálculos!N110</f>
        <v>0</v>
      </c>
      <c r="EE111" s="106">
        <f ca="1">Cálculos!O110</f>
        <v>0</v>
      </c>
      <c r="EF111" s="106">
        <f ca="1">Cálculos!P110</f>
        <v>0</v>
      </c>
      <c r="EG111" s="106">
        <f ca="1">Cálculos!Q110</f>
        <v>0</v>
      </c>
      <c r="EH111" s="106">
        <f ca="1">Cálculos!R110</f>
        <v>0</v>
      </c>
      <c r="EI111" s="106">
        <f ca="1">Cálculos!S110</f>
        <v>0</v>
      </c>
      <c r="EJ111" s="106">
        <f ca="1">Cálculos!T110</f>
        <v>0</v>
      </c>
    </row>
    <row r="112" spans="30:140" x14ac:dyDescent="0.25">
      <c r="AD112" s="111">
        <f>'"Información del Proyecto - 4" '!B112</f>
        <v>0</v>
      </c>
      <c r="AE112" s="106">
        <f>'"Información del Proyecto - 4" '!C112</f>
        <v>0</v>
      </c>
      <c r="AF112" s="106">
        <f>'"Información del Proyecto - 4" '!D112</f>
        <v>0</v>
      </c>
      <c r="AG112" s="106">
        <f>'"Información del Proyecto - 4" '!E112</f>
        <v>0</v>
      </c>
      <c r="AH112" s="106">
        <f>'"Información del Proyecto - 4" '!F112</f>
        <v>0</v>
      </c>
      <c r="AI112" s="106">
        <f>'"Información del Proyecto - 4" '!G112</f>
        <v>0</v>
      </c>
      <c r="AJ112" s="106">
        <f>'"Información del Proyecto - 4" '!H112</f>
        <v>0</v>
      </c>
      <c r="AK112" s="106">
        <f>'"Información del Proyecto - 4" '!I112</f>
        <v>0</v>
      </c>
      <c r="AL112" s="106">
        <f>'"Información del Proyecto - 4" '!J112</f>
        <v>0</v>
      </c>
      <c r="AM112" s="106">
        <f>'"Información del Proyecto - 4" '!K112</f>
        <v>0</v>
      </c>
      <c r="AN112" s="106">
        <f>'"Información del Proyecto - 4" '!L112</f>
        <v>0</v>
      </c>
      <c r="AO112" s="106">
        <f>'"Información del Proyecto - 4" '!M112</f>
        <v>0</v>
      </c>
      <c r="AP112" s="106">
        <f>'"Información del Proyecto - 4" '!N112</f>
        <v>0</v>
      </c>
      <c r="AQ112" s="106">
        <f>'"Información del Proyecto - 4" '!O112</f>
        <v>0</v>
      </c>
      <c r="AR112" s="106">
        <f>'"Información del Proyecto - 4" '!P112</f>
        <v>0</v>
      </c>
      <c r="AS112" s="106">
        <f>'"Información del Proyecto - 4" '!Q112</f>
        <v>0</v>
      </c>
      <c r="AT112" s="112">
        <f>'"Información del Proyecto - 4" '!R112</f>
        <v>0</v>
      </c>
      <c r="DR112" s="111">
        <f ca="1">Cálculos!B111</f>
        <v>0</v>
      </c>
      <c r="DS112" s="106">
        <f ca="1">Cálculos!C111</f>
        <v>0</v>
      </c>
      <c r="DT112" s="106">
        <f ca="1">Cálculos!D111</f>
        <v>0</v>
      </c>
      <c r="DU112" s="106">
        <f ca="1">Cálculos!E111</f>
        <v>0</v>
      </c>
      <c r="DV112" s="106">
        <f ca="1">Cálculos!F111</f>
        <v>0</v>
      </c>
      <c r="DW112" s="106">
        <f ca="1">Cálculos!G111</f>
        <v>0</v>
      </c>
      <c r="DX112" s="106">
        <f>Cálculos!H111</f>
        <v>0</v>
      </c>
      <c r="DY112" s="106">
        <f ca="1">Cálculos!I111</f>
        <v>0</v>
      </c>
      <c r="DZ112" s="106">
        <f ca="1">Cálculos!J111</f>
        <v>0</v>
      </c>
      <c r="EA112" s="106">
        <f ca="1">Cálculos!K111</f>
        <v>0</v>
      </c>
      <c r="EB112" s="106">
        <f ca="1">Cálculos!L111</f>
        <v>0</v>
      </c>
      <c r="EC112" s="106">
        <f>Cálculos!M111</f>
        <v>0</v>
      </c>
      <c r="ED112" s="106">
        <f ca="1">Cálculos!N111</f>
        <v>0</v>
      </c>
      <c r="EE112" s="106">
        <f ca="1">Cálculos!O111</f>
        <v>0</v>
      </c>
      <c r="EF112" s="106">
        <f ca="1">Cálculos!P111</f>
        <v>0</v>
      </c>
      <c r="EG112" s="106">
        <f ca="1">Cálculos!Q111</f>
        <v>0</v>
      </c>
      <c r="EH112" s="106">
        <f ca="1">Cálculos!R111</f>
        <v>0</v>
      </c>
      <c r="EI112" s="106">
        <f ca="1">Cálculos!S111</f>
        <v>0</v>
      </c>
      <c r="EJ112" s="106">
        <f ca="1">Cálculos!T111</f>
        <v>0</v>
      </c>
    </row>
    <row r="113" spans="30:140" x14ac:dyDescent="0.25">
      <c r="AD113" s="111">
        <f>'"Información del Proyecto - 4" '!B113</f>
        <v>0</v>
      </c>
      <c r="AE113" s="106">
        <f>'"Información del Proyecto - 4" '!C113</f>
        <v>0</v>
      </c>
      <c r="AF113" s="106">
        <f>'"Información del Proyecto - 4" '!D113</f>
        <v>0</v>
      </c>
      <c r="AG113" s="106">
        <f>'"Información del Proyecto - 4" '!E113</f>
        <v>0</v>
      </c>
      <c r="AH113" s="106">
        <f>'"Información del Proyecto - 4" '!F113</f>
        <v>0</v>
      </c>
      <c r="AI113" s="106">
        <f>'"Información del Proyecto - 4" '!G113</f>
        <v>0</v>
      </c>
      <c r="AJ113" s="106">
        <f>'"Información del Proyecto - 4" '!H113</f>
        <v>0</v>
      </c>
      <c r="AK113" s="106">
        <f>'"Información del Proyecto - 4" '!I113</f>
        <v>0</v>
      </c>
      <c r="AL113" s="106">
        <f>'"Información del Proyecto - 4" '!J113</f>
        <v>0</v>
      </c>
      <c r="AM113" s="106">
        <f>'"Información del Proyecto - 4" '!K113</f>
        <v>0</v>
      </c>
      <c r="AN113" s="106">
        <f>'"Información del Proyecto - 4" '!L113</f>
        <v>0</v>
      </c>
      <c r="AO113" s="106">
        <f>'"Información del Proyecto - 4" '!M113</f>
        <v>0</v>
      </c>
      <c r="AP113" s="106">
        <f>'"Información del Proyecto - 4" '!N113</f>
        <v>0</v>
      </c>
      <c r="AQ113" s="106">
        <f>'"Información del Proyecto - 4" '!O113</f>
        <v>0</v>
      </c>
      <c r="AR113" s="106">
        <f>'"Información del Proyecto - 4" '!P113</f>
        <v>0</v>
      </c>
      <c r="AS113" s="106">
        <f>'"Información del Proyecto - 4" '!Q113</f>
        <v>0</v>
      </c>
      <c r="AT113" s="112">
        <f>'"Información del Proyecto - 4" '!R113</f>
        <v>0</v>
      </c>
      <c r="DR113" s="111">
        <f ca="1">Cálculos!B112</f>
        <v>0</v>
      </c>
      <c r="DS113" s="106">
        <f ca="1">Cálculos!C112</f>
        <v>0</v>
      </c>
      <c r="DT113" s="106">
        <f ca="1">Cálculos!D112</f>
        <v>0</v>
      </c>
      <c r="DU113" s="106">
        <f ca="1">Cálculos!E112</f>
        <v>0</v>
      </c>
      <c r="DV113" s="106">
        <f ca="1">Cálculos!F112</f>
        <v>0</v>
      </c>
      <c r="DW113" s="106">
        <f ca="1">Cálculos!G112</f>
        <v>0</v>
      </c>
      <c r="DX113" s="106">
        <f>Cálculos!H112</f>
        <v>0</v>
      </c>
      <c r="DY113" s="106">
        <f ca="1">Cálculos!I112</f>
        <v>0</v>
      </c>
      <c r="DZ113" s="106">
        <f ca="1">Cálculos!J112</f>
        <v>0</v>
      </c>
      <c r="EA113" s="106">
        <f ca="1">Cálculos!K112</f>
        <v>0</v>
      </c>
      <c r="EB113" s="106">
        <f ca="1">Cálculos!L112</f>
        <v>0</v>
      </c>
      <c r="EC113" s="106">
        <f>Cálculos!M112</f>
        <v>0</v>
      </c>
      <c r="ED113" s="106">
        <f ca="1">Cálculos!N112</f>
        <v>0</v>
      </c>
      <c r="EE113" s="106">
        <f ca="1">Cálculos!O112</f>
        <v>0</v>
      </c>
      <c r="EF113" s="106">
        <f ca="1">Cálculos!P112</f>
        <v>0</v>
      </c>
      <c r="EG113" s="106">
        <f ca="1">Cálculos!Q112</f>
        <v>0</v>
      </c>
      <c r="EH113" s="106">
        <f ca="1">Cálculos!R112</f>
        <v>0</v>
      </c>
      <c r="EI113" s="106">
        <f ca="1">Cálculos!S112</f>
        <v>0</v>
      </c>
      <c r="EJ113" s="106">
        <f ca="1">Cálculos!T112</f>
        <v>0</v>
      </c>
    </row>
    <row r="114" spans="30:140" x14ac:dyDescent="0.25">
      <c r="AD114" s="111">
        <f>'"Información del Proyecto - 4" '!B114</f>
        <v>0</v>
      </c>
      <c r="AE114" s="106">
        <f>'"Información del Proyecto - 4" '!C114</f>
        <v>0</v>
      </c>
      <c r="AF114" s="106">
        <f>'"Información del Proyecto - 4" '!D114</f>
        <v>0</v>
      </c>
      <c r="AG114" s="106">
        <f>'"Información del Proyecto - 4" '!E114</f>
        <v>0</v>
      </c>
      <c r="AH114" s="106">
        <f>'"Información del Proyecto - 4" '!F114</f>
        <v>0</v>
      </c>
      <c r="AI114" s="106">
        <f>'"Información del Proyecto - 4" '!G114</f>
        <v>0</v>
      </c>
      <c r="AJ114" s="106">
        <f>'"Información del Proyecto - 4" '!H114</f>
        <v>0</v>
      </c>
      <c r="AK114" s="106">
        <f>'"Información del Proyecto - 4" '!I114</f>
        <v>0</v>
      </c>
      <c r="AL114" s="106">
        <f>'"Información del Proyecto - 4" '!J114</f>
        <v>0</v>
      </c>
      <c r="AM114" s="106">
        <f>'"Información del Proyecto - 4" '!K114</f>
        <v>0</v>
      </c>
      <c r="AN114" s="106">
        <f>'"Información del Proyecto - 4" '!L114</f>
        <v>0</v>
      </c>
      <c r="AO114" s="106">
        <f>'"Información del Proyecto - 4" '!M114</f>
        <v>0</v>
      </c>
      <c r="AP114" s="106">
        <f>'"Información del Proyecto - 4" '!N114</f>
        <v>0</v>
      </c>
      <c r="AQ114" s="106">
        <f>'"Información del Proyecto - 4" '!O114</f>
        <v>0</v>
      </c>
      <c r="AR114" s="106">
        <f>'"Información del Proyecto - 4" '!P114</f>
        <v>0</v>
      </c>
      <c r="AS114" s="106">
        <f>'"Información del Proyecto - 4" '!Q114</f>
        <v>0</v>
      </c>
      <c r="AT114" s="112">
        <f>'"Información del Proyecto - 4" '!R114</f>
        <v>0</v>
      </c>
      <c r="DR114" s="111">
        <f ca="1">Cálculos!B113</f>
        <v>0</v>
      </c>
      <c r="DS114" s="106">
        <f ca="1">Cálculos!C113</f>
        <v>0</v>
      </c>
      <c r="DT114" s="106">
        <f ca="1">Cálculos!D113</f>
        <v>0</v>
      </c>
      <c r="DU114" s="106">
        <f ca="1">Cálculos!E113</f>
        <v>0</v>
      </c>
      <c r="DV114" s="106">
        <f ca="1">Cálculos!F113</f>
        <v>0</v>
      </c>
      <c r="DW114" s="106">
        <f ca="1">Cálculos!G113</f>
        <v>0</v>
      </c>
      <c r="DX114" s="106">
        <f>Cálculos!H113</f>
        <v>0</v>
      </c>
      <c r="DY114" s="106">
        <f ca="1">Cálculos!I113</f>
        <v>0</v>
      </c>
      <c r="DZ114" s="106">
        <f ca="1">Cálculos!J113</f>
        <v>0</v>
      </c>
      <c r="EA114" s="106">
        <f ca="1">Cálculos!K113</f>
        <v>0</v>
      </c>
      <c r="EB114" s="106">
        <f ca="1">Cálculos!L113</f>
        <v>0</v>
      </c>
      <c r="EC114" s="106">
        <f>Cálculos!M113</f>
        <v>0</v>
      </c>
      <c r="ED114" s="106">
        <f ca="1">Cálculos!N113</f>
        <v>0</v>
      </c>
      <c r="EE114" s="106">
        <f ca="1">Cálculos!O113</f>
        <v>0</v>
      </c>
      <c r="EF114" s="106">
        <f ca="1">Cálculos!P113</f>
        <v>0</v>
      </c>
      <c r="EG114" s="106">
        <f ca="1">Cálculos!Q113</f>
        <v>0</v>
      </c>
      <c r="EH114" s="106">
        <f ca="1">Cálculos!R113</f>
        <v>0</v>
      </c>
      <c r="EI114" s="106">
        <f ca="1">Cálculos!S113</f>
        <v>0</v>
      </c>
      <c r="EJ114" s="106">
        <f ca="1">Cálculos!T113</f>
        <v>0</v>
      </c>
    </row>
    <row r="115" spans="30:140" x14ac:dyDescent="0.25">
      <c r="AD115" s="111">
        <f>'"Información del Proyecto - 4" '!B115</f>
        <v>0</v>
      </c>
      <c r="AE115" s="106">
        <f>'"Información del Proyecto - 4" '!C115</f>
        <v>0</v>
      </c>
      <c r="AF115" s="106">
        <f>'"Información del Proyecto - 4" '!D115</f>
        <v>0</v>
      </c>
      <c r="AG115" s="106">
        <f>'"Información del Proyecto - 4" '!E115</f>
        <v>0</v>
      </c>
      <c r="AH115" s="106">
        <f>'"Información del Proyecto - 4" '!F115</f>
        <v>0</v>
      </c>
      <c r="AI115" s="106">
        <f>'"Información del Proyecto - 4" '!G115</f>
        <v>0</v>
      </c>
      <c r="AJ115" s="106">
        <f>'"Información del Proyecto - 4" '!H115</f>
        <v>0</v>
      </c>
      <c r="AK115" s="106">
        <f>'"Información del Proyecto - 4" '!I115</f>
        <v>0</v>
      </c>
      <c r="AL115" s="106">
        <f>'"Información del Proyecto - 4" '!J115</f>
        <v>0</v>
      </c>
      <c r="AM115" s="106">
        <f>'"Información del Proyecto - 4" '!K115</f>
        <v>0</v>
      </c>
      <c r="AN115" s="106">
        <f>'"Información del Proyecto - 4" '!L115</f>
        <v>0</v>
      </c>
      <c r="AO115" s="106">
        <f>'"Información del Proyecto - 4" '!M115</f>
        <v>0</v>
      </c>
      <c r="AP115" s="106">
        <f>'"Información del Proyecto - 4" '!N115</f>
        <v>0</v>
      </c>
      <c r="AQ115" s="106">
        <f>'"Información del Proyecto - 4" '!O115</f>
        <v>0</v>
      </c>
      <c r="AR115" s="106">
        <f>'"Información del Proyecto - 4" '!P115</f>
        <v>0</v>
      </c>
      <c r="AS115" s="106">
        <f>'"Información del Proyecto - 4" '!Q115</f>
        <v>0</v>
      </c>
      <c r="AT115" s="112">
        <f>'"Información del Proyecto - 4" '!R115</f>
        <v>0</v>
      </c>
      <c r="DR115" s="111">
        <f ca="1">Cálculos!B114</f>
        <v>0</v>
      </c>
      <c r="DS115" s="106">
        <f ca="1">Cálculos!C114</f>
        <v>0</v>
      </c>
      <c r="DT115" s="106">
        <f ca="1">Cálculos!D114</f>
        <v>0</v>
      </c>
      <c r="DU115" s="106">
        <f ca="1">Cálculos!E114</f>
        <v>0</v>
      </c>
      <c r="DV115" s="106">
        <f ca="1">Cálculos!F114</f>
        <v>0</v>
      </c>
      <c r="DW115" s="106">
        <f ca="1">Cálculos!G114</f>
        <v>0</v>
      </c>
      <c r="DX115" s="106">
        <f>Cálculos!H114</f>
        <v>0</v>
      </c>
      <c r="DY115" s="106">
        <f ca="1">Cálculos!I114</f>
        <v>0</v>
      </c>
      <c r="DZ115" s="106">
        <f ca="1">Cálculos!J114</f>
        <v>0</v>
      </c>
      <c r="EA115" s="106">
        <f ca="1">Cálculos!K114</f>
        <v>0</v>
      </c>
      <c r="EB115" s="106">
        <f ca="1">Cálculos!L114</f>
        <v>0</v>
      </c>
      <c r="EC115" s="106">
        <f>Cálculos!M114</f>
        <v>0</v>
      </c>
      <c r="ED115" s="106">
        <f ca="1">Cálculos!N114</f>
        <v>0</v>
      </c>
      <c r="EE115" s="106">
        <f ca="1">Cálculos!O114</f>
        <v>0</v>
      </c>
      <c r="EF115" s="106">
        <f ca="1">Cálculos!P114</f>
        <v>0</v>
      </c>
      <c r="EG115" s="106">
        <f ca="1">Cálculos!Q114</f>
        <v>0</v>
      </c>
      <c r="EH115" s="106">
        <f ca="1">Cálculos!R114</f>
        <v>0</v>
      </c>
      <c r="EI115" s="106">
        <f ca="1">Cálculos!S114</f>
        <v>0</v>
      </c>
      <c r="EJ115" s="106">
        <f ca="1">Cálculos!T114</f>
        <v>0</v>
      </c>
    </row>
    <row r="116" spans="30:140" x14ac:dyDescent="0.25">
      <c r="AD116" s="111">
        <f>'"Información del Proyecto - 4" '!B116</f>
        <v>0</v>
      </c>
      <c r="AE116" s="106">
        <f>'"Información del Proyecto - 4" '!C116</f>
        <v>0</v>
      </c>
      <c r="AF116" s="106">
        <f>'"Información del Proyecto - 4" '!D116</f>
        <v>0</v>
      </c>
      <c r="AG116" s="106">
        <f>'"Información del Proyecto - 4" '!E116</f>
        <v>0</v>
      </c>
      <c r="AH116" s="106">
        <f>'"Información del Proyecto - 4" '!F116</f>
        <v>0</v>
      </c>
      <c r="AI116" s="106">
        <f>'"Información del Proyecto - 4" '!G116</f>
        <v>0</v>
      </c>
      <c r="AJ116" s="106">
        <f>'"Información del Proyecto - 4" '!H116</f>
        <v>0</v>
      </c>
      <c r="AK116" s="106">
        <f>'"Información del Proyecto - 4" '!I116</f>
        <v>0</v>
      </c>
      <c r="AL116" s="106">
        <f>'"Información del Proyecto - 4" '!J116</f>
        <v>0</v>
      </c>
      <c r="AM116" s="106">
        <f>'"Información del Proyecto - 4" '!K116</f>
        <v>0</v>
      </c>
      <c r="AN116" s="106">
        <f>'"Información del Proyecto - 4" '!L116</f>
        <v>0</v>
      </c>
      <c r="AO116" s="106">
        <f>'"Información del Proyecto - 4" '!M116</f>
        <v>0</v>
      </c>
      <c r="AP116" s="106">
        <f>'"Información del Proyecto - 4" '!N116</f>
        <v>0</v>
      </c>
      <c r="AQ116" s="106">
        <f>'"Información del Proyecto - 4" '!O116</f>
        <v>0</v>
      </c>
      <c r="AR116" s="106">
        <f>'"Información del Proyecto - 4" '!P116</f>
        <v>0</v>
      </c>
      <c r="AS116" s="106">
        <f>'"Información del Proyecto - 4" '!Q116</f>
        <v>0</v>
      </c>
      <c r="AT116" s="112">
        <f>'"Información del Proyecto - 4" '!R116</f>
        <v>0</v>
      </c>
      <c r="DR116" s="111">
        <f ca="1">Cálculos!B115</f>
        <v>0</v>
      </c>
      <c r="DS116" s="106">
        <f ca="1">Cálculos!C115</f>
        <v>0</v>
      </c>
      <c r="DT116" s="106">
        <f ca="1">Cálculos!D115</f>
        <v>0</v>
      </c>
      <c r="DU116" s="106">
        <f ca="1">Cálculos!E115</f>
        <v>0</v>
      </c>
      <c r="DV116" s="106">
        <f ca="1">Cálculos!F115</f>
        <v>0</v>
      </c>
      <c r="DW116" s="106">
        <f ca="1">Cálculos!G115</f>
        <v>0</v>
      </c>
      <c r="DX116" s="106">
        <f>Cálculos!H115</f>
        <v>0</v>
      </c>
      <c r="DY116" s="106">
        <f ca="1">Cálculos!I115</f>
        <v>0</v>
      </c>
      <c r="DZ116" s="106">
        <f ca="1">Cálculos!J115</f>
        <v>0</v>
      </c>
      <c r="EA116" s="106">
        <f ca="1">Cálculos!K115</f>
        <v>0</v>
      </c>
      <c r="EB116" s="106">
        <f ca="1">Cálculos!L115</f>
        <v>0</v>
      </c>
      <c r="EC116" s="106">
        <f>Cálculos!M115</f>
        <v>0</v>
      </c>
      <c r="ED116" s="106">
        <f ca="1">Cálculos!N115</f>
        <v>0</v>
      </c>
      <c r="EE116" s="106">
        <f ca="1">Cálculos!O115</f>
        <v>0</v>
      </c>
      <c r="EF116" s="106">
        <f ca="1">Cálculos!P115</f>
        <v>0</v>
      </c>
      <c r="EG116" s="106">
        <f ca="1">Cálculos!Q115</f>
        <v>0</v>
      </c>
      <c r="EH116" s="106">
        <f ca="1">Cálculos!R115</f>
        <v>0</v>
      </c>
      <c r="EI116" s="106">
        <f ca="1">Cálculos!S115</f>
        <v>0</v>
      </c>
      <c r="EJ116" s="106">
        <f ca="1">Cálculos!T115</f>
        <v>0</v>
      </c>
    </row>
    <row r="117" spans="30:140" x14ac:dyDescent="0.25">
      <c r="AD117" s="111">
        <f>'"Información del Proyecto - 4" '!B117</f>
        <v>0</v>
      </c>
      <c r="AE117" s="106">
        <f>'"Información del Proyecto - 4" '!C117</f>
        <v>0</v>
      </c>
      <c r="AF117" s="106">
        <f>'"Información del Proyecto - 4" '!D117</f>
        <v>0</v>
      </c>
      <c r="AG117" s="106">
        <f>'"Información del Proyecto - 4" '!E117</f>
        <v>0</v>
      </c>
      <c r="AH117" s="106">
        <f>'"Información del Proyecto - 4" '!F117</f>
        <v>0</v>
      </c>
      <c r="AI117" s="106">
        <f>'"Información del Proyecto - 4" '!G117</f>
        <v>0</v>
      </c>
      <c r="AJ117" s="106">
        <f>'"Información del Proyecto - 4" '!H117</f>
        <v>0</v>
      </c>
      <c r="AK117" s="106">
        <f>'"Información del Proyecto - 4" '!I117</f>
        <v>0</v>
      </c>
      <c r="AL117" s="106">
        <f>'"Información del Proyecto - 4" '!J117</f>
        <v>0</v>
      </c>
      <c r="AM117" s="106">
        <f>'"Información del Proyecto - 4" '!K117</f>
        <v>0</v>
      </c>
      <c r="AN117" s="106">
        <f>'"Información del Proyecto - 4" '!L117</f>
        <v>0</v>
      </c>
      <c r="AO117" s="106">
        <f>'"Información del Proyecto - 4" '!M117</f>
        <v>0</v>
      </c>
      <c r="AP117" s="106">
        <f>'"Información del Proyecto - 4" '!N117</f>
        <v>0</v>
      </c>
      <c r="AQ117" s="106">
        <f>'"Información del Proyecto - 4" '!O117</f>
        <v>0</v>
      </c>
      <c r="AR117" s="106">
        <f>'"Información del Proyecto - 4" '!P117</f>
        <v>0</v>
      </c>
      <c r="AS117" s="106">
        <f>'"Información del Proyecto - 4" '!Q117</f>
        <v>0</v>
      </c>
      <c r="AT117" s="112">
        <f>'"Información del Proyecto - 4" '!R117</f>
        <v>0</v>
      </c>
      <c r="DR117" s="111">
        <f ca="1">Cálculos!B116</f>
        <v>0</v>
      </c>
      <c r="DS117" s="106">
        <f ca="1">Cálculos!C116</f>
        <v>0</v>
      </c>
      <c r="DT117" s="106">
        <f ca="1">Cálculos!D116</f>
        <v>0</v>
      </c>
      <c r="DU117" s="106">
        <f ca="1">Cálculos!E116</f>
        <v>0</v>
      </c>
      <c r="DV117" s="106">
        <f ca="1">Cálculos!F116</f>
        <v>0</v>
      </c>
      <c r="DW117" s="106">
        <f ca="1">Cálculos!G116</f>
        <v>0</v>
      </c>
      <c r="DX117" s="106">
        <f>Cálculos!H116</f>
        <v>0</v>
      </c>
      <c r="DY117" s="106">
        <f ca="1">Cálculos!I116</f>
        <v>0</v>
      </c>
      <c r="DZ117" s="106">
        <f ca="1">Cálculos!J116</f>
        <v>0</v>
      </c>
      <c r="EA117" s="106">
        <f ca="1">Cálculos!K116</f>
        <v>0</v>
      </c>
      <c r="EB117" s="106">
        <f ca="1">Cálculos!L116</f>
        <v>0</v>
      </c>
      <c r="EC117" s="106">
        <f>Cálculos!M116</f>
        <v>0</v>
      </c>
      <c r="ED117" s="106">
        <f ca="1">Cálculos!N116</f>
        <v>0</v>
      </c>
      <c r="EE117" s="106">
        <f ca="1">Cálculos!O116</f>
        <v>0</v>
      </c>
      <c r="EF117" s="106">
        <f ca="1">Cálculos!P116</f>
        <v>0</v>
      </c>
      <c r="EG117" s="106">
        <f ca="1">Cálculos!Q116</f>
        <v>0</v>
      </c>
      <c r="EH117" s="106">
        <f ca="1">Cálculos!R116</f>
        <v>0</v>
      </c>
      <c r="EI117" s="106">
        <f ca="1">Cálculos!S116</f>
        <v>0</v>
      </c>
      <c r="EJ117" s="106">
        <f ca="1">Cálculos!T116</f>
        <v>0</v>
      </c>
    </row>
    <row r="118" spans="30:140" x14ac:dyDescent="0.25">
      <c r="AD118" s="111">
        <f>'"Información del Proyecto - 4" '!B118</f>
        <v>0</v>
      </c>
      <c r="AE118" s="106">
        <f>'"Información del Proyecto - 4" '!C118</f>
        <v>0</v>
      </c>
      <c r="AF118" s="106">
        <f>'"Información del Proyecto - 4" '!D118</f>
        <v>0</v>
      </c>
      <c r="AG118" s="106">
        <f>'"Información del Proyecto - 4" '!E118</f>
        <v>0</v>
      </c>
      <c r="AH118" s="106">
        <f>'"Información del Proyecto - 4" '!F118</f>
        <v>0</v>
      </c>
      <c r="AI118" s="106">
        <f>'"Información del Proyecto - 4" '!G118</f>
        <v>0</v>
      </c>
      <c r="AJ118" s="106">
        <f>'"Información del Proyecto - 4" '!H118</f>
        <v>0</v>
      </c>
      <c r="AK118" s="106">
        <f>'"Información del Proyecto - 4" '!I118</f>
        <v>0</v>
      </c>
      <c r="AL118" s="106">
        <f>'"Información del Proyecto - 4" '!J118</f>
        <v>0</v>
      </c>
      <c r="AM118" s="106">
        <f>'"Información del Proyecto - 4" '!K118</f>
        <v>0</v>
      </c>
      <c r="AN118" s="106">
        <f>'"Información del Proyecto - 4" '!L118</f>
        <v>0</v>
      </c>
      <c r="AO118" s="106">
        <f>'"Información del Proyecto - 4" '!M118</f>
        <v>0</v>
      </c>
      <c r="AP118" s="106">
        <f>'"Información del Proyecto - 4" '!N118</f>
        <v>0</v>
      </c>
      <c r="AQ118" s="106">
        <f>'"Información del Proyecto - 4" '!O118</f>
        <v>0</v>
      </c>
      <c r="AR118" s="106">
        <f>'"Información del Proyecto - 4" '!P118</f>
        <v>0</v>
      </c>
      <c r="AS118" s="106">
        <f>'"Información del Proyecto - 4" '!Q118</f>
        <v>0</v>
      </c>
      <c r="AT118" s="112">
        <f>'"Información del Proyecto - 4" '!R118</f>
        <v>0</v>
      </c>
      <c r="DR118" s="111">
        <f ca="1">Cálculos!B117</f>
        <v>0</v>
      </c>
      <c r="DS118" s="106">
        <f ca="1">Cálculos!C117</f>
        <v>0</v>
      </c>
      <c r="DT118" s="106">
        <f ca="1">Cálculos!D117</f>
        <v>0</v>
      </c>
      <c r="DU118" s="106">
        <f ca="1">Cálculos!E117</f>
        <v>0</v>
      </c>
      <c r="DV118" s="106">
        <f ca="1">Cálculos!F117</f>
        <v>0</v>
      </c>
      <c r="DW118" s="106">
        <f ca="1">Cálculos!G117</f>
        <v>0</v>
      </c>
      <c r="DX118" s="106">
        <f>Cálculos!H117</f>
        <v>0</v>
      </c>
      <c r="DY118" s="106">
        <f ca="1">Cálculos!I117</f>
        <v>0</v>
      </c>
      <c r="DZ118" s="106">
        <f ca="1">Cálculos!J117</f>
        <v>0</v>
      </c>
      <c r="EA118" s="106">
        <f ca="1">Cálculos!K117</f>
        <v>0</v>
      </c>
      <c r="EB118" s="106">
        <f ca="1">Cálculos!L117</f>
        <v>0</v>
      </c>
      <c r="EC118" s="106">
        <f>Cálculos!M117</f>
        <v>0</v>
      </c>
      <c r="ED118" s="106">
        <f ca="1">Cálculos!N117</f>
        <v>0</v>
      </c>
      <c r="EE118" s="106">
        <f ca="1">Cálculos!O117</f>
        <v>0</v>
      </c>
      <c r="EF118" s="106">
        <f ca="1">Cálculos!P117</f>
        <v>0</v>
      </c>
      <c r="EG118" s="106">
        <f ca="1">Cálculos!Q117</f>
        <v>0</v>
      </c>
      <c r="EH118" s="106">
        <f ca="1">Cálculos!R117</f>
        <v>0</v>
      </c>
      <c r="EI118" s="106">
        <f ca="1">Cálculos!S117</f>
        <v>0</v>
      </c>
      <c r="EJ118" s="106">
        <f ca="1">Cálculos!T117</f>
        <v>0</v>
      </c>
    </row>
    <row r="119" spans="30:140" x14ac:dyDescent="0.25">
      <c r="AD119" s="111">
        <f>'"Información del Proyecto - 4" '!B119</f>
        <v>0</v>
      </c>
      <c r="AE119" s="106">
        <f>'"Información del Proyecto - 4" '!C119</f>
        <v>0</v>
      </c>
      <c r="AF119" s="106">
        <f>'"Información del Proyecto - 4" '!D119</f>
        <v>0</v>
      </c>
      <c r="AG119" s="106">
        <f>'"Información del Proyecto - 4" '!E119</f>
        <v>0</v>
      </c>
      <c r="AH119" s="106">
        <f>'"Información del Proyecto - 4" '!F119</f>
        <v>0</v>
      </c>
      <c r="AI119" s="106">
        <f>'"Información del Proyecto - 4" '!G119</f>
        <v>0</v>
      </c>
      <c r="AJ119" s="106">
        <f>'"Información del Proyecto - 4" '!H119</f>
        <v>0</v>
      </c>
      <c r="AK119" s="106">
        <f>'"Información del Proyecto - 4" '!I119</f>
        <v>0</v>
      </c>
      <c r="AL119" s="106">
        <f>'"Información del Proyecto - 4" '!J119</f>
        <v>0</v>
      </c>
      <c r="AM119" s="106">
        <f>'"Información del Proyecto - 4" '!K119</f>
        <v>0</v>
      </c>
      <c r="AN119" s="106">
        <f>'"Información del Proyecto - 4" '!L119</f>
        <v>0</v>
      </c>
      <c r="AO119" s="106">
        <f>'"Información del Proyecto - 4" '!M119</f>
        <v>0</v>
      </c>
      <c r="AP119" s="106">
        <f>'"Información del Proyecto - 4" '!N119</f>
        <v>0</v>
      </c>
      <c r="AQ119" s="106">
        <f>'"Información del Proyecto - 4" '!O119</f>
        <v>0</v>
      </c>
      <c r="AR119" s="106">
        <f>'"Información del Proyecto - 4" '!P119</f>
        <v>0</v>
      </c>
      <c r="AS119" s="106">
        <f>'"Información del Proyecto - 4" '!Q119</f>
        <v>0</v>
      </c>
      <c r="AT119" s="112">
        <f>'"Información del Proyecto - 4" '!R119</f>
        <v>0</v>
      </c>
      <c r="DR119" s="111">
        <f ca="1">Cálculos!B118</f>
        <v>0</v>
      </c>
      <c r="DS119" s="106">
        <f ca="1">Cálculos!C118</f>
        <v>0</v>
      </c>
      <c r="DT119" s="106">
        <f ca="1">Cálculos!D118</f>
        <v>0</v>
      </c>
      <c r="DU119" s="106">
        <f ca="1">Cálculos!E118</f>
        <v>0</v>
      </c>
      <c r="DV119" s="106">
        <f ca="1">Cálculos!F118</f>
        <v>0</v>
      </c>
      <c r="DW119" s="106">
        <f ca="1">Cálculos!G118</f>
        <v>0</v>
      </c>
      <c r="DX119" s="106">
        <f>Cálculos!H118</f>
        <v>0</v>
      </c>
      <c r="DY119" s="106">
        <f ca="1">Cálculos!I118</f>
        <v>0</v>
      </c>
      <c r="DZ119" s="106">
        <f ca="1">Cálculos!J118</f>
        <v>0</v>
      </c>
      <c r="EA119" s="106">
        <f ca="1">Cálculos!K118</f>
        <v>0</v>
      </c>
      <c r="EB119" s="106">
        <f ca="1">Cálculos!L118</f>
        <v>0</v>
      </c>
      <c r="EC119" s="106">
        <f>Cálculos!M118</f>
        <v>0</v>
      </c>
      <c r="ED119" s="106">
        <f ca="1">Cálculos!N118</f>
        <v>0</v>
      </c>
      <c r="EE119" s="106">
        <f ca="1">Cálculos!O118</f>
        <v>0</v>
      </c>
      <c r="EF119" s="106">
        <f ca="1">Cálculos!P118</f>
        <v>0</v>
      </c>
      <c r="EG119" s="106">
        <f ca="1">Cálculos!Q118</f>
        <v>0</v>
      </c>
      <c r="EH119" s="106">
        <f ca="1">Cálculos!R118</f>
        <v>0</v>
      </c>
      <c r="EI119" s="106">
        <f ca="1">Cálculos!S118</f>
        <v>0</v>
      </c>
      <c r="EJ119" s="106">
        <f ca="1">Cálculos!T118</f>
        <v>0</v>
      </c>
    </row>
    <row r="120" spans="30:140" x14ac:dyDescent="0.25">
      <c r="AD120" s="111">
        <f>'"Información del Proyecto - 4" '!B120</f>
        <v>0</v>
      </c>
      <c r="AE120" s="106">
        <f>'"Información del Proyecto - 4" '!C120</f>
        <v>0</v>
      </c>
      <c r="AF120" s="106">
        <f>'"Información del Proyecto - 4" '!D120</f>
        <v>0</v>
      </c>
      <c r="AG120" s="106">
        <f>'"Información del Proyecto - 4" '!E120</f>
        <v>0</v>
      </c>
      <c r="AH120" s="106">
        <f>'"Información del Proyecto - 4" '!F120</f>
        <v>0</v>
      </c>
      <c r="AI120" s="106">
        <f>'"Información del Proyecto - 4" '!G120</f>
        <v>0</v>
      </c>
      <c r="AJ120" s="106">
        <f>'"Información del Proyecto - 4" '!H120</f>
        <v>0</v>
      </c>
      <c r="AK120" s="106">
        <f>'"Información del Proyecto - 4" '!I120</f>
        <v>0</v>
      </c>
      <c r="AL120" s="106">
        <f>'"Información del Proyecto - 4" '!J120</f>
        <v>0</v>
      </c>
      <c r="AM120" s="106">
        <f>'"Información del Proyecto - 4" '!K120</f>
        <v>0</v>
      </c>
      <c r="AN120" s="106">
        <f>'"Información del Proyecto - 4" '!L120</f>
        <v>0</v>
      </c>
      <c r="AO120" s="106">
        <f>'"Información del Proyecto - 4" '!M120</f>
        <v>0</v>
      </c>
      <c r="AP120" s="106">
        <f>'"Información del Proyecto - 4" '!N120</f>
        <v>0</v>
      </c>
      <c r="AQ120" s="106">
        <f>'"Información del Proyecto - 4" '!O120</f>
        <v>0</v>
      </c>
      <c r="AR120" s="106">
        <f>'"Información del Proyecto - 4" '!P120</f>
        <v>0</v>
      </c>
      <c r="AS120" s="106">
        <f>'"Información del Proyecto - 4" '!Q120</f>
        <v>0</v>
      </c>
      <c r="AT120" s="112">
        <f>'"Información del Proyecto - 4" '!R120</f>
        <v>0</v>
      </c>
      <c r="DR120" s="111">
        <f ca="1">Cálculos!B119</f>
        <v>0</v>
      </c>
      <c r="DS120" s="106">
        <f ca="1">Cálculos!C119</f>
        <v>0</v>
      </c>
      <c r="DT120" s="106">
        <f ca="1">Cálculos!D119</f>
        <v>0</v>
      </c>
      <c r="DU120" s="106">
        <f ca="1">Cálculos!E119</f>
        <v>0</v>
      </c>
      <c r="DV120" s="106">
        <f ca="1">Cálculos!F119</f>
        <v>0</v>
      </c>
      <c r="DW120" s="106">
        <f ca="1">Cálculos!G119</f>
        <v>0</v>
      </c>
      <c r="DX120" s="106">
        <f>Cálculos!H119</f>
        <v>0</v>
      </c>
      <c r="DY120" s="106">
        <f ca="1">Cálculos!I119</f>
        <v>0</v>
      </c>
      <c r="DZ120" s="106">
        <f ca="1">Cálculos!J119</f>
        <v>0</v>
      </c>
      <c r="EA120" s="106">
        <f ca="1">Cálculos!K119</f>
        <v>0</v>
      </c>
      <c r="EB120" s="106">
        <f ca="1">Cálculos!L119</f>
        <v>0</v>
      </c>
      <c r="EC120" s="106">
        <f>Cálculos!M119</f>
        <v>0</v>
      </c>
      <c r="ED120" s="106">
        <f ca="1">Cálculos!N119</f>
        <v>0</v>
      </c>
      <c r="EE120" s="106">
        <f ca="1">Cálculos!O119</f>
        <v>0</v>
      </c>
      <c r="EF120" s="106">
        <f ca="1">Cálculos!P119</f>
        <v>0</v>
      </c>
      <c r="EG120" s="106">
        <f ca="1">Cálculos!Q119</f>
        <v>0</v>
      </c>
      <c r="EH120" s="106">
        <f ca="1">Cálculos!R119</f>
        <v>0</v>
      </c>
      <c r="EI120" s="106">
        <f ca="1">Cálculos!S119</f>
        <v>0</v>
      </c>
      <c r="EJ120" s="106">
        <f ca="1">Cálculos!T119</f>
        <v>0</v>
      </c>
    </row>
    <row r="121" spans="30:140" x14ac:dyDescent="0.25">
      <c r="AD121" s="111">
        <f>'"Información del Proyecto - 4" '!B121</f>
        <v>0</v>
      </c>
      <c r="AE121" s="106">
        <f>'"Información del Proyecto - 4" '!C121</f>
        <v>0</v>
      </c>
      <c r="AF121" s="106">
        <f>'"Información del Proyecto - 4" '!D121</f>
        <v>0</v>
      </c>
      <c r="AG121" s="106">
        <f>'"Información del Proyecto - 4" '!E121</f>
        <v>0</v>
      </c>
      <c r="AH121" s="106">
        <f>'"Información del Proyecto - 4" '!F121</f>
        <v>0</v>
      </c>
      <c r="AI121" s="106">
        <f>'"Información del Proyecto - 4" '!G121</f>
        <v>0</v>
      </c>
      <c r="AJ121" s="106">
        <f>'"Información del Proyecto - 4" '!H121</f>
        <v>0</v>
      </c>
      <c r="AK121" s="106">
        <f>'"Información del Proyecto - 4" '!I121</f>
        <v>0</v>
      </c>
      <c r="AL121" s="106">
        <f>'"Información del Proyecto - 4" '!J121</f>
        <v>0</v>
      </c>
      <c r="AM121" s="106">
        <f>'"Información del Proyecto - 4" '!K121</f>
        <v>0</v>
      </c>
      <c r="AN121" s="106">
        <f>'"Información del Proyecto - 4" '!L121</f>
        <v>0</v>
      </c>
      <c r="AO121" s="106">
        <f>'"Información del Proyecto - 4" '!M121</f>
        <v>0</v>
      </c>
      <c r="AP121" s="106">
        <f>'"Información del Proyecto - 4" '!N121</f>
        <v>0</v>
      </c>
      <c r="AQ121" s="106">
        <f>'"Información del Proyecto - 4" '!O121</f>
        <v>0</v>
      </c>
      <c r="AR121" s="106">
        <f>'"Información del Proyecto - 4" '!P121</f>
        <v>0</v>
      </c>
      <c r="AS121" s="106">
        <f>'"Información del Proyecto - 4" '!Q121</f>
        <v>0</v>
      </c>
      <c r="AT121" s="112">
        <f>'"Información del Proyecto - 4" '!R121</f>
        <v>0</v>
      </c>
      <c r="DR121" s="111">
        <f ca="1">Cálculos!B120</f>
        <v>0</v>
      </c>
      <c r="DS121" s="106">
        <f ca="1">Cálculos!C120</f>
        <v>0</v>
      </c>
      <c r="DT121" s="106">
        <f ca="1">Cálculos!D120</f>
        <v>0</v>
      </c>
      <c r="DU121" s="106">
        <f ca="1">Cálculos!E120</f>
        <v>0</v>
      </c>
      <c r="DV121" s="106">
        <f ca="1">Cálculos!F120</f>
        <v>0</v>
      </c>
      <c r="DW121" s="106">
        <f ca="1">Cálculos!G120</f>
        <v>0</v>
      </c>
      <c r="DX121" s="106">
        <f>Cálculos!H120</f>
        <v>0</v>
      </c>
      <c r="DY121" s="106">
        <f ca="1">Cálculos!I120</f>
        <v>0</v>
      </c>
      <c r="DZ121" s="106">
        <f ca="1">Cálculos!J120</f>
        <v>0</v>
      </c>
      <c r="EA121" s="106">
        <f ca="1">Cálculos!K120</f>
        <v>0</v>
      </c>
      <c r="EB121" s="106">
        <f ca="1">Cálculos!L120</f>
        <v>0</v>
      </c>
      <c r="EC121" s="106">
        <f>Cálculos!M120</f>
        <v>0</v>
      </c>
      <c r="ED121" s="106">
        <f ca="1">Cálculos!N120</f>
        <v>0</v>
      </c>
      <c r="EE121" s="106">
        <f ca="1">Cálculos!O120</f>
        <v>0</v>
      </c>
      <c r="EF121" s="106">
        <f ca="1">Cálculos!P120</f>
        <v>0</v>
      </c>
      <c r="EG121" s="106">
        <f ca="1">Cálculos!Q120</f>
        <v>0</v>
      </c>
      <c r="EH121" s="106">
        <f ca="1">Cálculos!R120</f>
        <v>0</v>
      </c>
      <c r="EI121" s="106">
        <f ca="1">Cálculos!S120</f>
        <v>0</v>
      </c>
      <c r="EJ121" s="106">
        <f ca="1">Cálculos!T120</f>
        <v>0</v>
      </c>
    </row>
    <row r="122" spans="30:140" x14ac:dyDescent="0.25">
      <c r="AD122" s="111">
        <f>'"Información del Proyecto - 4" '!B122</f>
        <v>0</v>
      </c>
      <c r="AE122" s="106">
        <f>'"Información del Proyecto - 4" '!C122</f>
        <v>0</v>
      </c>
      <c r="AF122" s="106">
        <f>'"Información del Proyecto - 4" '!D122</f>
        <v>0</v>
      </c>
      <c r="AG122" s="106">
        <f>'"Información del Proyecto - 4" '!E122</f>
        <v>0</v>
      </c>
      <c r="AH122" s="106">
        <f>'"Información del Proyecto - 4" '!F122</f>
        <v>0</v>
      </c>
      <c r="AI122" s="106">
        <f>'"Información del Proyecto - 4" '!G122</f>
        <v>0</v>
      </c>
      <c r="AJ122" s="106">
        <f>'"Información del Proyecto - 4" '!H122</f>
        <v>0</v>
      </c>
      <c r="AK122" s="106">
        <f>'"Información del Proyecto - 4" '!I122</f>
        <v>0</v>
      </c>
      <c r="AL122" s="106">
        <f>'"Información del Proyecto - 4" '!J122</f>
        <v>0</v>
      </c>
      <c r="AM122" s="106">
        <f>'"Información del Proyecto - 4" '!K122</f>
        <v>0</v>
      </c>
      <c r="AN122" s="106">
        <f>'"Información del Proyecto - 4" '!L122</f>
        <v>0</v>
      </c>
      <c r="AO122" s="106">
        <f>'"Información del Proyecto - 4" '!M122</f>
        <v>0</v>
      </c>
      <c r="AP122" s="106">
        <f>'"Información del Proyecto - 4" '!N122</f>
        <v>0</v>
      </c>
      <c r="AQ122" s="106">
        <f>'"Información del Proyecto - 4" '!O122</f>
        <v>0</v>
      </c>
      <c r="AR122" s="106">
        <f>'"Información del Proyecto - 4" '!P122</f>
        <v>0</v>
      </c>
      <c r="AS122" s="106">
        <f>'"Información del Proyecto - 4" '!Q122</f>
        <v>0</v>
      </c>
      <c r="AT122" s="112">
        <f>'"Información del Proyecto - 4" '!R122</f>
        <v>0</v>
      </c>
      <c r="DR122" s="111">
        <f ca="1">Cálculos!B121</f>
        <v>0</v>
      </c>
      <c r="DS122" s="106">
        <f ca="1">Cálculos!C121</f>
        <v>0</v>
      </c>
      <c r="DT122" s="106">
        <f ca="1">Cálculos!D121</f>
        <v>0</v>
      </c>
      <c r="DU122" s="106">
        <f ca="1">Cálculos!E121</f>
        <v>0</v>
      </c>
      <c r="DV122" s="106">
        <f ca="1">Cálculos!F121</f>
        <v>0</v>
      </c>
      <c r="DW122" s="106">
        <f ca="1">Cálculos!G121</f>
        <v>0</v>
      </c>
      <c r="DX122" s="106">
        <f>Cálculos!H121</f>
        <v>0</v>
      </c>
      <c r="DY122" s="106">
        <f ca="1">Cálculos!I121</f>
        <v>0</v>
      </c>
      <c r="DZ122" s="106">
        <f ca="1">Cálculos!J121</f>
        <v>0</v>
      </c>
      <c r="EA122" s="106">
        <f ca="1">Cálculos!K121</f>
        <v>0</v>
      </c>
      <c r="EB122" s="106">
        <f ca="1">Cálculos!L121</f>
        <v>0</v>
      </c>
      <c r="EC122" s="106">
        <f>Cálculos!M121</f>
        <v>0</v>
      </c>
      <c r="ED122" s="106">
        <f ca="1">Cálculos!N121</f>
        <v>0</v>
      </c>
      <c r="EE122" s="106">
        <f ca="1">Cálculos!O121</f>
        <v>0</v>
      </c>
      <c r="EF122" s="106">
        <f ca="1">Cálculos!P121</f>
        <v>0</v>
      </c>
      <c r="EG122" s="106">
        <f ca="1">Cálculos!Q121</f>
        <v>0</v>
      </c>
      <c r="EH122" s="106">
        <f ca="1">Cálculos!R121</f>
        <v>0</v>
      </c>
      <c r="EI122" s="106">
        <f ca="1">Cálculos!S121</f>
        <v>0</v>
      </c>
      <c r="EJ122" s="106">
        <f ca="1">Cálculos!T121</f>
        <v>0</v>
      </c>
    </row>
    <row r="123" spans="30:140" x14ac:dyDescent="0.25">
      <c r="AD123" s="111">
        <f>'"Información del Proyecto - 4" '!B123</f>
        <v>0</v>
      </c>
      <c r="AE123" s="106">
        <f>'"Información del Proyecto - 4" '!C123</f>
        <v>0</v>
      </c>
      <c r="AF123" s="106">
        <f>'"Información del Proyecto - 4" '!D123</f>
        <v>0</v>
      </c>
      <c r="AG123" s="106">
        <f>'"Información del Proyecto - 4" '!E123</f>
        <v>0</v>
      </c>
      <c r="AH123" s="106">
        <f>'"Información del Proyecto - 4" '!F123</f>
        <v>0</v>
      </c>
      <c r="AI123" s="106">
        <f>'"Información del Proyecto - 4" '!G123</f>
        <v>0</v>
      </c>
      <c r="AJ123" s="106">
        <f>'"Información del Proyecto - 4" '!H123</f>
        <v>0</v>
      </c>
      <c r="AK123" s="106">
        <f>'"Información del Proyecto - 4" '!I123</f>
        <v>0</v>
      </c>
      <c r="AL123" s="106">
        <f>'"Información del Proyecto - 4" '!J123</f>
        <v>0</v>
      </c>
      <c r="AM123" s="106">
        <f>'"Información del Proyecto - 4" '!K123</f>
        <v>0</v>
      </c>
      <c r="AN123" s="106">
        <f>'"Información del Proyecto - 4" '!L123</f>
        <v>0</v>
      </c>
      <c r="AO123" s="106">
        <f>'"Información del Proyecto - 4" '!M123</f>
        <v>0</v>
      </c>
      <c r="AP123" s="106">
        <f>'"Información del Proyecto - 4" '!N123</f>
        <v>0</v>
      </c>
      <c r="AQ123" s="106">
        <f>'"Información del Proyecto - 4" '!O123</f>
        <v>0</v>
      </c>
      <c r="AR123" s="106">
        <f>'"Información del Proyecto - 4" '!P123</f>
        <v>0</v>
      </c>
      <c r="AS123" s="106">
        <f>'"Información del Proyecto - 4" '!Q123</f>
        <v>0</v>
      </c>
      <c r="AT123" s="112">
        <f>'"Información del Proyecto - 4" '!R123</f>
        <v>0</v>
      </c>
      <c r="DR123" s="111">
        <f ca="1">Cálculos!B122</f>
        <v>0</v>
      </c>
      <c r="DS123" s="106">
        <f ca="1">Cálculos!C122</f>
        <v>0</v>
      </c>
      <c r="DT123" s="106">
        <f ca="1">Cálculos!D122</f>
        <v>0</v>
      </c>
      <c r="DU123" s="106">
        <f ca="1">Cálculos!E122</f>
        <v>0</v>
      </c>
      <c r="DV123" s="106">
        <f ca="1">Cálculos!F122</f>
        <v>0</v>
      </c>
      <c r="DW123" s="106">
        <f ca="1">Cálculos!G122</f>
        <v>0</v>
      </c>
      <c r="DX123" s="106">
        <f>Cálculos!H122</f>
        <v>0</v>
      </c>
      <c r="DY123" s="106">
        <f ca="1">Cálculos!I122</f>
        <v>0</v>
      </c>
      <c r="DZ123" s="106">
        <f ca="1">Cálculos!J122</f>
        <v>0</v>
      </c>
      <c r="EA123" s="106">
        <f ca="1">Cálculos!K122</f>
        <v>0</v>
      </c>
      <c r="EB123" s="106">
        <f ca="1">Cálculos!L122</f>
        <v>0</v>
      </c>
      <c r="EC123" s="106">
        <f>Cálculos!M122</f>
        <v>0</v>
      </c>
      <c r="ED123" s="106">
        <f ca="1">Cálculos!N122</f>
        <v>0</v>
      </c>
      <c r="EE123" s="106">
        <f ca="1">Cálculos!O122</f>
        <v>0</v>
      </c>
      <c r="EF123" s="106">
        <f ca="1">Cálculos!P122</f>
        <v>0</v>
      </c>
      <c r="EG123" s="106">
        <f ca="1">Cálculos!Q122</f>
        <v>0</v>
      </c>
      <c r="EH123" s="106">
        <f ca="1">Cálculos!R122</f>
        <v>0</v>
      </c>
      <c r="EI123" s="106">
        <f ca="1">Cálculos!S122</f>
        <v>0</v>
      </c>
      <c r="EJ123" s="106">
        <f ca="1">Cálculos!T122</f>
        <v>0</v>
      </c>
    </row>
    <row r="124" spans="30:140" x14ac:dyDescent="0.25">
      <c r="AD124" s="111">
        <f>'"Información del Proyecto - 4" '!B124</f>
        <v>0</v>
      </c>
      <c r="AE124" s="106">
        <f>'"Información del Proyecto - 4" '!C124</f>
        <v>0</v>
      </c>
      <c r="AF124" s="106">
        <f>'"Información del Proyecto - 4" '!D124</f>
        <v>0</v>
      </c>
      <c r="AG124" s="106">
        <f>'"Información del Proyecto - 4" '!E124</f>
        <v>0</v>
      </c>
      <c r="AH124" s="106">
        <f>'"Información del Proyecto - 4" '!F124</f>
        <v>0</v>
      </c>
      <c r="AI124" s="106">
        <f>'"Información del Proyecto - 4" '!G124</f>
        <v>0</v>
      </c>
      <c r="AJ124" s="106">
        <f>'"Información del Proyecto - 4" '!H124</f>
        <v>0</v>
      </c>
      <c r="AK124" s="106">
        <f>'"Información del Proyecto - 4" '!I124</f>
        <v>0</v>
      </c>
      <c r="AL124" s="106">
        <f>'"Información del Proyecto - 4" '!J124</f>
        <v>0</v>
      </c>
      <c r="AM124" s="106">
        <f>'"Información del Proyecto - 4" '!K124</f>
        <v>0</v>
      </c>
      <c r="AN124" s="106">
        <f>'"Información del Proyecto - 4" '!L124</f>
        <v>0</v>
      </c>
      <c r="AO124" s="106">
        <f>'"Información del Proyecto - 4" '!M124</f>
        <v>0</v>
      </c>
      <c r="AP124" s="106">
        <f>'"Información del Proyecto - 4" '!N124</f>
        <v>0</v>
      </c>
      <c r="AQ124" s="106">
        <f>'"Información del Proyecto - 4" '!O124</f>
        <v>0</v>
      </c>
      <c r="AR124" s="106">
        <f>'"Información del Proyecto - 4" '!P124</f>
        <v>0</v>
      </c>
      <c r="AS124" s="106">
        <f>'"Información del Proyecto - 4" '!Q124</f>
        <v>0</v>
      </c>
      <c r="AT124" s="112">
        <f>'"Información del Proyecto - 4" '!R124</f>
        <v>0</v>
      </c>
      <c r="DR124" s="111">
        <f ca="1">Cálculos!B123</f>
        <v>0</v>
      </c>
      <c r="DS124" s="106">
        <f ca="1">Cálculos!C123</f>
        <v>0</v>
      </c>
      <c r="DT124" s="106">
        <f ca="1">Cálculos!D123</f>
        <v>0</v>
      </c>
      <c r="DU124" s="106">
        <f ca="1">Cálculos!E123</f>
        <v>0</v>
      </c>
      <c r="DV124" s="106">
        <f ca="1">Cálculos!F123</f>
        <v>0</v>
      </c>
      <c r="DW124" s="106">
        <f ca="1">Cálculos!G123</f>
        <v>0</v>
      </c>
      <c r="DX124" s="106">
        <f>Cálculos!H123</f>
        <v>0</v>
      </c>
      <c r="DY124" s="106">
        <f ca="1">Cálculos!I123</f>
        <v>0</v>
      </c>
      <c r="DZ124" s="106">
        <f ca="1">Cálculos!J123</f>
        <v>0</v>
      </c>
      <c r="EA124" s="106">
        <f ca="1">Cálculos!K123</f>
        <v>0</v>
      </c>
      <c r="EB124" s="106">
        <f ca="1">Cálculos!L123</f>
        <v>0</v>
      </c>
      <c r="EC124" s="106">
        <f>Cálculos!M123</f>
        <v>0</v>
      </c>
      <c r="ED124" s="106">
        <f ca="1">Cálculos!N123</f>
        <v>0</v>
      </c>
      <c r="EE124" s="106">
        <f ca="1">Cálculos!O123</f>
        <v>0</v>
      </c>
      <c r="EF124" s="106">
        <f ca="1">Cálculos!P123</f>
        <v>0</v>
      </c>
      <c r="EG124" s="106">
        <f ca="1">Cálculos!Q123</f>
        <v>0</v>
      </c>
      <c r="EH124" s="106">
        <f ca="1">Cálculos!R123</f>
        <v>0</v>
      </c>
      <c r="EI124" s="106">
        <f ca="1">Cálculos!S123</f>
        <v>0</v>
      </c>
      <c r="EJ124" s="106">
        <f ca="1">Cálculos!T123</f>
        <v>0</v>
      </c>
    </row>
    <row r="125" spans="30:140" x14ac:dyDescent="0.25">
      <c r="AD125" s="111">
        <f>'"Información del Proyecto - 4" '!B125</f>
        <v>0</v>
      </c>
      <c r="AE125" s="106">
        <f>'"Información del Proyecto - 4" '!C125</f>
        <v>0</v>
      </c>
      <c r="AF125" s="106">
        <f>'"Información del Proyecto - 4" '!D125</f>
        <v>0</v>
      </c>
      <c r="AG125" s="106">
        <f>'"Información del Proyecto - 4" '!E125</f>
        <v>0</v>
      </c>
      <c r="AH125" s="106">
        <f>'"Información del Proyecto - 4" '!F125</f>
        <v>0</v>
      </c>
      <c r="AI125" s="106">
        <f>'"Información del Proyecto - 4" '!G125</f>
        <v>0</v>
      </c>
      <c r="AJ125" s="106">
        <f>'"Información del Proyecto - 4" '!H125</f>
        <v>0</v>
      </c>
      <c r="AK125" s="106">
        <f>'"Información del Proyecto - 4" '!I125</f>
        <v>0</v>
      </c>
      <c r="AL125" s="106">
        <f>'"Información del Proyecto - 4" '!J125</f>
        <v>0</v>
      </c>
      <c r="AM125" s="106">
        <f>'"Información del Proyecto - 4" '!K125</f>
        <v>0</v>
      </c>
      <c r="AN125" s="106">
        <f>'"Información del Proyecto - 4" '!L125</f>
        <v>0</v>
      </c>
      <c r="AO125" s="106">
        <f>'"Información del Proyecto - 4" '!M125</f>
        <v>0</v>
      </c>
      <c r="AP125" s="106">
        <f>'"Información del Proyecto - 4" '!N125</f>
        <v>0</v>
      </c>
      <c r="AQ125" s="106">
        <f>'"Información del Proyecto - 4" '!O125</f>
        <v>0</v>
      </c>
      <c r="AR125" s="106">
        <f>'"Información del Proyecto - 4" '!P125</f>
        <v>0</v>
      </c>
      <c r="AS125" s="106">
        <f>'"Información del Proyecto - 4" '!Q125</f>
        <v>0</v>
      </c>
      <c r="AT125" s="112">
        <f>'"Información del Proyecto - 4" '!R125</f>
        <v>0</v>
      </c>
      <c r="DR125" s="111">
        <f ca="1">Cálculos!B124</f>
        <v>0</v>
      </c>
      <c r="DS125" s="106">
        <f ca="1">Cálculos!C124</f>
        <v>0</v>
      </c>
      <c r="DT125" s="106">
        <f ca="1">Cálculos!D124</f>
        <v>0</v>
      </c>
      <c r="DU125" s="106">
        <f ca="1">Cálculos!E124</f>
        <v>0</v>
      </c>
      <c r="DV125" s="106">
        <f ca="1">Cálculos!F124</f>
        <v>0</v>
      </c>
      <c r="DW125" s="106">
        <f ca="1">Cálculos!G124</f>
        <v>0</v>
      </c>
      <c r="DX125" s="106">
        <f>Cálculos!H124</f>
        <v>0</v>
      </c>
      <c r="DY125" s="106">
        <f ca="1">Cálculos!I124</f>
        <v>0</v>
      </c>
      <c r="DZ125" s="106">
        <f ca="1">Cálculos!J124</f>
        <v>0</v>
      </c>
      <c r="EA125" s="106">
        <f ca="1">Cálculos!K124</f>
        <v>0</v>
      </c>
      <c r="EB125" s="106">
        <f ca="1">Cálculos!L124</f>
        <v>0</v>
      </c>
      <c r="EC125" s="106">
        <f>Cálculos!M124</f>
        <v>0</v>
      </c>
      <c r="ED125" s="106">
        <f ca="1">Cálculos!N124</f>
        <v>0</v>
      </c>
      <c r="EE125" s="106">
        <f ca="1">Cálculos!O124</f>
        <v>0</v>
      </c>
      <c r="EF125" s="106">
        <f ca="1">Cálculos!P124</f>
        <v>0</v>
      </c>
      <c r="EG125" s="106">
        <f ca="1">Cálculos!Q124</f>
        <v>0</v>
      </c>
      <c r="EH125" s="106">
        <f ca="1">Cálculos!R124</f>
        <v>0</v>
      </c>
      <c r="EI125" s="106">
        <f ca="1">Cálculos!S124</f>
        <v>0</v>
      </c>
      <c r="EJ125" s="106">
        <f ca="1">Cálculos!T124</f>
        <v>0</v>
      </c>
    </row>
    <row r="126" spans="30:140" x14ac:dyDescent="0.25">
      <c r="AD126" s="111">
        <f>'"Información del Proyecto - 4" '!B126</f>
        <v>0</v>
      </c>
      <c r="AE126" s="106">
        <f>'"Información del Proyecto - 4" '!C126</f>
        <v>0</v>
      </c>
      <c r="AF126" s="106">
        <f>'"Información del Proyecto - 4" '!D126</f>
        <v>0</v>
      </c>
      <c r="AG126" s="106">
        <f>'"Información del Proyecto - 4" '!E126</f>
        <v>0</v>
      </c>
      <c r="AH126" s="106">
        <f>'"Información del Proyecto - 4" '!F126</f>
        <v>0</v>
      </c>
      <c r="AI126" s="106">
        <f>'"Información del Proyecto - 4" '!G126</f>
        <v>0</v>
      </c>
      <c r="AJ126" s="106">
        <f>'"Información del Proyecto - 4" '!H126</f>
        <v>0</v>
      </c>
      <c r="AK126" s="106">
        <f>'"Información del Proyecto - 4" '!I126</f>
        <v>0</v>
      </c>
      <c r="AL126" s="106">
        <f>'"Información del Proyecto - 4" '!J126</f>
        <v>0</v>
      </c>
      <c r="AM126" s="106">
        <f>'"Información del Proyecto - 4" '!K126</f>
        <v>0</v>
      </c>
      <c r="AN126" s="106">
        <f>'"Información del Proyecto - 4" '!L126</f>
        <v>0</v>
      </c>
      <c r="AO126" s="106">
        <f>'"Información del Proyecto - 4" '!M126</f>
        <v>0</v>
      </c>
      <c r="AP126" s="106">
        <f>'"Información del Proyecto - 4" '!N126</f>
        <v>0</v>
      </c>
      <c r="AQ126" s="106">
        <f>'"Información del Proyecto - 4" '!O126</f>
        <v>0</v>
      </c>
      <c r="AR126" s="106">
        <f>'"Información del Proyecto - 4" '!P126</f>
        <v>0</v>
      </c>
      <c r="AS126" s="106">
        <f>'"Información del Proyecto - 4" '!Q126</f>
        <v>0</v>
      </c>
      <c r="AT126" s="112">
        <f>'"Información del Proyecto - 4" '!R126</f>
        <v>0</v>
      </c>
      <c r="DR126" s="111">
        <f ca="1">Cálculos!B125</f>
        <v>0</v>
      </c>
      <c r="DS126" s="106">
        <f ca="1">Cálculos!C125</f>
        <v>0</v>
      </c>
      <c r="DT126" s="106">
        <f ca="1">Cálculos!D125</f>
        <v>0</v>
      </c>
      <c r="DU126" s="106">
        <f ca="1">Cálculos!E125</f>
        <v>0</v>
      </c>
      <c r="DV126" s="106">
        <f ca="1">Cálculos!F125</f>
        <v>0</v>
      </c>
      <c r="DW126" s="106">
        <f ca="1">Cálculos!G125</f>
        <v>0</v>
      </c>
      <c r="DX126" s="106">
        <f>Cálculos!H125</f>
        <v>0</v>
      </c>
      <c r="DY126" s="106">
        <f ca="1">Cálculos!I125</f>
        <v>0</v>
      </c>
      <c r="DZ126" s="106">
        <f ca="1">Cálculos!J125</f>
        <v>0</v>
      </c>
      <c r="EA126" s="106">
        <f ca="1">Cálculos!K125</f>
        <v>0</v>
      </c>
      <c r="EB126" s="106">
        <f ca="1">Cálculos!L125</f>
        <v>0</v>
      </c>
      <c r="EC126" s="106">
        <f>Cálculos!M125</f>
        <v>0</v>
      </c>
      <c r="ED126" s="106">
        <f ca="1">Cálculos!N125</f>
        <v>0</v>
      </c>
      <c r="EE126" s="106">
        <f ca="1">Cálculos!O125</f>
        <v>0</v>
      </c>
      <c r="EF126" s="106">
        <f ca="1">Cálculos!P125</f>
        <v>0</v>
      </c>
      <c r="EG126" s="106">
        <f ca="1">Cálculos!Q125</f>
        <v>0</v>
      </c>
      <c r="EH126" s="106">
        <f ca="1">Cálculos!R125</f>
        <v>0</v>
      </c>
      <c r="EI126" s="106">
        <f ca="1">Cálculos!S125</f>
        <v>0</v>
      </c>
      <c r="EJ126" s="106">
        <f ca="1">Cálculos!T125</f>
        <v>0</v>
      </c>
    </row>
    <row r="127" spans="30:140" x14ac:dyDescent="0.25">
      <c r="AD127" s="111">
        <f>'"Información del Proyecto - 4" '!B127</f>
        <v>0</v>
      </c>
      <c r="AE127" s="106">
        <f>'"Información del Proyecto - 4" '!C127</f>
        <v>0</v>
      </c>
      <c r="AF127" s="106">
        <f>'"Información del Proyecto - 4" '!D127</f>
        <v>0</v>
      </c>
      <c r="AG127" s="106">
        <f>'"Información del Proyecto - 4" '!E127</f>
        <v>0</v>
      </c>
      <c r="AH127" s="106">
        <f>'"Información del Proyecto - 4" '!F127</f>
        <v>0</v>
      </c>
      <c r="AI127" s="106">
        <f>'"Información del Proyecto - 4" '!G127</f>
        <v>0</v>
      </c>
      <c r="AJ127" s="106">
        <f>'"Información del Proyecto - 4" '!H127</f>
        <v>0</v>
      </c>
      <c r="AK127" s="106">
        <f>'"Información del Proyecto - 4" '!I127</f>
        <v>0</v>
      </c>
      <c r="AL127" s="106">
        <f>'"Información del Proyecto - 4" '!J127</f>
        <v>0</v>
      </c>
      <c r="AM127" s="106">
        <f>'"Información del Proyecto - 4" '!K127</f>
        <v>0</v>
      </c>
      <c r="AN127" s="106">
        <f>'"Información del Proyecto - 4" '!L127</f>
        <v>0</v>
      </c>
      <c r="AO127" s="106">
        <f>'"Información del Proyecto - 4" '!M127</f>
        <v>0</v>
      </c>
      <c r="AP127" s="106">
        <f>'"Información del Proyecto - 4" '!N127</f>
        <v>0</v>
      </c>
      <c r="AQ127" s="106">
        <f>'"Información del Proyecto - 4" '!O127</f>
        <v>0</v>
      </c>
      <c r="AR127" s="106">
        <f>'"Información del Proyecto - 4" '!P127</f>
        <v>0</v>
      </c>
      <c r="AS127" s="106">
        <f>'"Información del Proyecto - 4" '!Q127</f>
        <v>0</v>
      </c>
      <c r="AT127" s="112">
        <f>'"Información del Proyecto - 4" '!R127</f>
        <v>0</v>
      </c>
      <c r="DR127" s="111">
        <f ca="1">Cálculos!B126</f>
        <v>0</v>
      </c>
      <c r="DS127" s="106">
        <f ca="1">Cálculos!C126</f>
        <v>0</v>
      </c>
      <c r="DT127" s="106">
        <f ca="1">Cálculos!D126</f>
        <v>0</v>
      </c>
      <c r="DU127" s="106">
        <f ca="1">Cálculos!E126</f>
        <v>0</v>
      </c>
      <c r="DV127" s="106">
        <f ca="1">Cálculos!F126</f>
        <v>0</v>
      </c>
      <c r="DW127" s="106">
        <f ca="1">Cálculos!G126</f>
        <v>0</v>
      </c>
      <c r="DX127" s="106">
        <f>Cálculos!H126</f>
        <v>0</v>
      </c>
      <c r="DY127" s="106">
        <f ca="1">Cálculos!I126</f>
        <v>0</v>
      </c>
      <c r="DZ127" s="106">
        <f ca="1">Cálculos!J126</f>
        <v>0</v>
      </c>
      <c r="EA127" s="106">
        <f ca="1">Cálculos!K126</f>
        <v>0</v>
      </c>
      <c r="EB127" s="106">
        <f ca="1">Cálculos!L126</f>
        <v>0</v>
      </c>
      <c r="EC127" s="106">
        <f>Cálculos!M126</f>
        <v>0</v>
      </c>
      <c r="ED127" s="106">
        <f ca="1">Cálculos!N126</f>
        <v>0</v>
      </c>
      <c r="EE127" s="106">
        <f ca="1">Cálculos!O126</f>
        <v>0</v>
      </c>
      <c r="EF127" s="106">
        <f ca="1">Cálculos!P126</f>
        <v>0</v>
      </c>
      <c r="EG127" s="106">
        <f ca="1">Cálculos!Q126</f>
        <v>0</v>
      </c>
      <c r="EH127" s="106">
        <f ca="1">Cálculos!R126</f>
        <v>0</v>
      </c>
      <c r="EI127" s="106">
        <f ca="1">Cálculos!S126</f>
        <v>0</v>
      </c>
      <c r="EJ127" s="106">
        <f ca="1">Cálculos!T126</f>
        <v>0</v>
      </c>
    </row>
    <row r="128" spans="30:140" x14ac:dyDescent="0.25">
      <c r="AD128" s="111">
        <f>'"Información del Proyecto - 4" '!B128</f>
        <v>0</v>
      </c>
      <c r="AE128" s="106">
        <f>'"Información del Proyecto - 4" '!C128</f>
        <v>0</v>
      </c>
      <c r="AF128" s="106">
        <f>'"Información del Proyecto - 4" '!D128</f>
        <v>0</v>
      </c>
      <c r="AG128" s="106">
        <f>'"Información del Proyecto - 4" '!E128</f>
        <v>0</v>
      </c>
      <c r="AH128" s="106">
        <f>'"Información del Proyecto - 4" '!F128</f>
        <v>0</v>
      </c>
      <c r="AI128" s="106">
        <f>'"Información del Proyecto - 4" '!G128</f>
        <v>0</v>
      </c>
      <c r="AJ128" s="106">
        <f>'"Información del Proyecto - 4" '!H128</f>
        <v>0</v>
      </c>
      <c r="AK128" s="106">
        <f>'"Información del Proyecto - 4" '!I128</f>
        <v>0</v>
      </c>
      <c r="AL128" s="106">
        <f>'"Información del Proyecto - 4" '!J128</f>
        <v>0</v>
      </c>
      <c r="AM128" s="106">
        <f>'"Información del Proyecto - 4" '!K128</f>
        <v>0</v>
      </c>
      <c r="AN128" s="106">
        <f>'"Información del Proyecto - 4" '!L128</f>
        <v>0</v>
      </c>
      <c r="AO128" s="106">
        <f>'"Información del Proyecto - 4" '!M128</f>
        <v>0</v>
      </c>
      <c r="AP128" s="106">
        <f>'"Información del Proyecto - 4" '!N128</f>
        <v>0</v>
      </c>
      <c r="AQ128" s="106">
        <f>'"Información del Proyecto - 4" '!O128</f>
        <v>0</v>
      </c>
      <c r="AR128" s="106">
        <f>'"Información del Proyecto - 4" '!P128</f>
        <v>0</v>
      </c>
      <c r="AS128" s="106">
        <f>'"Información del Proyecto - 4" '!Q128</f>
        <v>0</v>
      </c>
      <c r="AT128" s="112">
        <f>'"Información del Proyecto - 4" '!R128</f>
        <v>0</v>
      </c>
      <c r="DR128" s="111">
        <f ca="1">Cálculos!B127</f>
        <v>0</v>
      </c>
      <c r="DS128" s="106">
        <f ca="1">Cálculos!C127</f>
        <v>0</v>
      </c>
      <c r="DT128" s="106">
        <f ca="1">Cálculos!D127</f>
        <v>0</v>
      </c>
      <c r="DU128" s="106">
        <f ca="1">Cálculos!E127</f>
        <v>0</v>
      </c>
      <c r="DV128" s="106">
        <f ca="1">Cálculos!F127</f>
        <v>0</v>
      </c>
      <c r="DW128" s="106">
        <f ca="1">Cálculos!G127</f>
        <v>0</v>
      </c>
      <c r="DX128" s="106">
        <f>Cálculos!H127</f>
        <v>0</v>
      </c>
      <c r="DY128" s="106">
        <f ca="1">Cálculos!I127</f>
        <v>0</v>
      </c>
      <c r="DZ128" s="106">
        <f ca="1">Cálculos!J127</f>
        <v>0</v>
      </c>
      <c r="EA128" s="106">
        <f ca="1">Cálculos!K127</f>
        <v>0</v>
      </c>
      <c r="EB128" s="106">
        <f ca="1">Cálculos!L127</f>
        <v>0</v>
      </c>
      <c r="EC128" s="106">
        <f>Cálculos!M127</f>
        <v>0</v>
      </c>
      <c r="ED128" s="106">
        <f ca="1">Cálculos!N127</f>
        <v>0</v>
      </c>
      <c r="EE128" s="106">
        <f ca="1">Cálculos!O127</f>
        <v>0</v>
      </c>
      <c r="EF128" s="106">
        <f ca="1">Cálculos!P127</f>
        <v>0</v>
      </c>
      <c r="EG128" s="106">
        <f ca="1">Cálculos!Q127</f>
        <v>0</v>
      </c>
      <c r="EH128" s="106">
        <f ca="1">Cálculos!R127</f>
        <v>0</v>
      </c>
      <c r="EI128" s="106">
        <f ca="1">Cálculos!S127</f>
        <v>0</v>
      </c>
      <c r="EJ128" s="106">
        <f ca="1">Cálculos!T127</f>
        <v>0</v>
      </c>
    </row>
    <row r="129" spans="30:140" x14ac:dyDescent="0.25">
      <c r="AD129" s="111">
        <f>'"Información del Proyecto - 4" '!B129</f>
        <v>0</v>
      </c>
      <c r="AE129" s="106">
        <f>'"Información del Proyecto - 4" '!C129</f>
        <v>0</v>
      </c>
      <c r="AF129" s="106">
        <f>'"Información del Proyecto - 4" '!D129</f>
        <v>0</v>
      </c>
      <c r="AG129" s="106">
        <f>'"Información del Proyecto - 4" '!E129</f>
        <v>0</v>
      </c>
      <c r="AH129" s="106">
        <f>'"Información del Proyecto - 4" '!F129</f>
        <v>0</v>
      </c>
      <c r="AI129" s="106">
        <f>'"Información del Proyecto - 4" '!G129</f>
        <v>0</v>
      </c>
      <c r="AJ129" s="106">
        <f>'"Información del Proyecto - 4" '!H129</f>
        <v>0</v>
      </c>
      <c r="AK129" s="106">
        <f>'"Información del Proyecto - 4" '!I129</f>
        <v>0</v>
      </c>
      <c r="AL129" s="106">
        <f>'"Información del Proyecto - 4" '!J129</f>
        <v>0</v>
      </c>
      <c r="AM129" s="106">
        <f>'"Información del Proyecto - 4" '!K129</f>
        <v>0</v>
      </c>
      <c r="AN129" s="106">
        <f>'"Información del Proyecto - 4" '!L129</f>
        <v>0</v>
      </c>
      <c r="AO129" s="106">
        <f>'"Información del Proyecto - 4" '!M129</f>
        <v>0</v>
      </c>
      <c r="AP129" s="106">
        <f>'"Información del Proyecto - 4" '!N129</f>
        <v>0</v>
      </c>
      <c r="AQ129" s="106">
        <f>'"Información del Proyecto - 4" '!O129</f>
        <v>0</v>
      </c>
      <c r="AR129" s="106">
        <f>'"Información del Proyecto - 4" '!P129</f>
        <v>0</v>
      </c>
      <c r="AS129" s="106">
        <f>'"Información del Proyecto - 4" '!Q129</f>
        <v>0</v>
      </c>
      <c r="AT129" s="112">
        <f>'"Información del Proyecto - 4" '!R129</f>
        <v>0</v>
      </c>
      <c r="DR129" s="111">
        <f ca="1">Cálculos!B128</f>
        <v>0</v>
      </c>
      <c r="DS129" s="106">
        <f ca="1">Cálculos!C128</f>
        <v>0</v>
      </c>
      <c r="DT129" s="106">
        <f ca="1">Cálculos!D128</f>
        <v>0</v>
      </c>
      <c r="DU129" s="106">
        <f ca="1">Cálculos!E128</f>
        <v>0</v>
      </c>
      <c r="DV129" s="106">
        <f ca="1">Cálculos!F128</f>
        <v>0</v>
      </c>
      <c r="DW129" s="106">
        <f ca="1">Cálculos!G128</f>
        <v>0</v>
      </c>
      <c r="DX129" s="106">
        <f>Cálculos!H128</f>
        <v>0</v>
      </c>
      <c r="DY129" s="106">
        <f ca="1">Cálculos!I128</f>
        <v>0</v>
      </c>
      <c r="DZ129" s="106">
        <f ca="1">Cálculos!J128</f>
        <v>0</v>
      </c>
      <c r="EA129" s="106">
        <f ca="1">Cálculos!K128</f>
        <v>0</v>
      </c>
      <c r="EB129" s="106">
        <f ca="1">Cálculos!L128</f>
        <v>0</v>
      </c>
      <c r="EC129" s="106">
        <f>Cálculos!M128</f>
        <v>0</v>
      </c>
      <c r="ED129" s="106">
        <f ca="1">Cálculos!N128</f>
        <v>0</v>
      </c>
      <c r="EE129" s="106">
        <f ca="1">Cálculos!O128</f>
        <v>0</v>
      </c>
      <c r="EF129" s="106">
        <f ca="1">Cálculos!P128</f>
        <v>0</v>
      </c>
      <c r="EG129" s="106">
        <f ca="1">Cálculos!Q128</f>
        <v>0</v>
      </c>
      <c r="EH129" s="106">
        <f ca="1">Cálculos!R128</f>
        <v>0</v>
      </c>
      <c r="EI129" s="106">
        <f ca="1">Cálculos!S128</f>
        <v>0</v>
      </c>
      <c r="EJ129" s="106">
        <f ca="1">Cálculos!T128</f>
        <v>0</v>
      </c>
    </row>
    <row r="130" spans="30:140" x14ac:dyDescent="0.25">
      <c r="AD130" s="111">
        <f>'"Información del Proyecto - 4" '!B130</f>
        <v>0</v>
      </c>
      <c r="AE130" s="106">
        <f>'"Información del Proyecto - 4" '!C130</f>
        <v>0</v>
      </c>
      <c r="AF130" s="106">
        <f>'"Información del Proyecto - 4" '!D130</f>
        <v>0</v>
      </c>
      <c r="AG130" s="106">
        <f>'"Información del Proyecto - 4" '!E130</f>
        <v>0</v>
      </c>
      <c r="AH130" s="106">
        <f>'"Información del Proyecto - 4" '!F130</f>
        <v>0</v>
      </c>
      <c r="AI130" s="106">
        <f>'"Información del Proyecto - 4" '!G130</f>
        <v>0</v>
      </c>
      <c r="AJ130" s="106">
        <f>'"Información del Proyecto - 4" '!H130</f>
        <v>0</v>
      </c>
      <c r="AK130" s="106">
        <f>'"Información del Proyecto - 4" '!I130</f>
        <v>0</v>
      </c>
      <c r="AL130" s="106">
        <f>'"Información del Proyecto - 4" '!J130</f>
        <v>0</v>
      </c>
      <c r="AM130" s="106">
        <f>'"Información del Proyecto - 4" '!K130</f>
        <v>0</v>
      </c>
      <c r="AN130" s="106">
        <f>'"Información del Proyecto - 4" '!L130</f>
        <v>0</v>
      </c>
      <c r="AO130" s="106">
        <f>'"Información del Proyecto - 4" '!M130</f>
        <v>0</v>
      </c>
      <c r="AP130" s="106">
        <f>'"Información del Proyecto - 4" '!N130</f>
        <v>0</v>
      </c>
      <c r="AQ130" s="106">
        <f>'"Información del Proyecto - 4" '!O130</f>
        <v>0</v>
      </c>
      <c r="AR130" s="106">
        <f>'"Información del Proyecto - 4" '!P130</f>
        <v>0</v>
      </c>
      <c r="AS130" s="106">
        <f>'"Información del Proyecto - 4" '!Q130</f>
        <v>0</v>
      </c>
      <c r="AT130" s="112">
        <f>'"Información del Proyecto - 4" '!R130</f>
        <v>0</v>
      </c>
      <c r="DR130" s="111">
        <f ca="1">Cálculos!B129</f>
        <v>0</v>
      </c>
      <c r="DS130" s="106">
        <f ca="1">Cálculos!C129</f>
        <v>0</v>
      </c>
      <c r="DT130" s="106">
        <f ca="1">Cálculos!D129</f>
        <v>0</v>
      </c>
      <c r="DU130" s="106">
        <f ca="1">Cálculos!E129</f>
        <v>0</v>
      </c>
      <c r="DV130" s="106">
        <f ca="1">Cálculos!F129</f>
        <v>0</v>
      </c>
      <c r="DW130" s="106">
        <f ca="1">Cálculos!G129</f>
        <v>0</v>
      </c>
      <c r="DX130" s="106">
        <f>Cálculos!H129</f>
        <v>0</v>
      </c>
      <c r="DY130" s="106">
        <f ca="1">Cálculos!I129</f>
        <v>0</v>
      </c>
      <c r="DZ130" s="106">
        <f ca="1">Cálculos!J129</f>
        <v>0</v>
      </c>
      <c r="EA130" s="106">
        <f ca="1">Cálculos!K129</f>
        <v>0</v>
      </c>
      <c r="EB130" s="106">
        <f ca="1">Cálculos!L129</f>
        <v>0</v>
      </c>
      <c r="EC130" s="106">
        <f>Cálculos!M129</f>
        <v>0</v>
      </c>
      <c r="ED130" s="106">
        <f ca="1">Cálculos!N129</f>
        <v>0</v>
      </c>
      <c r="EE130" s="106">
        <f ca="1">Cálculos!O129</f>
        <v>0</v>
      </c>
      <c r="EF130" s="106">
        <f ca="1">Cálculos!P129</f>
        <v>0</v>
      </c>
      <c r="EG130" s="106">
        <f ca="1">Cálculos!Q129</f>
        <v>0</v>
      </c>
      <c r="EH130" s="106">
        <f ca="1">Cálculos!R129</f>
        <v>0</v>
      </c>
      <c r="EI130" s="106">
        <f ca="1">Cálculos!S129</f>
        <v>0</v>
      </c>
      <c r="EJ130" s="106">
        <f ca="1">Cálculos!T129</f>
        <v>0</v>
      </c>
    </row>
    <row r="131" spans="30:140" x14ac:dyDescent="0.25">
      <c r="AD131" s="111">
        <f>'"Información del Proyecto - 4" '!B131</f>
        <v>0</v>
      </c>
      <c r="AE131" s="106">
        <f>'"Información del Proyecto - 4" '!C131</f>
        <v>0</v>
      </c>
      <c r="AF131" s="106">
        <f>'"Información del Proyecto - 4" '!D131</f>
        <v>0</v>
      </c>
      <c r="AG131" s="106">
        <f>'"Información del Proyecto - 4" '!E131</f>
        <v>0</v>
      </c>
      <c r="AH131" s="106">
        <f>'"Información del Proyecto - 4" '!F131</f>
        <v>0</v>
      </c>
      <c r="AI131" s="106">
        <f>'"Información del Proyecto - 4" '!G131</f>
        <v>0</v>
      </c>
      <c r="AJ131" s="106">
        <f>'"Información del Proyecto - 4" '!H131</f>
        <v>0</v>
      </c>
      <c r="AK131" s="106">
        <f>'"Información del Proyecto - 4" '!I131</f>
        <v>0</v>
      </c>
      <c r="AL131" s="106">
        <f>'"Información del Proyecto - 4" '!J131</f>
        <v>0</v>
      </c>
      <c r="AM131" s="106">
        <f>'"Información del Proyecto - 4" '!K131</f>
        <v>0</v>
      </c>
      <c r="AN131" s="106">
        <f>'"Información del Proyecto - 4" '!L131</f>
        <v>0</v>
      </c>
      <c r="AO131" s="106">
        <f>'"Información del Proyecto - 4" '!M131</f>
        <v>0</v>
      </c>
      <c r="AP131" s="106">
        <f>'"Información del Proyecto - 4" '!N131</f>
        <v>0</v>
      </c>
      <c r="AQ131" s="106">
        <f>'"Información del Proyecto - 4" '!O131</f>
        <v>0</v>
      </c>
      <c r="AR131" s="106">
        <f>'"Información del Proyecto - 4" '!P131</f>
        <v>0</v>
      </c>
      <c r="AS131" s="106">
        <f>'"Información del Proyecto - 4" '!Q131</f>
        <v>0</v>
      </c>
      <c r="AT131" s="112">
        <f>'"Información del Proyecto - 4" '!R131</f>
        <v>0</v>
      </c>
      <c r="DR131" s="111">
        <f ca="1">Cálculos!B130</f>
        <v>0</v>
      </c>
      <c r="DS131" s="106">
        <f ca="1">Cálculos!C130</f>
        <v>0</v>
      </c>
      <c r="DT131" s="106">
        <f ca="1">Cálculos!D130</f>
        <v>0</v>
      </c>
      <c r="DU131" s="106">
        <f ca="1">Cálculos!E130</f>
        <v>0</v>
      </c>
      <c r="DV131" s="106">
        <f ca="1">Cálculos!F130</f>
        <v>0</v>
      </c>
      <c r="DW131" s="106">
        <f ca="1">Cálculos!G130</f>
        <v>0</v>
      </c>
      <c r="DX131" s="106">
        <f>Cálculos!H130</f>
        <v>0</v>
      </c>
      <c r="DY131" s="106">
        <f ca="1">Cálculos!I130</f>
        <v>0</v>
      </c>
      <c r="DZ131" s="106">
        <f ca="1">Cálculos!J130</f>
        <v>0</v>
      </c>
      <c r="EA131" s="106">
        <f ca="1">Cálculos!K130</f>
        <v>0</v>
      </c>
      <c r="EB131" s="106">
        <f ca="1">Cálculos!L130</f>
        <v>0</v>
      </c>
      <c r="EC131" s="106">
        <f>Cálculos!M130</f>
        <v>0</v>
      </c>
      <c r="ED131" s="106">
        <f ca="1">Cálculos!N130</f>
        <v>0</v>
      </c>
      <c r="EE131" s="106">
        <f ca="1">Cálculos!O130</f>
        <v>0</v>
      </c>
      <c r="EF131" s="106">
        <f ca="1">Cálculos!P130</f>
        <v>0</v>
      </c>
      <c r="EG131" s="106">
        <f ca="1">Cálculos!Q130</f>
        <v>0</v>
      </c>
      <c r="EH131" s="106">
        <f ca="1">Cálculos!R130</f>
        <v>0</v>
      </c>
      <c r="EI131" s="106">
        <f ca="1">Cálculos!S130</f>
        <v>0</v>
      </c>
      <c r="EJ131" s="106">
        <f ca="1">Cálculos!T130</f>
        <v>0</v>
      </c>
    </row>
    <row r="132" spans="30:140" x14ac:dyDescent="0.25">
      <c r="AD132" s="111">
        <f>'"Información del Proyecto - 4" '!B132</f>
        <v>0</v>
      </c>
      <c r="AE132" s="106">
        <f>'"Información del Proyecto - 4" '!C132</f>
        <v>0</v>
      </c>
      <c r="AF132" s="106">
        <f>'"Información del Proyecto - 4" '!D132</f>
        <v>0</v>
      </c>
      <c r="AG132" s="106">
        <f>'"Información del Proyecto - 4" '!E132</f>
        <v>0</v>
      </c>
      <c r="AH132" s="106">
        <f>'"Información del Proyecto - 4" '!F132</f>
        <v>0</v>
      </c>
      <c r="AI132" s="106">
        <f>'"Información del Proyecto - 4" '!G132</f>
        <v>0</v>
      </c>
      <c r="AJ132" s="106">
        <f>'"Información del Proyecto - 4" '!H132</f>
        <v>0</v>
      </c>
      <c r="AK132" s="106">
        <f>'"Información del Proyecto - 4" '!I132</f>
        <v>0</v>
      </c>
      <c r="AL132" s="106">
        <f>'"Información del Proyecto - 4" '!J132</f>
        <v>0</v>
      </c>
      <c r="AM132" s="106">
        <f>'"Información del Proyecto - 4" '!K132</f>
        <v>0</v>
      </c>
      <c r="AN132" s="106">
        <f>'"Información del Proyecto - 4" '!L132</f>
        <v>0</v>
      </c>
      <c r="AO132" s="106">
        <f>'"Información del Proyecto - 4" '!M132</f>
        <v>0</v>
      </c>
      <c r="AP132" s="106">
        <f>'"Información del Proyecto - 4" '!N132</f>
        <v>0</v>
      </c>
      <c r="AQ132" s="106">
        <f>'"Información del Proyecto - 4" '!O132</f>
        <v>0</v>
      </c>
      <c r="AR132" s="106">
        <f>'"Información del Proyecto - 4" '!P132</f>
        <v>0</v>
      </c>
      <c r="AS132" s="106">
        <f>'"Información del Proyecto - 4" '!Q132</f>
        <v>0</v>
      </c>
      <c r="AT132" s="112">
        <f>'"Información del Proyecto - 4" '!R132</f>
        <v>0</v>
      </c>
      <c r="DR132" s="111">
        <f ca="1">Cálculos!B131</f>
        <v>0</v>
      </c>
      <c r="DS132" s="106">
        <f ca="1">Cálculos!C131</f>
        <v>0</v>
      </c>
      <c r="DT132" s="106">
        <f ca="1">Cálculos!D131</f>
        <v>0</v>
      </c>
      <c r="DU132" s="106">
        <f ca="1">Cálculos!E131</f>
        <v>0</v>
      </c>
      <c r="DV132" s="106">
        <f ca="1">Cálculos!F131</f>
        <v>0</v>
      </c>
      <c r="DW132" s="106">
        <f ca="1">Cálculos!G131</f>
        <v>0</v>
      </c>
      <c r="DX132" s="106">
        <f>Cálculos!H131</f>
        <v>0</v>
      </c>
      <c r="DY132" s="106">
        <f ca="1">Cálculos!I131</f>
        <v>0</v>
      </c>
      <c r="DZ132" s="106">
        <f ca="1">Cálculos!J131</f>
        <v>0</v>
      </c>
      <c r="EA132" s="106">
        <f ca="1">Cálculos!K131</f>
        <v>0</v>
      </c>
      <c r="EB132" s="106">
        <f ca="1">Cálculos!L131</f>
        <v>0</v>
      </c>
      <c r="EC132" s="106">
        <f>Cálculos!M131</f>
        <v>0</v>
      </c>
      <c r="ED132" s="106">
        <f ca="1">Cálculos!N131</f>
        <v>0</v>
      </c>
      <c r="EE132" s="106">
        <f ca="1">Cálculos!O131</f>
        <v>0</v>
      </c>
      <c r="EF132" s="106">
        <f ca="1">Cálculos!P131</f>
        <v>0</v>
      </c>
      <c r="EG132" s="106">
        <f ca="1">Cálculos!Q131</f>
        <v>0</v>
      </c>
      <c r="EH132" s="106">
        <f ca="1">Cálculos!R131</f>
        <v>0</v>
      </c>
      <c r="EI132" s="106">
        <f ca="1">Cálculos!S131</f>
        <v>0</v>
      </c>
      <c r="EJ132" s="106">
        <f ca="1">Cálculos!T131</f>
        <v>0</v>
      </c>
    </row>
    <row r="133" spans="30:140" x14ac:dyDescent="0.25">
      <c r="AD133" s="111">
        <f>'"Información del Proyecto - 4" '!B133</f>
        <v>0</v>
      </c>
      <c r="AE133" s="106">
        <f>'"Información del Proyecto - 4" '!C133</f>
        <v>0</v>
      </c>
      <c r="AF133" s="106">
        <f>'"Información del Proyecto - 4" '!D133</f>
        <v>0</v>
      </c>
      <c r="AG133" s="106">
        <f>'"Información del Proyecto - 4" '!E133</f>
        <v>0</v>
      </c>
      <c r="AH133" s="106">
        <f>'"Información del Proyecto - 4" '!F133</f>
        <v>0</v>
      </c>
      <c r="AI133" s="106">
        <f>'"Información del Proyecto - 4" '!G133</f>
        <v>0</v>
      </c>
      <c r="AJ133" s="106">
        <f>'"Información del Proyecto - 4" '!H133</f>
        <v>0</v>
      </c>
      <c r="AK133" s="106">
        <f>'"Información del Proyecto - 4" '!I133</f>
        <v>0</v>
      </c>
      <c r="AL133" s="106">
        <f>'"Información del Proyecto - 4" '!J133</f>
        <v>0</v>
      </c>
      <c r="AM133" s="106">
        <f>'"Información del Proyecto - 4" '!K133</f>
        <v>0</v>
      </c>
      <c r="AN133" s="106">
        <f>'"Información del Proyecto - 4" '!L133</f>
        <v>0</v>
      </c>
      <c r="AO133" s="106">
        <f>'"Información del Proyecto - 4" '!M133</f>
        <v>0</v>
      </c>
      <c r="AP133" s="106">
        <f>'"Información del Proyecto - 4" '!N133</f>
        <v>0</v>
      </c>
      <c r="AQ133" s="106">
        <f>'"Información del Proyecto - 4" '!O133</f>
        <v>0</v>
      </c>
      <c r="AR133" s="106">
        <f>'"Información del Proyecto - 4" '!P133</f>
        <v>0</v>
      </c>
      <c r="AS133" s="106">
        <f>'"Información del Proyecto - 4" '!Q133</f>
        <v>0</v>
      </c>
      <c r="AT133" s="112">
        <f>'"Información del Proyecto - 4" '!R133</f>
        <v>0</v>
      </c>
      <c r="DR133" s="111">
        <f ca="1">Cálculos!B132</f>
        <v>0</v>
      </c>
      <c r="DS133" s="106">
        <f ca="1">Cálculos!C132</f>
        <v>0</v>
      </c>
      <c r="DT133" s="106">
        <f ca="1">Cálculos!D132</f>
        <v>0</v>
      </c>
      <c r="DU133" s="106">
        <f ca="1">Cálculos!E132</f>
        <v>0</v>
      </c>
      <c r="DV133" s="106">
        <f ca="1">Cálculos!F132</f>
        <v>0</v>
      </c>
      <c r="DW133" s="106">
        <f ca="1">Cálculos!G132</f>
        <v>0</v>
      </c>
      <c r="DX133" s="106">
        <f>Cálculos!H132</f>
        <v>0</v>
      </c>
      <c r="DY133" s="106">
        <f ca="1">Cálculos!I132</f>
        <v>0</v>
      </c>
      <c r="DZ133" s="106">
        <f ca="1">Cálculos!J132</f>
        <v>0</v>
      </c>
      <c r="EA133" s="106">
        <f ca="1">Cálculos!K132</f>
        <v>0</v>
      </c>
      <c r="EB133" s="106">
        <f ca="1">Cálculos!L132</f>
        <v>0</v>
      </c>
      <c r="EC133" s="106">
        <f>Cálculos!M132</f>
        <v>0</v>
      </c>
      <c r="ED133" s="106">
        <f ca="1">Cálculos!N132</f>
        <v>0</v>
      </c>
      <c r="EE133" s="106">
        <f ca="1">Cálculos!O132</f>
        <v>0</v>
      </c>
      <c r="EF133" s="106">
        <f ca="1">Cálculos!P132</f>
        <v>0</v>
      </c>
      <c r="EG133" s="106">
        <f ca="1">Cálculos!Q132</f>
        <v>0</v>
      </c>
      <c r="EH133" s="106">
        <f ca="1">Cálculos!R132</f>
        <v>0</v>
      </c>
      <c r="EI133" s="106">
        <f ca="1">Cálculos!S132</f>
        <v>0</v>
      </c>
      <c r="EJ133" s="106">
        <f ca="1">Cálculos!T132</f>
        <v>0</v>
      </c>
    </row>
    <row r="134" spans="30:140" x14ac:dyDescent="0.25">
      <c r="AD134" s="111">
        <f>'"Información del Proyecto - 4" '!B134</f>
        <v>0</v>
      </c>
      <c r="AE134" s="106">
        <f>'"Información del Proyecto - 4" '!C134</f>
        <v>0</v>
      </c>
      <c r="AF134" s="106">
        <f>'"Información del Proyecto - 4" '!D134</f>
        <v>0</v>
      </c>
      <c r="AG134" s="106">
        <f>'"Información del Proyecto - 4" '!E134</f>
        <v>0</v>
      </c>
      <c r="AH134" s="106">
        <f>'"Información del Proyecto - 4" '!F134</f>
        <v>0</v>
      </c>
      <c r="AI134" s="106">
        <f>'"Información del Proyecto - 4" '!G134</f>
        <v>0</v>
      </c>
      <c r="AJ134" s="106">
        <f>'"Información del Proyecto - 4" '!H134</f>
        <v>0</v>
      </c>
      <c r="AK134" s="106">
        <f>'"Información del Proyecto - 4" '!I134</f>
        <v>0</v>
      </c>
      <c r="AL134" s="106">
        <f>'"Información del Proyecto - 4" '!J134</f>
        <v>0</v>
      </c>
      <c r="AM134" s="106">
        <f>'"Información del Proyecto - 4" '!K134</f>
        <v>0</v>
      </c>
      <c r="AN134" s="106">
        <f>'"Información del Proyecto - 4" '!L134</f>
        <v>0</v>
      </c>
      <c r="AO134" s="106">
        <f>'"Información del Proyecto - 4" '!M134</f>
        <v>0</v>
      </c>
      <c r="AP134" s="106">
        <f>'"Información del Proyecto - 4" '!N134</f>
        <v>0</v>
      </c>
      <c r="AQ134" s="106">
        <f>'"Información del Proyecto - 4" '!O134</f>
        <v>0</v>
      </c>
      <c r="AR134" s="106">
        <f>'"Información del Proyecto - 4" '!P134</f>
        <v>0</v>
      </c>
      <c r="AS134" s="106">
        <f>'"Información del Proyecto - 4" '!Q134</f>
        <v>0</v>
      </c>
      <c r="AT134" s="112">
        <f>'"Información del Proyecto - 4" '!R134</f>
        <v>0</v>
      </c>
      <c r="DR134" s="111">
        <f ca="1">Cálculos!B133</f>
        <v>0</v>
      </c>
      <c r="DS134" s="106">
        <f ca="1">Cálculos!C133</f>
        <v>0</v>
      </c>
      <c r="DT134" s="106">
        <f ca="1">Cálculos!D133</f>
        <v>0</v>
      </c>
      <c r="DU134" s="106">
        <f ca="1">Cálculos!E133</f>
        <v>0</v>
      </c>
      <c r="DV134" s="106">
        <f ca="1">Cálculos!F133</f>
        <v>0</v>
      </c>
      <c r="DW134" s="106">
        <f ca="1">Cálculos!G133</f>
        <v>0</v>
      </c>
      <c r="DX134" s="106">
        <f>Cálculos!H133</f>
        <v>0</v>
      </c>
      <c r="DY134" s="106">
        <f ca="1">Cálculos!I133</f>
        <v>0</v>
      </c>
      <c r="DZ134" s="106">
        <f ca="1">Cálculos!J133</f>
        <v>0</v>
      </c>
      <c r="EA134" s="106">
        <f ca="1">Cálculos!K133</f>
        <v>0</v>
      </c>
      <c r="EB134" s="106">
        <f ca="1">Cálculos!L133</f>
        <v>0</v>
      </c>
      <c r="EC134" s="106">
        <f>Cálculos!M133</f>
        <v>0</v>
      </c>
      <c r="ED134" s="106">
        <f ca="1">Cálculos!N133</f>
        <v>0</v>
      </c>
      <c r="EE134" s="106">
        <f ca="1">Cálculos!O133</f>
        <v>0</v>
      </c>
      <c r="EF134" s="106">
        <f ca="1">Cálculos!P133</f>
        <v>0</v>
      </c>
      <c r="EG134" s="106">
        <f ca="1">Cálculos!Q133</f>
        <v>0</v>
      </c>
      <c r="EH134" s="106">
        <f ca="1">Cálculos!R133</f>
        <v>0</v>
      </c>
      <c r="EI134" s="106">
        <f ca="1">Cálculos!S133</f>
        <v>0</v>
      </c>
      <c r="EJ134" s="106">
        <f ca="1">Cálculos!T133</f>
        <v>0</v>
      </c>
    </row>
    <row r="135" spans="30:140" x14ac:dyDescent="0.25">
      <c r="AD135" s="111">
        <f>'"Información del Proyecto - 4" '!B135</f>
        <v>0</v>
      </c>
      <c r="AE135" s="106">
        <f>'"Información del Proyecto - 4" '!C135</f>
        <v>0</v>
      </c>
      <c r="AF135" s="106">
        <f>'"Información del Proyecto - 4" '!D135</f>
        <v>0</v>
      </c>
      <c r="AG135" s="106">
        <f>'"Información del Proyecto - 4" '!E135</f>
        <v>0</v>
      </c>
      <c r="AH135" s="106">
        <f>'"Información del Proyecto - 4" '!F135</f>
        <v>0</v>
      </c>
      <c r="AI135" s="106">
        <f>'"Información del Proyecto - 4" '!G135</f>
        <v>0</v>
      </c>
      <c r="AJ135" s="106">
        <f>'"Información del Proyecto - 4" '!H135</f>
        <v>0</v>
      </c>
      <c r="AK135" s="106">
        <f>'"Información del Proyecto - 4" '!I135</f>
        <v>0</v>
      </c>
      <c r="AL135" s="106">
        <f>'"Información del Proyecto - 4" '!J135</f>
        <v>0</v>
      </c>
      <c r="AM135" s="106">
        <f>'"Información del Proyecto - 4" '!K135</f>
        <v>0</v>
      </c>
      <c r="AN135" s="106">
        <f>'"Información del Proyecto - 4" '!L135</f>
        <v>0</v>
      </c>
      <c r="AO135" s="106">
        <f>'"Información del Proyecto - 4" '!M135</f>
        <v>0</v>
      </c>
      <c r="AP135" s="106">
        <f>'"Información del Proyecto - 4" '!N135</f>
        <v>0</v>
      </c>
      <c r="AQ135" s="106">
        <f>'"Información del Proyecto - 4" '!O135</f>
        <v>0</v>
      </c>
      <c r="AR135" s="106">
        <f>'"Información del Proyecto - 4" '!P135</f>
        <v>0</v>
      </c>
      <c r="AS135" s="106">
        <f>'"Información del Proyecto - 4" '!Q135</f>
        <v>0</v>
      </c>
      <c r="AT135" s="112">
        <f>'"Información del Proyecto - 4" '!R135</f>
        <v>0</v>
      </c>
      <c r="DR135" s="111">
        <f ca="1">Cálculos!B134</f>
        <v>0</v>
      </c>
      <c r="DS135" s="106">
        <f ca="1">Cálculos!C134</f>
        <v>0</v>
      </c>
      <c r="DT135" s="106">
        <f ca="1">Cálculos!D134</f>
        <v>0</v>
      </c>
      <c r="DU135" s="106">
        <f ca="1">Cálculos!E134</f>
        <v>0</v>
      </c>
      <c r="DV135" s="106">
        <f ca="1">Cálculos!F134</f>
        <v>0</v>
      </c>
      <c r="DW135" s="106">
        <f ca="1">Cálculos!G134</f>
        <v>0</v>
      </c>
      <c r="DX135" s="106">
        <f>Cálculos!H134</f>
        <v>0</v>
      </c>
      <c r="DY135" s="106">
        <f ca="1">Cálculos!I134</f>
        <v>0</v>
      </c>
      <c r="DZ135" s="106">
        <f ca="1">Cálculos!J134</f>
        <v>0</v>
      </c>
      <c r="EA135" s="106">
        <f ca="1">Cálculos!K134</f>
        <v>0</v>
      </c>
      <c r="EB135" s="106">
        <f ca="1">Cálculos!L134</f>
        <v>0</v>
      </c>
      <c r="EC135" s="106">
        <f>Cálculos!M134</f>
        <v>0</v>
      </c>
      <c r="ED135" s="106">
        <f ca="1">Cálculos!N134</f>
        <v>0</v>
      </c>
      <c r="EE135" s="106">
        <f ca="1">Cálculos!O134</f>
        <v>0</v>
      </c>
      <c r="EF135" s="106">
        <f ca="1">Cálculos!P134</f>
        <v>0</v>
      </c>
      <c r="EG135" s="106">
        <f ca="1">Cálculos!Q134</f>
        <v>0</v>
      </c>
      <c r="EH135" s="106">
        <f ca="1">Cálculos!R134</f>
        <v>0</v>
      </c>
      <c r="EI135" s="106">
        <f ca="1">Cálculos!S134</f>
        <v>0</v>
      </c>
      <c r="EJ135" s="106">
        <f ca="1">Cálculos!T134</f>
        <v>0</v>
      </c>
    </row>
    <row r="136" spans="30:140" x14ac:dyDescent="0.25">
      <c r="AD136" s="111">
        <f>'"Información del Proyecto - 4" '!B136</f>
        <v>0</v>
      </c>
      <c r="AE136" s="106">
        <f>'"Información del Proyecto - 4" '!C136</f>
        <v>0</v>
      </c>
      <c r="AF136" s="106">
        <f>'"Información del Proyecto - 4" '!D136</f>
        <v>0</v>
      </c>
      <c r="AG136" s="106">
        <f>'"Información del Proyecto - 4" '!E136</f>
        <v>0</v>
      </c>
      <c r="AH136" s="106">
        <f>'"Información del Proyecto - 4" '!F136</f>
        <v>0</v>
      </c>
      <c r="AI136" s="106">
        <f>'"Información del Proyecto - 4" '!G136</f>
        <v>0</v>
      </c>
      <c r="AJ136" s="106">
        <f>'"Información del Proyecto - 4" '!H136</f>
        <v>0</v>
      </c>
      <c r="AK136" s="106">
        <f>'"Información del Proyecto - 4" '!I136</f>
        <v>0</v>
      </c>
      <c r="AL136" s="106">
        <f>'"Información del Proyecto - 4" '!J136</f>
        <v>0</v>
      </c>
      <c r="AM136" s="106">
        <f>'"Información del Proyecto - 4" '!K136</f>
        <v>0</v>
      </c>
      <c r="AN136" s="106">
        <f>'"Información del Proyecto - 4" '!L136</f>
        <v>0</v>
      </c>
      <c r="AO136" s="106">
        <f>'"Información del Proyecto - 4" '!M136</f>
        <v>0</v>
      </c>
      <c r="AP136" s="106">
        <f>'"Información del Proyecto - 4" '!N136</f>
        <v>0</v>
      </c>
      <c r="AQ136" s="106">
        <f>'"Información del Proyecto - 4" '!O136</f>
        <v>0</v>
      </c>
      <c r="AR136" s="106">
        <f>'"Información del Proyecto - 4" '!P136</f>
        <v>0</v>
      </c>
      <c r="AS136" s="106">
        <f>'"Información del Proyecto - 4" '!Q136</f>
        <v>0</v>
      </c>
      <c r="AT136" s="112">
        <f>'"Información del Proyecto - 4" '!R136</f>
        <v>0</v>
      </c>
      <c r="DR136" s="111">
        <f ca="1">Cálculos!B135</f>
        <v>0</v>
      </c>
      <c r="DS136" s="106">
        <f ca="1">Cálculos!C135</f>
        <v>0</v>
      </c>
      <c r="DT136" s="106">
        <f ca="1">Cálculos!D135</f>
        <v>0</v>
      </c>
      <c r="DU136" s="106">
        <f ca="1">Cálculos!E135</f>
        <v>0</v>
      </c>
      <c r="DV136" s="106">
        <f ca="1">Cálculos!F135</f>
        <v>0</v>
      </c>
      <c r="DW136" s="106">
        <f ca="1">Cálculos!G135</f>
        <v>0</v>
      </c>
      <c r="DX136" s="106">
        <f>Cálculos!H135</f>
        <v>0</v>
      </c>
      <c r="DY136" s="106">
        <f ca="1">Cálculos!I135</f>
        <v>0</v>
      </c>
      <c r="DZ136" s="106">
        <f ca="1">Cálculos!J135</f>
        <v>0</v>
      </c>
      <c r="EA136" s="106">
        <f ca="1">Cálculos!K135</f>
        <v>0</v>
      </c>
      <c r="EB136" s="106">
        <f ca="1">Cálculos!L135</f>
        <v>0</v>
      </c>
      <c r="EC136" s="106">
        <f>Cálculos!M135</f>
        <v>0</v>
      </c>
      <c r="ED136" s="106">
        <f ca="1">Cálculos!N135</f>
        <v>0</v>
      </c>
      <c r="EE136" s="106">
        <f ca="1">Cálculos!O135</f>
        <v>0</v>
      </c>
      <c r="EF136" s="106">
        <f ca="1">Cálculos!P135</f>
        <v>0</v>
      </c>
      <c r="EG136" s="106">
        <f ca="1">Cálculos!Q135</f>
        <v>0</v>
      </c>
      <c r="EH136" s="106">
        <f ca="1">Cálculos!R135</f>
        <v>0</v>
      </c>
      <c r="EI136" s="106">
        <f ca="1">Cálculos!S135</f>
        <v>0</v>
      </c>
      <c r="EJ136" s="106">
        <f ca="1">Cálculos!T135</f>
        <v>0</v>
      </c>
    </row>
    <row r="137" spans="30:140" x14ac:dyDescent="0.25">
      <c r="AD137" s="111">
        <f>'"Información del Proyecto - 4" '!B137</f>
        <v>0</v>
      </c>
      <c r="AE137" s="106">
        <f>'"Información del Proyecto - 4" '!C137</f>
        <v>0</v>
      </c>
      <c r="AF137" s="106">
        <f>'"Información del Proyecto - 4" '!D137</f>
        <v>0</v>
      </c>
      <c r="AG137" s="106">
        <f>'"Información del Proyecto - 4" '!E137</f>
        <v>0</v>
      </c>
      <c r="AH137" s="106">
        <f>'"Información del Proyecto - 4" '!F137</f>
        <v>0</v>
      </c>
      <c r="AI137" s="106">
        <f>'"Información del Proyecto - 4" '!G137</f>
        <v>0</v>
      </c>
      <c r="AJ137" s="106">
        <f>'"Información del Proyecto - 4" '!H137</f>
        <v>0</v>
      </c>
      <c r="AK137" s="106">
        <f>'"Información del Proyecto - 4" '!I137</f>
        <v>0</v>
      </c>
      <c r="AL137" s="106">
        <f>'"Información del Proyecto - 4" '!J137</f>
        <v>0</v>
      </c>
      <c r="AM137" s="106">
        <f>'"Información del Proyecto - 4" '!K137</f>
        <v>0</v>
      </c>
      <c r="AN137" s="106">
        <f>'"Información del Proyecto - 4" '!L137</f>
        <v>0</v>
      </c>
      <c r="AO137" s="106">
        <f>'"Información del Proyecto - 4" '!M137</f>
        <v>0</v>
      </c>
      <c r="AP137" s="106">
        <f>'"Información del Proyecto - 4" '!N137</f>
        <v>0</v>
      </c>
      <c r="AQ137" s="106">
        <f>'"Información del Proyecto - 4" '!O137</f>
        <v>0</v>
      </c>
      <c r="AR137" s="106">
        <f>'"Información del Proyecto - 4" '!P137</f>
        <v>0</v>
      </c>
      <c r="AS137" s="106">
        <f>'"Información del Proyecto - 4" '!Q137</f>
        <v>0</v>
      </c>
      <c r="AT137" s="112">
        <f>'"Información del Proyecto - 4" '!R137</f>
        <v>0</v>
      </c>
      <c r="DR137" s="111">
        <f ca="1">Cálculos!B136</f>
        <v>0</v>
      </c>
      <c r="DS137" s="106">
        <f ca="1">Cálculos!C136</f>
        <v>0</v>
      </c>
      <c r="DT137" s="106">
        <f ca="1">Cálculos!D136</f>
        <v>0</v>
      </c>
      <c r="DU137" s="106">
        <f ca="1">Cálculos!E136</f>
        <v>0</v>
      </c>
      <c r="DV137" s="106">
        <f ca="1">Cálculos!F136</f>
        <v>0</v>
      </c>
      <c r="DW137" s="106">
        <f ca="1">Cálculos!G136</f>
        <v>0</v>
      </c>
      <c r="DX137" s="106">
        <f>Cálculos!H136</f>
        <v>0</v>
      </c>
      <c r="DY137" s="106">
        <f ca="1">Cálculos!I136</f>
        <v>0</v>
      </c>
      <c r="DZ137" s="106">
        <f ca="1">Cálculos!J136</f>
        <v>0</v>
      </c>
      <c r="EA137" s="106">
        <f ca="1">Cálculos!K136</f>
        <v>0</v>
      </c>
      <c r="EB137" s="106">
        <f ca="1">Cálculos!L136</f>
        <v>0</v>
      </c>
      <c r="EC137" s="106">
        <f>Cálculos!M136</f>
        <v>0</v>
      </c>
      <c r="ED137" s="106">
        <f ca="1">Cálculos!N136</f>
        <v>0</v>
      </c>
      <c r="EE137" s="106">
        <f ca="1">Cálculos!O136</f>
        <v>0</v>
      </c>
      <c r="EF137" s="106">
        <f ca="1">Cálculos!P136</f>
        <v>0</v>
      </c>
      <c r="EG137" s="106">
        <f ca="1">Cálculos!Q136</f>
        <v>0</v>
      </c>
      <c r="EH137" s="106">
        <f ca="1">Cálculos!R136</f>
        <v>0</v>
      </c>
      <c r="EI137" s="106">
        <f ca="1">Cálculos!S136</f>
        <v>0</v>
      </c>
      <c r="EJ137" s="106">
        <f ca="1">Cálculos!T136</f>
        <v>0</v>
      </c>
    </row>
    <row r="138" spans="30:140" x14ac:dyDescent="0.25">
      <c r="AD138" s="111">
        <f>'"Información del Proyecto - 4" '!B138</f>
        <v>0</v>
      </c>
      <c r="AE138" s="106">
        <f>'"Información del Proyecto - 4" '!C138</f>
        <v>0</v>
      </c>
      <c r="AF138" s="106">
        <f>'"Información del Proyecto - 4" '!D138</f>
        <v>0</v>
      </c>
      <c r="AG138" s="106">
        <f>'"Información del Proyecto - 4" '!E138</f>
        <v>0</v>
      </c>
      <c r="AH138" s="106">
        <f>'"Información del Proyecto - 4" '!F138</f>
        <v>0</v>
      </c>
      <c r="AI138" s="106">
        <f>'"Información del Proyecto - 4" '!G138</f>
        <v>0</v>
      </c>
      <c r="AJ138" s="106">
        <f>'"Información del Proyecto - 4" '!H138</f>
        <v>0</v>
      </c>
      <c r="AK138" s="106">
        <f>'"Información del Proyecto - 4" '!I138</f>
        <v>0</v>
      </c>
      <c r="AL138" s="106">
        <f>'"Información del Proyecto - 4" '!J138</f>
        <v>0</v>
      </c>
      <c r="AM138" s="106">
        <f>'"Información del Proyecto - 4" '!K138</f>
        <v>0</v>
      </c>
      <c r="AN138" s="106">
        <f>'"Información del Proyecto - 4" '!L138</f>
        <v>0</v>
      </c>
      <c r="AO138" s="106">
        <f>'"Información del Proyecto - 4" '!M138</f>
        <v>0</v>
      </c>
      <c r="AP138" s="106">
        <f>'"Información del Proyecto - 4" '!N138</f>
        <v>0</v>
      </c>
      <c r="AQ138" s="106">
        <f>'"Información del Proyecto - 4" '!O138</f>
        <v>0</v>
      </c>
      <c r="AR138" s="106">
        <f>'"Información del Proyecto - 4" '!P138</f>
        <v>0</v>
      </c>
      <c r="AS138" s="106">
        <f>'"Información del Proyecto - 4" '!Q138</f>
        <v>0</v>
      </c>
      <c r="AT138" s="112">
        <f>'"Información del Proyecto - 4" '!R138</f>
        <v>0</v>
      </c>
      <c r="DR138" s="111">
        <f ca="1">Cálculos!B137</f>
        <v>0</v>
      </c>
      <c r="DS138" s="106">
        <f ca="1">Cálculos!C137</f>
        <v>0</v>
      </c>
      <c r="DT138" s="106">
        <f ca="1">Cálculos!D137</f>
        <v>0</v>
      </c>
      <c r="DU138" s="106">
        <f ca="1">Cálculos!E137</f>
        <v>0</v>
      </c>
      <c r="DV138" s="106">
        <f ca="1">Cálculos!F137</f>
        <v>0</v>
      </c>
      <c r="DW138" s="106">
        <f ca="1">Cálculos!G137</f>
        <v>0</v>
      </c>
      <c r="DX138" s="106">
        <f>Cálculos!H137</f>
        <v>0</v>
      </c>
      <c r="DY138" s="106">
        <f ca="1">Cálculos!I137</f>
        <v>0</v>
      </c>
      <c r="DZ138" s="106">
        <f ca="1">Cálculos!J137</f>
        <v>0</v>
      </c>
      <c r="EA138" s="106">
        <f ca="1">Cálculos!K137</f>
        <v>0</v>
      </c>
      <c r="EB138" s="106">
        <f ca="1">Cálculos!L137</f>
        <v>0</v>
      </c>
      <c r="EC138" s="106">
        <f>Cálculos!M137</f>
        <v>0</v>
      </c>
      <c r="ED138" s="106">
        <f ca="1">Cálculos!N137</f>
        <v>0</v>
      </c>
      <c r="EE138" s="106">
        <f ca="1">Cálculos!O137</f>
        <v>0</v>
      </c>
      <c r="EF138" s="106">
        <f ca="1">Cálculos!P137</f>
        <v>0</v>
      </c>
      <c r="EG138" s="106">
        <f ca="1">Cálculos!Q137</f>
        <v>0</v>
      </c>
      <c r="EH138" s="106">
        <f ca="1">Cálculos!R137</f>
        <v>0</v>
      </c>
      <c r="EI138" s="106">
        <f ca="1">Cálculos!S137</f>
        <v>0</v>
      </c>
      <c r="EJ138" s="106">
        <f ca="1">Cálculos!T137</f>
        <v>0</v>
      </c>
    </row>
    <row r="139" spans="30:140" x14ac:dyDescent="0.25">
      <c r="AD139" s="111">
        <f>'"Información del Proyecto - 4" '!B139</f>
        <v>0</v>
      </c>
      <c r="AE139" s="106">
        <f>'"Información del Proyecto - 4" '!C139</f>
        <v>0</v>
      </c>
      <c r="AF139" s="106">
        <f>'"Información del Proyecto - 4" '!D139</f>
        <v>0</v>
      </c>
      <c r="AG139" s="106">
        <f>'"Información del Proyecto - 4" '!E139</f>
        <v>0</v>
      </c>
      <c r="AH139" s="106">
        <f>'"Información del Proyecto - 4" '!F139</f>
        <v>0</v>
      </c>
      <c r="AI139" s="106">
        <f>'"Información del Proyecto - 4" '!G139</f>
        <v>0</v>
      </c>
      <c r="AJ139" s="106">
        <f>'"Información del Proyecto - 4" '!H139</f>
        <v>0</v>
      </c>
      <c r="AK139" s="106">
        <f>'"Información del Proyecto - 4" '!I139</f>
        <v>0</v>
      </c>
      <c r="AL139" s="106">
        <f>'"Información del Proyecto - 4" '!J139</f>
        <v>0</v>
      </c>
      <c r="AM139" s="106">
        <f>'"Información del Proyecto - 4" '!K139</f>
        <v>0</v>
      </c>
      <c r="AN139" s="106">
        <f>'"Información del Proyecto - 4" '!L139</f>
        <v>0</v>
      </c>
      <c r="AO139" s="106">
        <f>'"Información del Proyecto - 4" '!M139</f>
        <v>0</v>
      </c>
      <c r="AP139" s="106">
        <f>'"Información del Proyecto - 4" '!N139</f>
        <v>0</v>
      </c>
      <c r="AQ139" s="106">
        <f>'"Información del Proyecto - 4" '!O139</f>
        <v>0</v>
      </c>
      <c r="AR139" s="106">
        <f>'"Información del Proyecto - 4" '!P139</f>
        <v>0</v>
      </c>
      <c r="AS139" s="106">
        <f>'"Información del Proyecto - 4" '!Q139</f>
        <v>0</v>
      </c>
      <c r="AT139" s="112">
        <f>'"Información del Proyecto - 4" '!R139</f>
        <v>0</v>
      </c>
      <c r="DR139" s="111">
        <f ca="1">Cálculos!B138</f>
        <v>0</v>
      </c>
      <c r="DS139" s="106">
        <f ca="1">Cálculos!C138</f>
        <v>0</v>
      </c>
      <c r="DT139" s="106">
        <f ca="1">Cálculos!D138</f>
        <v>0</v>
      </c>
      <c r="DU139" s="106">
        <f ca="1">Cálculos!E138</f>
        <v>0</v>
      </c>
      <c r="DV139" s="106">
        <f ca="1">Cálculos!F138</f>
        <v>0</v>
      </c>
      <c r="DW139" s="106">
        <f ca="1">Cálculos!G138</f>
        <v>0</v>
      </c>
      <c r="DX139" s="106">
        <f>Cálculos!H138</f>
        <v>0</v>
      </c>
      <c r="DY139" s="106">
        <f ca="1">Cálculos!I138</f>
        <v>0</v>
      </c>
      <c r="DZ139" s="106">
        <f ca="1">Cálculos!J138</f>
        <v>0</v>
      </c>
      <c r="EA139" s="106">
        <f ca="1">Cálculos!K138</f>
        <v>0</v>
      </c>
      <c r="EB139" s="106">
        <f ca="1">Cálculos!L138</f>
        <v>0</v>
      </c>
      <c r="EC139" s="106">
        <f>Cálculos!M138</f>
        <v>0</v>
      </c>
      <c r="ED139" s="106">
        <f ca="1">Cálculos!N138</f>
        <v>0</v>
      </c>
      <c r="EE139" s="106">
        <f ca="1">Cálculos!O138</f>
        <v>0</v>
      </c>
      <c r="EF139" s="106">
        <f ca="1">Cálculos!P138</f>
        <v>0</v>
      </c>
      <c r="EG139" s="106">
        <f ca="1">Cálculos!Q138</f>
        <v>0</v>
      </c>
      <c r="EH139" s="106">
        <f ca="1">Cálculos!R138</f>
        <v>0</v>
      </c>
      <c r="EI139" s="106">
        <f ca="1">Cálculos!S138</f>
        <v>0</v>
      </c>
      <c r="EJ139" s="106">
        <f ca="1">Cálculos!T138</f>
        <v>0</v>
      </c>
    </row>
    <row r="140" spans="30:140" x14ac:dyDescent="0.25">
      <c r="AD140" s="111">
        <f>'"Información del Proyecto - 4" '!B140</f>
        <v>0</v>
      </c>
      <c r="AE140" s="106">
        <f>'"Información del Proyecto - 4" '!C140</f>
        <v>0</v>
      </c>
      <c r="AF140" s="106">
        <f>'"Información del Proyecto - 4" '!D140</f>
        <v>0</v>
      </c>
      <c r="AG140" s="106">
        <f>'"Información del Proyecto - 4" '!E140</f>
        <v>0</v>
      </c>
      <c r="AH140" s="106">
        <f>'"Información del Proyecto - 4" '!F140</f>
        <v>0</v>
      </c>
      <c r="AI140" s="106">
        <f>'"Información del Proyecto - 4" '!G140</f>
        <v>0</v>
      </c>
      <c r="AJ140" s="106">
        <f>'"Información del Proyecto - 4" '!H140</f>
        <v>0</v>
      </c>
      <c r="AK140" s="106">
        <f>'"Información del Proyecto - 4" '!I140</f>
        <v>0</v>
      </c>
      <c r="AL140" s="106">
        <f>'"Información del Proyecto - 4" '!J140</f>
        <v>0</v>
      </c>
      <c r="AM140" s="106">
        <f>'"Información del Proyecto - 4" '!K140</f>
        <v>0</v>
      </c>
      <c r="AN140" s="106">
        <f>'"Información del Proyecto - 4" '!L140</f>
        <v>0</v>
      </c>
      <c r="AO140" s="106">
        <f>'"Información del Proyecto - 4" '!M140</f>
        <v>0</v>
      </c>
      <c r="AP140" s="106">
        <f>'"Información del Proyecto - 4" '!N140</f>
        <v>0</v>
      </c>
      <c r="AQ140" s="106">
        <f>'"Información del Proyecto - 4" '!O140</f>
        <v>0</v>
      </c>
      <c r="AR140" s="106">
        <f>'"Información del Proyecto - 4" '!P140</f>
        <v>0</v>
      </c>
      <c r="AS140" s="106">
        <f>'"Información del Proyecto - 4" '!Q140</f>
        <v>0</v>
      </c>
      <c r="AT140" s="112">
        <f>'"Información del Proyecto - 4" '!R140</f>
        <v>0</v>
      </c>
      <c r="DR140" s="111">
        <f ca="1">Cálculos!B139</f>
        <v>0</v>
      </c>
      <c r="DS140" s="106">
        <f ca="1">Cálculos!C139</f>
        <v>0</v>
      </c>
      <c r="DT140" s="106">
        <f ca="1">Cálculos!D139</f>
        <v>0</v>
      </c>
      <c r="DU140" s="106">
        <f ca="1">Cálculos!E139</f>
        <v>0</v>
      </c>
      <c r="DV140" s="106">
        <f ca="1">Cálculos!F139</f>
        <v>0</v>
      </c>
      <c r="DW140" s="106">
        <f ca="1">Cálculos!G139</f>
        <v>0</v>
      </c>
      <c r="DX140" s="106">
        <f>Cálculos!H139</f>
        <v>0</v>
      </c>
      <c r="DY140" s="106">
        <f ca="1">Cálculos!I139</f>
        <v>0</v>
      </c>
      <c r="DZ140" s="106">
        <f ca="1">Cálculos!J139</f>
        <v>0</v>
      </c>
      <c r="EA140" s="106">
        <f ca="1">Cálculos!K139</f>
        <v>0</v>
      </c>
      <c r="EB140" s="106">
        <f ca="1">Cálculos!L139</f>
        <v>0</v>
      </c>
      <c r="EC140" s="106">
        <f>Cálculos!M139</f>
        <v>0</v>
      </c>
      <c r="ED140" s="106">
        <f ca="1">Cálculos!N139</f>
        <v>0</v>
      </c>
      <c r="EE140" s="106">
        <f ca="1">Cálculos!O139</f>
        <v>0</v>
      </c>
      <c r="EF140" s="106">
        <f ca="1">Cálculos!P139</f>
        <v>0</v>
      </c>
      <c r="EG140" s="106">
        <f ca="1">Cálculos!Q139</f>
        <v>0</v>
      </c>
      <c r="EH140" s="106">
        <f ca="1">Cálculos!R139</f>
        <v>0</v>
      </c>
      <c r="EI140" s="106">
        <f ca="1">Cálculos!S139</f>
        <v>0</v>
      </c>
      <c r="EJ140" s="106">
        <f ca="1">Cálculos!T139</f>
        <v>0</v>
      </c>
    </row>
    <row r="141" spans="30:140" x14ac:dyDescent="0.25">
      <c r="AD141" s="111">
        <f>'"Información del Proyecto - 4" '!B141</f>
        <v>0</v>
      </c>
      <c r="AE141" s="106">
        <f>'"Información del Proyecto - 4" '!C141</f>
        <v>0</v>
      </c>
      <c r="AF141" s="106">
        <f>'"Información del Proyecto - 4" '!D141</f>
        <v>0</v>
      </c>
      <c r="AG141" s="106">
        <f>'"Información del Proyecto - 4" '!E141</f>
        <v>0</v>
      </c>
      <c r="AH141" s="106">
        <f>'"Información del Proyecto - 4" '!F141</f>
        <v>0</v>
      </c>
      <c r="AI141" s="106">
        <f>'"Información del Proyecto - 4" '!G141</f>
        <v>0</v>
      </c>
      <c r="AJ141" s="106">
        <f>'"Información del Proyecto - 4" '!H141</f>
        <v>0</v>
      </c>
      <c r="AK141" s="106">
        <f>'"Información del Proyecto - 4" '!I141</f>
        <v>0</v>
      </c>
      <c r="AL141" s="106">
        <f>'"Información del Proyecto - 4" '!J141</f>
        <v>0</v>
      </c>
      <c r="AM141" s="106">
        <f>'"Información del Proyecto - 4" '!K141</f>
        <v>0</v>
      </c>
      <c r="AN141" s="106">
        <f>'"Información del Proyecto - 4" '!L141</f>
        <v>0</v>
      </c>
      <c r="AO141" s="106">
        <f>'"Información del Proyecto - 4" '!M141</f>
        <v>0</v>
      </c>
      <c r="AP141" s="106">
        <f>'"Información del Proyecto - 4" '!N141</f>
        <v>0</v>
      </c>
      <c r="AQ141" s="106">
        <f>'"Información del Proyecto - 4" '!O141</f>
        <v>0</v>
      </c>
      <c r="AR141" s="106">
        <f>'"Información del Proyecto - 4" '!P141</f>
        <v>0</v>
      </c>
      <c r="AS141" s="106">
        <f>'"Información del Proyecto - 4" '!Q141</f>
        <v>0</v>
      </c>
      <c r="AT141" s="112">
        <f>'"Información del Proyecto - 4" '!R141</f>
        <v>0</v>
      </c>
      <c r="DR141" s="111">
        <f ca="1">Cálculos!B140</f>
        <v>0</v>
      </c>
      <c r="DS141" s="106">
        <f ca="1">Cálculos!C140</f>
        <v>0</v>
      </c>
      <c r="DT141" s="106">
        <f ca="1">Cálculos!D140</f>
        <v>0</v>
      </c>
      <c r="DU141" s="106">
        <f ca="1">Cálculos!E140</f>
        <v>0</v>
      </c>
      <c r="DV141" s="106">
        <f ca="1">Cálculos!F140</f>
        <v>0</v>
      </c>
      <c r="DW141" s="106">
        <f ca="1">Cálculos!G140</f>
        <v>0</v>
      </c>
      <c r="DX141" s="106">
        <f>Cálculos!H140</f>
        <v>0</v>
      </c>
      <c r="DY141" s="106">
        <f ca="1">Cálculos!I140</f>
        <v>0</v>
      </c>
      <c r="DZ141" s="106">
        <f ca="1">Cálculos!J140</f>
        <v>0</v>
      </c>
      <c r="EA141" s="106">
        <f ca="1">Cálculos!K140</f>
        <v>0</v>
      </c>
      <c r="EB141" s="106">
        <f ca="1">Cálculos!L140</f>
        <v>0</v>
      </c>
      <c r="EC141" s="106">
        <f>Cálculos!M140</f>
        <v>0</v>
      </c>
      <c r="ED141" s="106">
        <f ca="1">Cálculos!N140</f>
        <v>0</v>
      </c>
      <c r="EE141" s="106">
        <f ca="1">Cálculos!O140</f>
        <v>0</v>
      </c>
      <c r="EF141" s="106">
        <f ca="1">Cálculos!P140</f>
        <v>0</v>
      </c>
      <c r="EG141" s="106">
        <f ca="1">Cálculos!Q140</f>
        <v>0</v>
      </c>
      <c r="EH141" s="106">
        <f ca="1">Cálculos!R140</f>
        <v>0</v>
      </c>
      <c r="EI141" s="106">
        <f ca="1">Cálculos!S140</f>
        <v>0</v>
      </c>
      <c r="EJ141" s="106">
        <f ca="1">Cálculos!T140</f>
        <v>0</v>
      </c>
    </row>
    <row r="142" spans="30:140" x14ac:dyDescent="0.25">
      <c r="AD142" s="111">
        <f>'"Información del Proyecto - 4" '!B142</f>
        <v>0</v>
      </c>
      <c r="AE142" s="106">
        <f>'"Información del Proyecto - 4" '!C142</f>
        <v>0</v>
      </c>
      <c r="AF142" s="106">
        <f>'"Información del Proyecto - 4" '!D142</f>
        <v>0</v>
      </c>
      <c r="AG142" s="106">
        <f>'"Información del Proyecto - 4" '!E142</f>
        <v>0</v>
      </c>
      <c r="AH142" s="106">
        <f>'"Información del Proyecto - 4" '!F142</f>
        <v>0</v>
      </c>
      <c r="AI142" s="106">
        <f>'"Información del Proyecto - 4" '!G142</f>
        <v>0</v>
      </c>
      <c r="AJ142" s="106">
        <f>'"Información del Proyecto - 4" '!H142</f>
        <v>0</v>
      </c>
      <c r="AK142" s="106">
        <f>'"Información del Proyecto - 4" '!I142</f>
        <v>0</v>
      </c>
      <c r="AL142" s="106">
        <f>'"Información del Proyecto - 4" '!J142</f>
        <v>0</v>
      </c>
      <c r="AM142" s="106">
        <f>'"Información del Proyecto - 4" '!K142</f>
        <v>0</v>
      </c>
      <c r="AN142" s="106">
        <f>'"Información del Proyecto - 4" '!L142</f>
        <v>0</v>
      </c>
      <c r="AO142" s="106">
        <f>'"Información del Proyecto - 4" '!M142</f>
        <v>0</v>
      </c>
      <c r="AP142" s="106">
        <f>'"Información del Proyecto - 4" '!N142</f>
        <v>0</v>
      </c>
      <c r="AQ142" s="106">
        <f>'"Información del Proyecto - 4" '!O142</f>
        <v>0</v>
      </c>
      <c r="AR142" s="106">
        <f>'"Información del Proyecto - 4" '!P142</f>
        <v>0</v>
      </c>
      <c r="AS142" s="106">
        <f>'"Información del Proyecto - 4" '!Q142</f>
        <v>0</v>
      </c>
      <c r="AT142" s="112">
        <f>'"Información del Proyecto - 4" '!R142</f>
        <v>0</v>
      </c>
      <c r="DR142" s="111">
        <f ca="1">Cálculos!B141</f>
        <v>0</v>
      </c>
      <c r="DS142" s="106">
        <f ca="1">Cálculos!C141</f>
        <v>0</v>
      </c>
      <c r="DT142" s="106">
        <f ca="1">Cálculos!D141</f>
        <v>0</v>
      </c>
      <c r="DU142" s="106">
        <f ca="1">Cálculos!E141</f>
        <v>0</v>
      </c>
      <c r="DV142" s="106">
        <f ca="1">Cálculos!F141</f>
        <v>0</v>
      </c>
      <c r="DW142" s="106">
        <f ca="1">Cálculos!G141</f>
        <v>0</v>
      </c>
      <c r="DX142" s="106">
        <f>Cálculos!H141</f>
        <v>0</v>
      </c>
      <c r="DY142" s="106">
        <f ca="1">Cálculos!I141</f>
        <v>0</v>
      </c>
      <c r="DZ142" s="106">
        <f ca="1">Cálculos!J141</f>
        <v>0</v>
      </c>
      <c r="EA142" s="106">
        <f ca="1">Cálculos!K141</f>
        <v>0</v>
      </c>
      <c r="EB142" s="106">
        <f ca="1">Cálculos!L141</f>
        <v>0</v>
      </c>
      <c r="EC142" s="106">
        <f>Cálculos!M141</f>
        <v>0</v>
      </c>
      <c r="ED142" s="106">
        <f ca="1">Cálculos!N141</f>
        <v>0</v>
      </c>
      <c r="EE142" s="106">
        <f ca="1">Cálculos!O141</f>
        <v>0</v>
      </c>
      <c r="EF142" s="106">
        <f ca="1">Cálculos!P141</f>
        <v>0</v>
      </c>
      <c r="EG142" s="106">
        <f ca="1">Cálculos!Q141</f>
        <v>0</v>
      </c>
      <c r="EH142" s="106">
        <f ca="1">Cálculos!R141</f>
        <v>0</v>
      </c>
      <c r="EI142" s="106">
        <f ca="1">Cálculos!S141</f>
        <v>0</v>
      </c>
      <c r="EJ142" s="106">
        <f ca="1">Cálculos!T141</f>
        <v>0</v>
      </c>
    </row>
    <row r="143" spans="30:140" x14ac:dyDescent="0.25">
      <c r="AD143" s="111">
        <f>'"Información del Proyecto - 4" '!B143</f>
        <v>0</v>
      </c>
      <c r="AE143" s="106">
        <f>'"Información del Proyecto - 4" '!C143</f>
        <v>0</v>
      </c>
      <c r="AF143" s="106">
        <f>'"Información del Proyecto - 4" '!D143</f>
        <v>0</v>
      </c>
      <c r="AG143" s="106">
        <f>'"Información del Proyecto - 4" '!E143</f>
        <v>0</v>
      </c>
      <c r="AH143" s="106">
        <f>'"Información del Proyecto - 4" '!F143</f>
        <v>0</v>
      </c>
      <c r="AI143" s="106">
        <f>'"Información del Proyecto - 4" '!G143</f>
        <v>0</v>
      </c>
      <c r="AJ143" s="106">
        <f>'"Información del Proyecto - 4" '!H143</f>
        <v>0</v>
      </c>
      <c r="AK143" s="106">
        <f>'"Información del Proyecto - 4" '!I143</f>
        <v>0</v>
      </c>
      <c r="AL143" s="106">
        <f>'"Información del Proyecto - 4" '!J143</f>
        <v>0</v>
      </c>
      <c r="AM143" s="106">
        <f>'"Información del Proyecto - 4" '!K143</f>
        <v>0</v>
      </c>
      <c r="AN143" s="106">
        <f>'"Información del Proyecto - 4" '!L143</f>
        <v>0</v>
      </c>
      <c r="AO143" s="106">
        <f>'"Información del Proyecto - 4" '!M143</f>
        <v>0</v>
      </c>
      <c r="AP143" s="106">
        <f>'"Información del Proyecto - 4" '!N143</f>
        <v>0</v>
      </c>
      <c r="AQ143" s="106">
        <f>'"Información del Proyecto - 4" '!O143</f>
        <v>0</v>
      </c>
      <c r="AR143" s="106">
        <f>'"Información del Proyecto - 4" '!P143</f>
        <v>0</v>
      </c>
      <c r="AS143" s="106">
        <f>'"Información del Proyecto - 4" '!Q143</f>
        <v>0</v>
      </c>
      <c r="AT143" s="112">
        <f>'"Información del Proyecto - 4" '!R143</f>
        <v>0</v>
      </c>
      <c r="DR143" s="111">
        <f ca="1">Cálculos!B142</f>
        <v>0</v>
      </c>
      <c r="DS143" s="106">
        <f ca="1">Cálculos!C142</f>
        <v>0</v>
      </c>
      <c r="DT143" s="106">
        <f ca="1">Cálculos!D142</f>
        <v>0</v>
      </c>
      <c r="DU143" s="106">
        <f ca="1">Cálculos!E142</f>
        <v>0</v>
      </c>
      <c r="DV143" s="106">
        <f ca="1">Cálculos!F142</f>
        <v>0</v>
      </c>
      <c r="DW143" s="106">
        <f ca="1">Cálculos!G142</f>
        <v>0</v>
      </c>
      <c r="DX143" s="106">
        <f>Cálculos!H142</f>
        <v>0</v>
      </c>
      <c r="DY143" s="106">
        <f ca="1">Cálculos!I142</f>
        <v>0</v>
      </c>
      <c r="DZ143" s="106">
        <f ca="1">Cálculos!J142</f>
        <v>0</v>
      </c>
      <c r="EA143" s="106">
        <f ca="1">Cálculos!K142</f>
        <v>0</v>
      </c>
      <c r="EB143" s="106">
        <f ca="1">Cálculos!L142</f>
        <v>0</v>
      </c>
      <c r="EC143" s="106">
        <f>Cálculos!M142</f>
        <v>0</v>
      </c>
      <c r="ED143" s="106">
        <f ca="1">Cálculos!N142</f>
        <v>0</v>
      </c>
      <c r="EE143" s="106">
        <f ca="1">Cálculos!O142</f>
        <v>0</v>
      </c>
      <c r="EF143" s="106">
        <f ca="1">Cálculos!P142</f>
        <v>0</v>
      </c>
      <c r="EG143" s="106">
        <f ca="1">Cálculos!Q142</f>
        <v>0</v>
      </c>
      <c r="EH143" s="106">
        <f ca="1">Cálculos!R142</f>
        <v>0</v>
      </c>
      <c r="EI143" s="106">
        <f ca="1">Cálculos!S142</f>
        <v>0</v>
      </c>
      <c r="EJ143" s="106">
        <f ca="1">Cálculos!T142</f>
        <v>0</v>
      </c>
    </row>
    <row r="144" spans="30:140" x14ac:dyDescent="0.25">
      <c r="AD144" s="111">
        <f>'"Información del Proyecto - 4" '!B144</f>
        <v>0</v>
      </c>
      <c r="AE144" s="106">
        <f>'"Información del Proyecto - 4" '!C144</f>
        <v>0</v>
      </c>
      <c r="AF144" s="106">
        <f>'"Información del Proyecto - 4" '!D144</f>
        <v>0</v>
      </c>
      <c r="AG144" s="106">
        <f>'"Información del Proyecto - 4" '!E144</f>
        <v>0</v>
      </c>
      <c r="AH144" s="106">
        <f>'"Información del Proyecto - 4" '!F144</f>
        <v>0</v>
      </c>
      <c r="AI144" s="106">
        <f>'"Información del Proyecto - 4" '!G144</f>
        <v>0</v>
      </c>
      <c r="AJ144" s="106">
        <f>'"Información del Proyecto - 4" '!H144</f>
        <v>0</v>
      </c>
      <c r="AK144" s="106">
        <f>'"Información del Proyecto - 4" '!I144</f>
        <v>0</v>
      </c>
      <c r="AL144" s="106">
        <f>'"Información del Proyecto - 4" '!J144</f>
        <v>0</v>
      </c>
      <c r="AM144" s="106">
        <f>'"Información del Proyecto - 4" '!K144</f>
        <v>0</v>
      </c>
      <c r="AN144" s="106">
        <f>'"Información del Proyecto - 4" '!L144</f>
        <v>0</v>
      </c>
      <c r="AO144" s="106">
        <f>'"Información del Proyecto - 4" '!M144</f>
        <v>0</v>
      </c>
      <c r="AP144" s="106">
        <f>'"Información del Proyecto - 4" '!N144</f>
        <v>0</v>
      </c>
      <c r="AQ144" s="106">
        <f>'"Información del Proyecto - 4" '!O144</f>
        <v>0</v>
      </c>
      <c r="AR144" s="106">
        <f>'"Información del Proyecto - 4" '!P144</f>
        <v>0</v>
      </c>
      <c r="AS144" s="106">
        <f>'"Información del Proyecto - 4" '!Q144</f>
        <v>0</v>
      </c>
      <c r="AT144" s="112">
        <f>'"Información del Proyecto - 4" '!R144</f>
        <v>0</v>
      </c>
      <c r="DR144" s="111">
        <f ca="1">Cálculos!B143</f>
        <v>0</v>
      </c>
      <c r="DS144" s="106">
        <f ca="1">Cálculos!C143</f>
        <v>0</v>
      </c>
      <c r="DT144" s="106">
        <f ca="1">Cálculos!D143</f>
        <v>0</v>
      </c>
      <c r="DU144" s="106">
        <f ca="1">Cálculos!E143</f>
        <v>0</v>
      </c>
      <c r="DV144" s="106">
        <f ca="1">Cálculos!F143</f>
        <v>0</v>
      </c>
      <c r="DW144" s="106">
        <f ca="1">Cálculos!G143</f>
        <v>0</v>
      </c>
      <c r="DX144" s="106">
        <f>Cálculos!H143</f>
        <v>0</v>
      </c>
      <c r="DY144" s="106">
        <f ca="1">Cálculos!I143</f>
        <v>0</v>
      </c>
      <c r="DZ144" s="106">
        <f ca="1">Cálculos!J143</f>
        <v>0</v>
      </c>
      <c r="EA144" s="106">
        <f ca="1">Cálculos!K143</f>
        <v>0</v>
      </c>
      <c r="EB144" s="106">
        <f ca="1">Cálculos!L143</f>
        <v>0</v>
      </c>
      <c r="EC144" s="106">
        <f>Cálculos!M143</f>
        <v>0</v>
      </c>
      <c r="ED144" s="106">
        <f ca="1">Cálculos!N143</f>
        <v>0</v>
      </c>
      <c r="EE144" s="106">
        <f ca="1">Cálculos!O143</f>
        <v>0</v>
      </c>
      <c r="EF144" s="106">
        <f ca="1">Cálculos!P143</f>
        <v>0</v>
      </c>
      <c r="EG144" s="106">
        <f ca="1">Cálculos!Q143</f>
        <v>0</v>
      </c>
      <c r="EH144" s="106">
        <f ca="1">Cálculos!R143</f>
        <v>0</v>
      </c>
      <c r="EI144" s="106">
        <f ca="1">Cálculos!S143</f>
        <v>0</v>
      </c>
      <c r="EJ144" s="106">
        <f ca="1">Cálculos!T143</f>
        <v>0</v>
      </c>
    </row>
    <row r="145" spans="30:140" x14ac:dyDescent="0.25">
      <c r="AD145" s="111">
        <f>'"Información del Proyecto - 4" '!B145</f>
        <v>0</v>
      </c>
      <c r="AE145" s="106">
        <f>'"Información del Proyecto - 4" '!C145</f>
        <v>0</v>
      </c>
      <c r="AF145" s="106">
        <f>'"Información del Proyecto - 4" '!D145</f>
        <v>0</v>
      </c>
      <c r="AG145" s="106">
        <f>'"Información del Proyecto - 4" '!E145</f>
        <v>0</v>
      </c>
      <c r="AH145" s="106">
        <f>'"Información del Proyecto - 4" '!F145</f>
        <v>0</v>
      </c>
      <c r="AI145" s="106">
        <f>'"Información del Proyecto - 4" '!G145</f>
        <v>0</v>
      </c>
      <c r="AJ145" s="106">
        <f>'"Información del Proyecto - 4" '!H145</f>
        <v>0</v>
      </c>
      <c r="AK145" s="106">
        <f>'"Información del Proyecto - 4" '!I145</f>
        <v>0</v>
      </c>
      <c r="AL145" s="106">
        <f>'"Información del Proyecto - 4" '!J145</f>
        <v>0</v>
      </c>
      <c r="AM145" s="106">
        <f>'"Información del Proyecto - 4" '!K145</f>
        <v>0</v>
      </c>
      <c r="AN145" s="106">
        <f>'"Información del Proyecto - 4" '!L145</f>
        <v>0</v>
      </c>
      <c r="AO145" s="106">
        <f>'"Información del Proyecto - 4" '!M145</f>
        <v>0</v>
      </c>
      <c r="AP145" s="106">
        <f>'"Información del Proyecto - 4" '!N145</f>
        <v>0</v>
      </c>
      <c r="AQ145" s="106">
        <f>'"Información del Proyecto - 4" '!O145</f>
        <v>0</v>
      </c>
      <c r="AR145" s="106">
        <f>'"Información del Proyecto - 4" '!P145</f>
        <v>0</v>
      </c>
      <c r="AS145" s="106">
        <f>'"Información del Proyecto - 4" '!Q145</f>
        <v>0</v>
      </c>
      <c r="AT145" s="112">
        <f>'"Información del Proyecto - 4" '!R145</f>
        <v>0</v>
      </c>
      <c r="DR145" s="111">
        <f ca="1">Cálculos!B144</f>
        <v>0</v>
      </c>
      <c r="DS145" s="106">
        <f ca="1">Cálculos!C144</f>
        <v>0</v>
      </c>
      <c r="DT145" s="106">
        <f ca="1">Cálculos!D144</f>
        <v>0</v>
      </c>
      <c r="DU145" s="106">
        <f ca="1">Cálculos!E144</f>
        <v>0</v>
      </c>
      <c r="DV145" s="106">
        <f ca="1">Cálculos!F144</f>
        <v>0</v>
      </c>
      <c r="DW145" s="106">
        <f ca="1">Cálculos!G144</f>
        <v>0</v>
      </c>
      <c r="DX145" s="106">
        <f>Cálculos!H144</f>
        <v>0</v>
      </c>
      <c r="DY145" s="106">
        <f ca="1">Cálculos!I144</f>
        <v>0</v>
      </c>
      <c r="DZ145" s="106">
        <f ca="1">Cálculos!J144</f>
        <v>0</v>
      </c>
      <c r="EA145" s="106">
        <f ca="1">Cálculos!K144</f>
        <v>0</v>
      </c>
      <c r="EB145" s="106">
        <f ca="1">Cálculos!L144</f>
        <v>0</v>
      </c>
      <c r="EC145" s="106">
        <f>Cálculos!M144</f>
        <v>0</v>
      </c>
      <c r="ED145" s="106">
        <f ca="1">Cálculos!N144</f>
        <v>0</v>
      </c>
      <c r="EE145" s="106">
        <f ca="1">Cálculos!O144</f>
        <v>0</v>
      </c>
      <c r="EF145" s="106">
        <f ca="1">Cálculos!P144</f>
        <v>0</v>
      </c>
      <c r="EG145" s="106">
        <f ca="1">Cálculos!Q144</f>
        <v>0</v>
      </c>
      <c r="EH145" s="106">
        <f ca="1">Cálculos!R144</f>
        <v>0</v>
      </c>
      <c r="EI145" s="106">
        <f ca="1">Cálculos!S144</f>
        <v>0</v>
      </c>
      <c r="EJ145" s="106">
        <f ca="1">Cálculos!T144</f>
        <v>0</v>
      </c>
    </row>
    <row r="146" spans="30:140" x14ac:dyDescent="0.25">
      <c r="AD146" s="111">
        <f>'"Información del Proyecto - 4" '!B146</f>
        <v>0</v>
      </c>
      <c r="AE146" s="106">
        <f>'"Información del Proyecto - 4" '!C146</f>
        <v>0</v>
      </c>
      <c r="AF146" s="106">
        <f>'"Información del Proyecto - 4" '!D146</f>
        <v>0</v>
      </c>
      <c r="AG146" s="106">
        <f>'"Información del Proyecto - 4" '!E146</f>
        <v>0</v>
      </c>
      <c r="AH146" s="106">
        <f>'"Información del Proyecto - 4" '!F146</f>
        <v>0</v>
      </c>
      <c r="AI146" s="106">
        <f>'"Información del Proyecto - 4" '!G146</f>
        <v>0</v>
      </c>
      <c r="AJ146" s="106">
        <f>'"Información del Proyecto - 4" '!H146</f>
        <v>0</v>
      </c>
      <c r="AK146" s="106">
        <f>'"Información del Proyecto - 4" '!I146</f>
        <v>0</v>
      </c>
      <c r="AL146" s="106">
        <f>'"Información del Proyecto - 4" '!J146</f>
        <v>0</v>
      </c>
      <c r="AM146" s="106">
        <f>'"Información del Proyecto - 4" '!K146</f>
        <v>0</v>
      </c>
      <c r="AN146" s="106">
        <f>'"Información del Proyecto - 4" '!L146</f>
        <v>0</v>
      </c>
      <c r="AO146" s="106">
        <f>'"Información del Proyecto - 4" '!M146</f>
        <v>0</v>
      </c>
      <c r="AP146" s="106">
        <f>'"Información del Proyecto - 4" '!N146</f>
        <v>0</v>
      </c>
      <c r="AQ146" s="106">
        <f>'"Información del Proyecto - 4" '!O146</f>
        <v>0</v>
      </c>
      <c r="AR146" s="106">
        <f>'"Información del Proyecto - 4" '!P146</f>
        <v>0</v>
      </c>
      <c r="AS146" s="106">
        <f>'"Información del Proyecto - 4" '!Q146</f>
        <v>0</v>
      </c>
      <c r="AT146" s="112">
        <f>'"Información del Proyecto - 4" '!R146</f>
        <v>0</v>
      </c>
      <c r="DR146" s="111">
        <f ca="1">Cálculos!B145</f>
        <v>0</v>
      </c>
      <c r="DS146" s="106">
        <f ca="1">Cálculos!C145</f>
        <v>0</v>
      </c>
      <c r="DT146" s="106">
        <f ca="1">Cálculos!D145</f>
        <v>0</v>
      </c>
      <c r="DU146" s="106">
        <f ca="1">Cálculos!E145</f>
        <v>0</v>
      </c>
      <c r="DV146" s="106">
        <f ca="1">Cálculos!F145</f>
        <v>0</v>
      </c>
      <c r="DW146" s="106">
        <f ca="1">Cálculos!G145</f>
        <v>0</v>
      </c>
      <c r="DX146" s="106">
        <f>Cálculos!H145</f>
        <v>0</v>
      </c>
      <c r="DY146" s="106">
        <f ca="1">Cálculos!I145</f>
        <v>0</v>
      </c>
      <c r="DZ146" s="106">
        <f ca="1">Cálculos!J145</f>
        <v>0</v>
      </c>
      <c r="EA146" s="106">
        <f ca="1">Cálculos!K145</f>
        <v>0</v>
      </c>
      <c r="EB146" s="106">
        <f ca="1">Cálculos!L145</f>
        <v>0</v>
      </c>
      <c r="EC146" s="106">
        <f>Cálculos!M145</f>
        <v>0</v>
      </c>
      <c r="ED146" s="106">
        <f ca="1">Cálculos!N145</f>
        <v>0</v>
      </c>
      <c r="EE146" s="106">
        <f ca="1">Cálculos!O145</f>
        <v>0</v>
      </c>
      <c r="EF146" s="106">
        <f ca="1">Cálculos!P145</f>
        <v>0</v>
      </c>
      <c r="EG146" s="106">
        <f ca="1">Cálculos!Q145</f>
        <v>0</v>
      </c>
      <c r="EH146" s="106">
        <f ca="1">Cálculos!R145</f>
        <v>0</v>
      </c>
      <c r="EI146" s="106">
        <f ca="1">Cálculos!S145</f>
        <v>0</v>
      </c>
      <c r="EJ146" s="106">
        <f ca="1">Cálculos!T145</f>
        <v>0</v>
      </c>
    </row>
    <row r="147" spans="30:140" x14ac:dyDescent="0.25">
      <c r="AD147" s="111">
        <f>'"Información del Proyecto - 4" '!B147</f>
        <v>0</v>
      </c>
      <c r="AE147" s="106">
        <f>'"Información del Proyecto - 4" '!C147</f>
        <v>0</v>
      </c>
      <c r="AF147" s="106">
        <f>'"Información del Proyecto - 4" '!D147</f>
        <v>0</v>
      </c>
      <c r="AG147" s="106">
        <f>'"Información del Proyecto - 4" '!E147</f>
        <v>0</v>
      </c>
      <c r="AH147" s="106">
        <f>'"Información del Proyecto - 4" '!F147</f>
        <v>0</v>
      </c>
      <c r="AI147" s="106">
        <f>'"Información del Proyecto - 4" '!G147</f>
        <v>0</v>
      </c>
      <c r="AJ147" s="106">
        <f>'"Información del Proyecto - 4" '!H147</f>
        <v>0</v>
      </c>
      <c r="AK147" s="106">
        <f>'"Información del Proyecto - 4" '!I147</f>
        <v>0</v>
      </c>
      <c r="AL147" s="106">
        <f>'"Información del Proyecto - 4" '!J147</f>
        <v>0</v>
      </c>
      <c r="AM147" s="106">
        <f>'"Información del Proyecto - 4" '!K147</f>
        <v>0</v>
      </c>
      <c r="AN147" s="106">
        <f>'"Información del Proyecto - 4" '!L147</f>
        <v>0</v>
      </c>
      <c r="AO147" s="106">
        <f>'"Información del Proyecto - 4" '!M147</f>
        <v>0</v>
      </c>
      <c r="AP147" s="106">
        <f>'"Información del Proyecto - 4" '!N147</f>
        <v>0</v>
      </c>
      <c r="AQ147" s="106">
        <f>'"Información del Proyecto - 4" '!O147</f>
        <v>0</v>
      </c>
      <c r="AR147" s="106">
        <f>'"Información del Proyecto - 4" '!P147</f>
        <v>0</v>
      </c>
      <c r="AS147" s="106">
        <f>'"Información del Proyecto - 4" '!Q147</f>
        <v>0</v>
      </c>
      <c r="AT147" s="112">
        <f>'"Información del Proyecto - 4" '!R147</f>
        <v>0</v>
      </c>
      <c r="DR147" s="111">
        <f ca="1">Cálculos!B146</f>
        <v>0</v>
      </c>
      <c r="DS147" s="106">
        <f ca="1">Cálculos!C146</f>
        <v>0</v>
      </c>
      <c r="DT147" s="106">
        <f ca="1">Cálculos!D146</f>
        <v>0</v>
      </c>
      <c r="DU147" s="106">
        <f ca="1">Cálculos!E146</f>
        <v>0</v>
      </c>
      <c r="DV147" s="106">
        <f ca="1">Cálculos!F146</f>
        <v>0</v>
      </c>
      <c r="DW147" s="106">
        <f ca="1">Cálculos!G146</f>
        <v>0</v>
      </c>
      <c r="DX147" s="106">
        <f>Cálculos!H146</f>
        <v>0</v>
      </c>
      <c r="DY147" s="106">
        <f ca="1">Cálculos!I146</f>
        <v>0</v>
      </c>
      <c r="DZ147" s="106">
        <f ca="1">Cálculos!J146</f>
        <v>0</v>
      </c>
      <c r="EA147" s="106">
        <f ca="1">Cálculos!K146</f>
        <v>0</v>
      </c>
      <c r="EB147" s="106">
        <f ca="1">Cálculos!L146</f>
        <v>0</v>
      </c>
      <c r="EC147" s="106">
        <f>Cálculos!M146</f>
        <v>0</v>
      </c>
      <c r="ED147" s="106">
        <f ca="1">Cálculos!N146</f>
        <v>0</v>
      </c>
      <c r="EE147" s="106">
        <f ca="1">Cálculos!O146</f>
        <v>0</v>
      </c>
      <c r="EF147" s="106">
        <f ca="1">Cálculos!P146</f>
        <v>0</v>
      </c>
      <c r="EG147" s="106">
        <f ca="1">Cálculos!Q146</f>
        <v>0</v>
      </c>
      <c r="EH147" s="106">
        <f ca="1">Cálculos!R146</f>
        <v>0</v>
      </c>
      <c r="EI147" s="106">
        <f ca="1">Cálculos!S146</f>
        <v>0</v>
      </c>
      <c r="EJ147" s="106">
        <f ca="1">Cálculos!T146</f>
        <v>0</v>
      </c>
    </row>
    <row r="148" spans="30:140" x14ac:dyDescent="0.25">
      <c r="AD148" s="111">
        <f>'"Información del Proyecto - 4" '!B148</f>
        <v>0</v>
      </c>
      <c r="AE148" s="106">
        <f>'"Información del Proyecto - 4" '!C148</f>
        <v>0</v>
      </c>
      <c r="AF148" s="106">
        <f>'"Información del Proyecto - 4" '!D148</f>
        <v>0</v>
      </c>
      <c r="AG148" s="106">
        <f>'"Información del Proyecto - 4" '!E148</f>
        <v>0</v>
      </c>
      <c r="AH148" s="106">
        <f>'"Información del Proyecto - 4" '!F148</f>
        <v>0</v>
      </c>
      <c r="AI148" s="106">
        <f>'"Información del Proyecto - 4" '!G148</f>
        <v>0</v>
      </c>
      <c r="AJ148" s="106">
        <f>'"Información del Proyecto - 4" '!H148</f>
        <v>0</v>
      </c>
      <c r="AK148" s="106">
        <f>'"Información del Proyecto - 4" '!I148</f>
        <v>0</v>
      </c>
      <c r="AL148" s="106">
        <f>'"Información del Proyecto - 4" '!J148</f>
        <v>0</v>
      </c>
      <c r="AM148" s="106">
        <f>'"Información del Proyecto - 4" '!K148</f>
        <v>0</v>
      </c>
      <c r="AN148" s="106">
        <f>'"Información del Proyecto - 4" '!L148</f>
        <v>0</v>
      </c>
      <c r="AO148" s="106">
        <f>'"Información del Proyecto - 4" '!M148</f>
        <v>0</v>
      </c>
      <c r="AP148" s="106">
        <f>'"Información del Proyecto - 4" '!N148</f>
        <v>0</v>
      </c>
      <c r="AQ148" s="106">
        <f>'"Información del Proyecto - 4" '!O148</f>
        <v>0</v>
      </c>
      <c r="AR148" s="106">
        <f>'"Información del Proyecto - 4" '!P148</f>
        <v>0</v>
      </c>
      <c r="AS148" s="106">
        <f>'"Información del Proyecto - 4" '!Q148</f>
        <v>0</v>
      </c>
      <c r="AT148" s="112">
        <f>'"Información del Proyecto - 4" '!R148</f>
        <v>0</v>
      </c>
      <c r="DR148" s="111">
        <f ca="1">Cálculos!B147</f>
        <v>0</v>
      </c>
      <c r="DS148" s="106">
        <f ca="1">Cálculos!C147</f>
        <v>0</v>
      </c>
      <c r="DT148" s="106">
        <f ca="1">Cálculos!D147</f>
        <v>0</v>
      </c>
      <c r="DU148" s="106">
        <f ca="1">Cálculos!E147</f>
        <v>0</v>
      </c>
      <c r="DV148" s="106">
        <f ca="1">Cálculos!F147</f>
        <v>0</v>
      </c>
      <c r="DW148" s="106">
        <f ca="1">Cálculos!G147</f>
        <v>0</v>
      </c>
      <c r="DX148" s="106">
        <f>Cálculos!H147</f>
        <v>0</v>
      </c>
      <c r="DY148" s="106">
        <f ca="1">Cálculos!I147</f>
        <v>0</v>
      </c>
      <c r="DZ148" s="106">
        <f ca="1">Cálculos!J147</f>
        <v>0</v>
      </c>
      <c r="EA148" s="106">
        <f ca="1">Cálculos!K147</f>
        <v>0</v>
      </c>
      <c r="EB148" s="106">
        <f ca="1">Cálculos!L147</f>
        <v>0</v>
      </c>
      <c r="EC148" s="106">
        <f>Cálculos!M147</f>
        <v>0</v>
      </c>
      <c r="ED148" s="106">
        <f ca="1">Cálculos!N147</f>
        <v>0</v>
      </c>
      <c r="EE148" s="106">
        <f ca="1">Cálculos!O147</f>
        <v>0</v>
      </c>
      <c r="EF148" s="106">
        <f ca="1">Cálculos!P147</f>
        <v>0</v>
      </c>
      <c r="EG148" s="106">
        <f ca="1">Cálculos!Q147</f>
        <v>0</v>
      </c>
      <c r="EH148" s="106">
        <f ca="1">Cálculos!R147</f>
        <v>0</v>
      </c>
      <c r="EI148" s="106">
        <f ca="1">Cálculos!S147</f>
        <v>0</v>
      </c>
      <c r="EJ148" s="106">
        <f ca="1">Cálculos!T147</f>
        <v>0</v>
      </c>
    </row>
    <row r="149" spans="30:140" x14ac:dyDescent="0.25">
      <c r="AD149" s="111">
        <f>'"Información del Proyecto - 4" '!B149</f>
        <v>0</v>
      </c>
      <c r="AE149" s="106">
        <f>'"Información del Proyecto - 4" '!C149</f>
        <v>0</v>
      </c>
      <c r="AF149" s="106">
        <f>'"Información del Proyecto - 4" '!D149</f>
        <v>0</v>
      </c>
      <c r="AG149" s="106">
        <f>'"Información del Proyecto - 4" '!E149</f>
        <v>0</v>
      </c>
      <c r="AH149" s="106">
        <f>'"Información del Proyecto - 4" '!F149</f>
        <v>0</v>
      </c>
      <c r="AI149" s="106">
        <f>'"Información del Proyecto - 4" '!G149</f>
        <v>0</v>
      </c>
      <c r="AJ149" s="106">
        <f>'"Información del Proyecto - 4" '!H149</f>
        <v>0</v>
      </c>
      <c r="AK149" s="106">
        <f>'"Información del Proyecto - 4" '!I149</f>
        <v>0</v>
      </c>
      <c r="AL149" s="106">
        <f>'"Información del Proyecto - 4" '!J149</f>
        <v>0</v>
      </c>
      <c r="AM149" s="106">
        <f>'"Información del Proyecto - 4" '!K149</f>
        <v>0</v>
      </c>
      <c r="AN149" s="106">
        <f>'"Información del Proyecto - 4" '!L149</f>
        <v>0</v>
      </c>
      <c r="AO149" s="106">
        <f>'"Información del Proyecto - 4" '!M149</f>
        <v>0</v>
      </c>
      <c r="AP149" s="106">
        <f>'"Información del Proyecto - 4" '!N149</f>
        <v>0</v>
      </c>
      <c r="AQ149" s="106">
        <f>'"Información del Proyecto - 4" '!O149</f>
        <v>0</v>
      </c>
      <c r="AR149" s="106">
        <f>'"Información del Proyecto - 4" '!P149</f>
        <v>0</v>
      </c>
      <c r="AS149" s="106">
        <f>'"Información del Proyecto - 4" '!Q149</f>
        <v>0</v>
      </c>
      <c r="AT149" s="112">
        <f>'"Información del Proyecto - 4" '!R149</f>
        <v>0</v>
      </c>
      <c r="DR149" s="111">
        <f ca="1">Cálculos!B148</f>
        <v>0</v>
      </c>
      <c r="DS149" s="106">
        <f ca="1">Cálculos!C148</f>
        <v>0</v>
      </c>
      <c r="DT149" s="106">
        <f ca="1">Cálculos!D148</f>
        <v>0</v>
      </c>
      <c r="DU149" s="106">
        <f ca="1">Cálculos!E148</f>
        <v>0</v>
      </c>
      <c r="DV149" s="106">
        <f ca="1">Cálculos!F148</f>
        <v>0</v>
      </c>
      <c r="DW149" s="106">
        <f ca="1">Cálculos!G148</f>
        <v>0</v>
      </c>
      <c r="DX149" s="106">
        <f>Cálculos!H148</f>
        <v>0</v>
      </c>
      <c r="DY149" s="106">
        <f ca="1">Cálculos!I148</f>
        <v>0</v>
      </c>
      <c r="DZ149" s="106">
        <f ca="1">Cálculos!J148</f>
        <v>0</v>
      </c>
      <c r="EA149" s="106">
        <f ca="1">Cálculos!K148</f>
        <v>0</v>
      </c>
      <c r="EB149" s="106">
        <f ca="1">Cálculos!L148</f>
        <v>0</v>
      </c>
      <c r="EC149" s="106">
        <f>Cálculos!M148</f>
        <v>0</v>
      </c>
      <c r="ED149" s="106">
        <f ca="1">Cálculos!N148</f>
        <v>0</v>
      </c>
      <c r="EE149" s="106">
        <f ca="1">Cálculos!O148</f>
        <v>0</v>
      </c>
      <c r="EF149" s="106">
        <f ca="1">Cálculos!P148</f>
        <v>0</v>
      </c>
      <c r="EG149" s="106">
        <f ca="1">Cálculos!Q148</f>
        <v>0</v>
      </c>
      <c r="EH149" s="106">
        <f ca="1">Cálculos!R148</f>
        <v>0</v>
      </c>
      <c r="EI149" s="106">
        <f ca="1">Cálculos!S148</f>
        <v>0</v>
      </c>
      <c r="EJ149" s="106">
        <f ca="1">Cálculos!T148</f>
        <v>0</v>
      </c>
    </row>
    <row r="150" spans="30:140" x14ac:dyDescent="0.25">
      <c r="AD150" s="111">
        <f>'"Información del Proyecto - 4" '!B150</f>
        <v>0</v>
      </c>
      <c r="AE150" s="106">
        <f>'"Información del Proyecto - 4" '!C150</f>
        <v>0</v>
      </c>
      <c r="AF150" s="106">
        <f>'"Información del Proyecto - 4" '!D150</f>
        <v>0</v>
      </c>
      <c r="AG150" s="106">
        <f>'"Información del Proyecto - 4" '!E150</f>
        <v>0</v>
      </c>
      <c r="AH150" s="106">
        <f>'"Información del Proyecto - 4" '!F150</f>
        <v>0</v>
      </c>
      <c r="AI150" s="106">
        <f>'"Información del Proyecto - 4" '!G150</f>
        <v>0</v>
      </c>
      <c r="AJ150" s="106">
        <f>'"Información del Proyecto - 4" '!H150</f>
        <v>0</v>
      </c>
      <c r="AK150" s="106">
        <f>'"Información del Proyecto - 4" '!I150</f>
        <v>0</v>
      </c>
      <c r="AL150" s="106">
        <f>'"Información del Proyecto - 4" '!J150</f>
        <v>0</v>
      </c>
      <c r="AM150" s="106">
        <f>'"Información del Proyecto - 4" '!K150</f>
        <v>0</v>
      </c>
      <c r="AN150" s="106">
        <f>'"Información del Proyecto - 4" '!L150</f>
        <v>0</v>
      </c>
      <c r="AO150" s="106">
        <f>'"Información del Proyecto - 4" '!M150</f>
        <v>0</v>
      </c>
      <c r="AP150" s="106">
        <f>'"Información del Proyecto - 4" '!N150</f>
        <v>0</v>
      </c>
      <c r="AQ150" s="106">
        <f>'"Información del Proyecto - 4" '!O150</f>
        <v>0</v>
      </c>
      <c r="AR150" s="106">
        <f>'"Información del Proyecto - 4" '!P150</f>
        <v>0</v>
      </c>
      <c r="AS150" s="106">
        <f>'"Información del Proyecto - 4" '!Q150</f>
        <v>0</v>
      </c>
      <c r="AT150" s="112">
        <f>'"Información del Proyecto - 4" '!R150</f>
        <v>0</v>
      </c>
      <c r="DR150" s="111">
        <f ca="1">Cálculos!B149</f>
        <v>0</v>
      </c>
      <c r="DS150" s="106">
        <f ca="1">Cálculos!C149</f>
        <v>0</v>
      </c>
      <c r="DT150" s="106">
        <f ca="1">Cálculos!D149</f>
        <v>0</v>
      </c>
      <c r="DU150" s="106">
        <f ca="1">Cálculos!E149</f>
        <v>0</v>
      </c>
      <c r="DV150" s="106">
        <f ca="1">Cálculos!F149</f>
        <v>0</v>
      </c>
      <c r="DW150" s="106">
        <f ca="1">Cálculos!G149</f>
        <v>0</v>
      </c>
      <c r="DX150" s="106">
        <f>Cálculos!H149</f>
        <v>0</v>
      </c>
      <c r="DY150" s="106">
        <f ca="1">Cálculos!I149</f>
        <v>0</v>
      </c>
      <c r="DZ150" s="106">
        <f ca="1">Cálculos!J149</f>
        <v>0</v>
      </c>
      <c r="EA150" s="106">
        <f ca="1">Cálculos!K149</f>
        <v>0</v>
      </c>
      <c r="EB150" s="106">
        <f ca="1">Cálculos!L149</f>
        <v>0</v>
      </c>
      <c r="EC150" s="106">
        <f>Cálculos!M149</f>
        <v>0</v>
      </c>
      <c r="ED150" s="106">
        <f ca="1">Cálculos!N149</f>
        <v>0</v>
      </c>
      <c r="EE150" s="106">
        <f ca="1">Cálculos!O149</f>
        <v>0</v>
      </c>
      <c r="EF150" s="106">
        <f ca="1">Cálculos!P149</f>
        <v>0</v>
      </c>
      <c r="EG150" s="106">
        <f ca="1">Cálculos!Q149</f>
        <v>0</v>
      </c>
      <c r="EH150" s="106">
        <f ca="1">Cálculos!R149</f>
        <v>0</v>
      </c>
      <c r="EI150" s="106">
        <f ca="1">Cálculos!S149</f>
        <v>0</v>
      </c>
      <c r="EJ150" s="106">
        <f ca="1">Cálculos!T149</f>
        <v>0</v>
      </c>
    </row>
    <row r="151" spans="30:140" x14ac:dyDescent="0.25">
      <c r="AD151" s="111">
        <f>'"Información del Proyecto - 4" '!B151</f>
        <v>0</v>
      </c>
      <c r="AE151" s="106">
        <f>'"Información del Proyecto - 4" '!C151</f>
        <v>0</v>
      </c>
      <c r="AF151" s="106">
        <f>'"Información del Proyecto - 4" '!D151</f>
        <v>0</v>
      </c>
      <c r="AG151" s="106">
        <f>'"Información del Proyecto - 4" '!E151</f>
        <v>0</v>
      </c>
      <c r="AH151" s="106">
        <f>'"Información del Proyecto - 4" '!F151</f>
        <v>0</v>
      </c>
      <c r="AI151" s="106">
        <f>'"Información del Proyecto - 4" '!G151</f>
        <v>0</v>
      </c>
      <c r="AJ151" s="106">
        <f>'"Información del Proyecto - 4" '!H151</f>
        <v>0</v>
      </c>
      <c r="AK151" s="106">
        <f>'"Información del Proyecto - 4" '!I151</f>
        <v>0</v>
      </c>
      <c r="AL151" s="106">
        <f>'"Información del Proyecto - 4" '!J151</f>
        <v>0</v>
      </c>
      <c r="AM151" s="106">
        <f>'"Información del Proyecto - 4" '!K151</f>
        <v>0</v>
      </c>
      <c r="AN151" s="106">
        <f>'"Información del Proyecto - 4" '!L151</f>
        <v>0</v>
      </c>
      <c r="AO151" s="106">
        <f>'"Información del Proyecto - 4" '!M151</f>
        <v>0</v>
      </c>
      <c r="AP151" s="106">
        <f>'"Información del Proyecto - 4" '!N151</f>
        <v>0</v>
      </c>
      <c r="AQ151" s="106">
        <f>'"Información del Proyecto - 4" '!O151</f>
        <v>0</v>
      </c>
      <c r="AR151" s="106">
        <f>'"Información del Proyecto - 4" '!P151</f>
        <v>0</v>
      </c>
      <c r="AS151" s="106">
        <f>'"Información del Proyecto - 4" '!Q151</f>
        <v>0</v>
      </c>
      <c r="AT151" s="112">
        <f>'"Información del Proyecto - 4" '!R151</f>
        <v>0</v>
      </c>
      <c r="DR151" s="111">
        <f ca="1">Cálculos!B150</f>
        <v>0</v>
      </c>
      <c r="DS151" s="106">
        <f ca="1">Cálculos!C150</f>
        <v>0</v>
      </c>
      <c r="DT151" s="106">
        <f ca="1">Cálculos!D150</f>
        <v>0</v>
      </c>
      <c r="DU151" s="106">
        <f ca="1">Cálculos!E150</f>
        <v>0</v>
      </c>
      <c r="DV151" s="106">
        <f ca="1">Cálculos!F150</f>
        <v>0</v>
      </c>
      <c r="DW151" s="106">
        <f ca="1">Cálculos!G150</f>
        <v>0</v>
      </c>
      <c r="DX151" s="106">
        <f>Cálculos!H150</f>
        <v>0</v>
      </c>
      <c r="DY151" s="106">
        <f ca="1">Cálculos!I150</f>
        <v>0</v>
      </c>
      <c r="DZ151" s="106">
        <f ca="1">Cálculos!J150</f>
        <v>0</v>
      </c>
      <c r="EA151" s="106">
        <f ca="1">Cálculos!K150</f>
        <v>0</v>
      </c>
      <c r="EB151" s="106">
        <f ca="1">Cálculos!L150</f>
        <v>0</v>
      </c>
      <c r="EC151" s="106">
        <f>Cálculos!M150</f>
        <v>0</v>
      </c>
      <c r="ED151" s="106">
        <f ca="1">Cálculos!N150</f>
        <v>0</v>
      </c>
      <c r="EE151" s="106">
        <f ca="1">Cálculos!O150</f>
        <v>0</v>
      </c>
      <c r="EF151" s="106">
        <f ca="1">Cálculos!P150</f>
        <v>0</v>
      </c>
      <c r="EG151" s="106">
        <f ca="1">Cálculos!Q150</f>
        <v>0</v>
      </c>
      <c r="EH151" s="106">
        <f ca="1">Cálculos!R150</f>
        <v>0</v>
      </c>
      <c r="EI151" s="106">
        <f ca="1">Cálculos!S150</f>
        <v>0</v>
      </c>
      <c r="EJ151" s="106">
        <f ca="1">Cálculos!T150</f>
        <v>0</v>
      </c>
    </row>
    <row r="152" spans="30:140" x14ac:dyDescent="0.25">
      <c r="AD152" s="111">
        <f>'"Información del Proyecto - 4" '!B152</f>
        <v>0</v>
      </c>
      <c r="AE152" s="106">
        <f>'"Información del Proyecto - 4" '!C152</f>
        <v>0</v>
      </c>
      <c r="AF152" s="106">
        <f>'"Información del Proyecto - 4" '!D152</f>
        <v>0</v>
      </c>
      <c r="AG152" s="106">
        <f>'"Información del Proyecto - 4" '!E152</f>
        <v>0</v>
      </c>
      <c r="AH152" s="106">
        <f>'"Información del Proyecto - 4" '!F152</f>
        <v>0</v>
      </c>
      <c r="AI152" s="106">
        <f>'"Información del Proyecto - 4" '!G152</f>
        <v>0</v>
      </c>
      <c r="AJ152" s="106">
        <f>'"Información del Proyecto - 4" '!H152</f>
        <v>0</v>
      </c>
      <c r="AK152" s="106">
        <f>'"Información del Proyecto - 4" '!I152</f>
        <v>0</v>
      </c>
      <c r="AL152" s="106">
        <f>'"Información del Proyecto - 4" '!J152</f>
        <v>0</v>
      </c>
      <c r="AM152" s="106">
        <f>'"Información del Proyecto - 4" '!K152</f>
        <v>0</v>
      </c>
      <c r="AN152" s="106">
        <f>'"Información del Proyecto - 4" '!L152</f>
        <v>0</v>
      </c>
      <c r="AO152" s="106">
        <f>'"Información del Proyecto - 4" '!M152</f>
        <v>0</v>
      </c>
      <c r="AP152" s="106">
        <f>'"Información del Proyecto - 4" '!N152</f>
        <v>0</v>
      </c>
      <c r="AQ152" s="106">
        <f>'"Información del Proyecto - 4" '!O152</f>
        <v>0</v>
      </c>
      <c r="AR152" s="106">
        <f>'"Información del Proyecto - 4" '!P152</f>
        <v>0</v>
      </c>
      <c r="AS152" s="106">
        <f>'"Información del Proyecto - 4" '!Q152</f>
        <v>0</v>
      </c>
      <c r="AT152" s="112">
        <f>'"Información del Proyecto - 4" '!R152</f>
        <v>0</v>
      </c>
      <c r="DR152" s="111">
        <f ca="1">Cálculos!B151</f>
        <v>0</v>
      </c>
      <c r="DS152" s="106">
        <f ca="1">Cálculos!C151</f>
        <v>0</v>
      </c>
      <c r="DT152" s="106">
        <f ca="1">Cálculos!D151</f>
        <v>0</v>
      </c>
      <c r="DU152" s="106">
        <f ca="1">Cálculos!E151</f>
        <v>0</v>
      </c>
      <c r="DV152" s="106">
        <f ca="1">Cálculos!F151</f>
        <v>0</v>
      </c>
      <c r="DW152" s="106">
        <f ca="1">Cálculos!G151</f>
        <v>0</v>
      </c>
      <c r="DX152" s="106">
        <f>Cálculos!H151</f>
        <v>0</v>
      </c>
      <c r="DY152" s="106">
        <f ca="1">Cálculos!I151</f>
        <v>0</v>
      </c>
      <c r="DZ152" s="106">
        <f ca="1">Cálculos!J151</f>
        <v>0</v>
      </c>
      <c r="EA152" s="106">
        <f ca="1">Cálculos!K151</f>
        <v>0</v>
      </c>
      <c r="EB152" s="106">
        <f ca="1">Cálculos!L151</f>
        <v>0</v>
      </c>
      <c r="EC152" s="106">
        <f>Cálculos!M151</f>
        <v>0</v>
      </c>
      <c r="ED152" s="106">
        <f ca="1">Cálculos!N151</f>
        <v>0</v>
      </c>
      <c r="EE152" s="106">
        <f ca="1">Cálculos!O151</f>
        <v>0</v>
      </c>
      <c r="EF152" s="106">
        <f ca="1">Cálculos!P151</f>
        <v>0</v>
      </c>
      <c r="EG152" s="106">
        <f ca="1">Cálculos!Q151</f>
        <v>0</v>
      </c>
      <c r="EH152" s="106">
        <f ca="1">Cálculos!R151</f>
        <v>0</v>
      </c>
      <c r="EI152" s="106">
        <f ca="1">Cálculos!S151</f>
        <v>0</v>
      </c>
      <c r="EJ152" s="106">
        <f ca="1">Cálculos!T151</f>
        <v>0</v>
      </c>
    </row>
    <row r="153" spans="30:140" x14ac:dyDescent="0.25">
      <c r="AD153" s="111">
        <f>'"Información del Proyecto - 4" '!B153</f>
        <v>0</v>
      </c>
      <c r="AE153" s="106">
        <f>'"Información del Proyecto - 4" '!C153</f>
        <v>0</v>
      </c>
      <c r="AF153" s="106">
        <f>'"Información del Proyecto - 4" '!D153</f>
        <v>0</v>
      </c>
      <c r="AG153" s="106">
        <f>'"Información del Proyecto - 4" '!E153</f>
        <v>0</v>
      </c>
      <c r="AH153" s="106">
        <f>'"Información del Proyecto - 4" '!F153</f>
        <v>0</v>
      </c>
      <c r="AI153" s="106">
        <f>'"Información del Proyecto - 4" '!G153</f>
        <v>0</v>
      </c>
      <c r="AJ153" s="106">
        <f>'"Información del Proyecto - 4" '!H153</f>
        <v>0</v>
      </c>
      <c r="AK153" s="106">
        <f>'"Información del Proyecto - 4" '!I153</f>
        <v>0</v>
      </c>
      <c r="AL153" s="106">
        <f>'"Información del Proyecto - 4" '!J153</f>
        <v>0</v>
      </c>
      <c r="AM153" s="106">
        <f>'"Información del Proyecto - 4" '!K153</f>
        <v>0</v>
      </c>
      <c r="AN153" s="106">
        <f>'"Información del Proyecto - 4" '!L153</f>
        <v>0</v>
      </c>
      <c r="AO153" s="106">
        <f>'"Información del Proyecto - 4" '!M153</f>
        <v>0</v>
      </c>
      <c r="AP153" s="106">
        <f>'"Información del Proyecto - 4" '!N153</f>
        <v>0</v>
      </c>
      <c r="AQ153" s="106">
        <f>'"Información del Proyecto - 4" '!O153</f>
        <v>0</v>
      </c>
      <c r="AR153" s="106">
        <f>'"Información del Proyecto - 4" '!P153</f>
        <v>0</v>
      </c>
      <c r="AS153" s="106">
        <f>'"Información del Proyecto - 4" '!Q153</f>
        <v>0</v>
      </c>
      <c r="AT153" s="112">
        <f>'"Información del Proyecto - 4" '!R153</f>
        <v>0</v>
      </c>
      <c r="DR153" s="111">
        <f ca="1">Cálculos!B152</f>
        <v>0</v>
      </c>
      <c r="DS153" s="106">
        <f ca="1">Cálculos!C152</f>
        <v>0</v>
      </c>
      <c r="DT153" s="106">
        <f ca="1">Cálculos!D152</f>
        <v>0</v>
      </c>
      <c r="DU153" s="106">
        <f ca="1">Cálculos!E152</f>
        <v>0</v>
      </c>
      <c r="DV153" s="106">
        <f ca="1">Cálculos!F152</f>
        <v>0</v>
      </c>
      <c r="DW153" s="106">
        <f ca="1">Cálculos!G152</f>
        <v>0</v>
      </c>
      <c r="DX153" s="106">
        <f>Cálculos!H152</f>
        <v>0</v>
      </c>
      <c r="DY153" s="106">
        <f ca="1">Cálculos!I152</f>
        <v>0</v>
      </c>
      <c r="DZ153" s="106">
        <f ca="1">Cálculos!J152</f>
        <v>0</v>
      </c>
      <c r="EA153" s="106">
        <f ca="1">Cálculos!K152</f>
        <v>0</v>
      </c>
      <c r="EB153" s="106">
        <f ca="1">Cálculos!L152</f>
        <v>0</v>
      </c>
      <c r="EC153" s="106">
        <f>Cálculos!M152</f>
        <v>0</v>
      </c>
      <c r="ED153" s="106">
        <f ca="1">Cálculos!N152</f>
        <v>0</v>
      </c>
      <c r="EE153" s="106">
        <f ca="1">Cálculos!O152</f>
        <v>0</v>
      </c>
      <c r="EF153" s="106">
        <f ca="1">Cálculos!P152</f>
        <v>0</v>
      </c>
      <c r="EG153" s="106">
        <f ca="1">Cálculos!Q152</f>
        <v>0</v>
      </c>
      <c r="EH153" s="106">
        <f ca="1">Cálculos!R152</f>
        <v>0</v>
      </c>
      <c r="EI153" s="106">
        <f ca="1">Cálculos!S152</f>
        <v>0</v>
      </c>
      <c r="EJ153" s="106">
        <f ca="1">Cálculos!T152</f>
        <v>0</v>
      </c>
    </row>
    <row r="154" spans="30:140" x14ac:dyDescent="0.25">
      <c r="AD154" s="111">
        <f>'"Información del Proyecto - 4" '!B154</f>
        <v>0</v>
      </c>
      <c r="AE154" s="106">
        <f>'"Información del Proyecto - 4" '!C154</f>
        <v>0</v>
      </c>
      <c r="AF154" s="106">
        <f>'"Información del Proyecto - 4" '!D154</f>
        <v>0</v>
      </c>
      <c r="AG154" s="106">
        <f>'"Información del Proyecto - 4" '!E154</f>
        <v>0</v>
      </c>
      <c r="AH154" s="106">
        <f>'"Información del Proyecto - 4" '!F154</f>
        <v>0</v>
      </c>
      <c r="AI154" s="106">
        <f>'"Información del Proyecto - 4" '!G154</f>
        <v>0</v>
      </c>
      <c r="AJ154" s="106">
        <f>'"Información del Proyecto - 4" '!H154</f>
        <v>0</v>
      </c>
      <c r="AK154" s="106">
        <f>'"Información del Proyecto - 4" '!I154</f>
        <v>0</v>
      </c>
      <c r="AL154" s="106">
        <f>'"Información del Proyecto - 4" '!J154</f>
        <v>0</v>
      </c>
      <c r="AM154" s="106">
        <f>'"Información del Proyecto - 4" '!K154</f>
        <v>0</v>
      </c>
      <c r="AN154" s="106">
        <f>'"Información del Proyecto - 4" '!L154</f>
        <v>0</v>
      </c>
      <c r="AO154" s="106">
        <f>'"Información del Proyecto - 4" '!M154</f>
        <v>0</v>
      </c>
      <c r="AP154" s="106">
        <f>'"Información del Proyecto - 4" '!N154</f>
        <v>0</v>
      </c>
      <c r="AQ154" s="106">
        <f>'"Información del Proyecto - 4" '!O154</f>
        <v>0</v>
      </c>
      <c r="AR154" s="106">
        <f>'"Información del Proyecto - 4" '!P154</f>
        <v>0</v>
      </c>
      <c r="AS154" s="106">
        <f>'"Información del Proyecto - 4" '!Q154</f>
        <v>0</v>
      </c>
      <c r="AT154" s="112">
        <f>'"Información del Proyecto - 4" '!R154</f>
        <v>0</v>
      </c>
      <c r="DR154" s="111">
        <f ca="1">Cálculos!B153</f>
        <v>0</v>
      </c>
      <c r="DS154" s="106">
        <f ca="1">Cálculos!C153</f>
        <v>0</v>
      </c>
      <c r="DT154" s="106">
        <f ca="1">Cálculos!D153</f>
        <v>0</v>
      </c>
      <c r="DU154" s="106">
        <f ca="1">Cálculos!E153</f>
        <v>0</v>
      </c>
      <c r="DV154" s="106">
        <f ca="1">Cálculos!F153</f>
        <v>0</v>
      </c>
      <c r="DW154" s="106">
        <f ca="1">Cálculos!G153</f>
        <v>0</v>
      </c>
      <c r="DX154" s="106">
        <f>Cálculos!H153</f>
        <v>0</v>
      </c>
      <c r="DY154" s="106">
        <f ca="1">Cálculos!I153</f>
        <v>0</v>
      </c>
      <c r="DZ154" s="106">
        <f ca="1">Cálculos!J153</f>
        <v>0</v>
      </c>
      <c r="EA154" s="106">
        <f ca="1">Cálculos!K153</f>
        <v>0</v>
      </c>
      <c r="EB154" s="106">
        <f ca="1">Cálculos!L153</f>
        <v>0</v>
      </c>
      <c r="EC154" s="106">
        <f>Cálculos!M153</f>
        <v>0</v>
      </c>
      <c r="ED154" s="106">
        <f ca="1">Cálculos!N153</f>
        <v>0</v>
      </c>
      <c r="EE154" s="106">
        <f ca="1">Cálculos!O153</f>
        <v>0</v>
      </c>
      <c r="EF154" s="106">
        <f ca="1">Cálculos!P153</f>
        <v>0</v>
      </c>
      <c r="EG154" s="106">
        <f ca="1">Cálculos!Q153</f>
        <v>0</v>
      </c>
      <c r="EH154" s="106">
        <f ca="1">Cálculos!R153</f>
        <v>0</v>
      </c>
      <c r="EI154" s="106">
        <f ca="1">Cálculos!S153</f>
        <v>0</v>
      </c>
      <c r="EJ154" s="106">
        <f ca="1">Cálculos!T153</f>
        <v>0</v>
      </c>
    </row>
    <row r="155" spans="30:140" x14ac:dyDescent="0.25">
      <c r="AD155" s="111">
        <f>'"Información del Proyecto - 4" '!B155</f>
        <v>0</v>
      </c>
      <c r="AE155" s="106">
        <f>'"Información del Proyecto - 4" '!C155</f>
        <v>0</v>
      </c>
      <c r="AF155" s="106">
        <f>'"Información del Proyecto - 4" '!D155</f>
        <v>0</v>
      </c>
      <c r="AG155" s="106">
        <f>'"Información del Proyecto - 4" '!E155</f>
        <v>0</v>
      </c>
      <c r="AH155" s="106">
        <f>'"Información del Proyecto - 4" '!F155</f>
        <v>0</v>
      </c>
      <c r="AI155" s="106">
        <f>'"Información del Proyecto - 4" '!G155</f>
        <v>0</v>
      </c>
      <c r="AJ155" s="106">
        <f>'"Información del Proyecto - 4" '!H155</f>
        <v>0</v>
      </c>
      <c r="AK155" s="106">
        <f>'"Información del Proyecto - 4" '!I155</f>
        <v>0</v>
      </c>
      <c r="AL155" s="106">
        <f>'"Información del Proyecto - 4" '!J155</f>
        <v>0</v>
      </c>
      <c r="AM155" s="106">
        <f>'"Información del Proyecto - 4" '!K155</f>
        <v>0</v>
      </c>
      <c r="AN155" s="106">
        <f>'"Información del Proyecto - 4" '!L155</f>
        <v>0</v>
      </c>
      <c r="AO155" s="106">
        <f>'"Información del Proyecto - 4" '!M155</f>
        <v>0</v>
      </c>
      <c r="AP155" s="106">
        <f>'"Información del Proyecto - 4" '!N155</f>
        <v>0</v>
      </c>
      <c r="AQ155" s="106">
        <f>'"Información del Proyecto - 4" '!O155</f>
        <v>0</v>
      </c>
      <c r="AR155" s="106">
        <f>'"Información del Proyecto - 4" '!P155</f>
        <v>0</v>
      </c>
      <c r="AS155" s="106">
        <f>'"Información del Proyecto - 4" '!Q155</f>
        <v>0</v>
      </c>
      <c r="AT155" s="112">
        <f>'"Información del Proyecto - 4" '!R155</f>
        <v>0</v>
      </c>
      <c r="DR155" s="111">
        <f ca="1">Cálculos!B154</f>
        <v>0</v>
      </c>
      <c r="DS155" s="106">
        <f ca="1">Cálculos!C154</f>
        <v>0</v>
      </c>
      <c r="DT155" s="106">
        <f ca="1">Cálculos!D154</f>
        <v>0</v>
      </c>
      <c r="DU155" s="106">
        <f ca="1">Cálculos!E154</f>
        <v>0</v>
      </c>
      <c r="DV155" s="106">
        <f ca="1">Cálculos!F154</f>
        <v>0</v>
      </c>
      <c r="DW155" s="106">
        <f ca="1">Cálculos!G154</f>
        <v>0</v>
      </c>
      <c r="DX155" s="106">
        <f>Cálculos!H154</f>
        <v>0</v>
      </c>
      <c r="DY155" s="106">
        <f ca="1">Cálculos!I154</f>
        <v>0</v>
      </c>
      <c r="DZ155" s="106">
        <f ca="1">Cálculos!J154</f>
        <v>0</v>
      </c>
      <c r="EA155" s="106">
        <f ca="1">Cálculos!K154</f>
        <v>0</v>
      </c>
      <c r="EB155" s="106">
        <f ca="1">Cálculos!L154</f>
        <v>0</v>
      </c>
      <c r="EC155" s="106">
        <f>Cálculos!M154</f>
        <v>0</v>
      </c>
      <c r="ED155" s="106">
        <f ca="1">Cálculos!N154</f>
        <v>0</v>
      </c>
      <c r="EE155" s="106">
        <f ca="1">Cálculos!O154</f>
        <v>0</v>
      </c>
      <c r="EF155" s="106">
        <f ca="1">Cálculos!P154</f>
        <v>0</v>
      </c>
      <c r="EG155" s="106">
        <f ca="1">Cálculos!Q154</f>
        <v>0</v>
      </c>
      <c r="EH155" s="106">
        <f ca="1">Cálculos!R154</f>
        <v>0</v>
      </c>
      <c r="EI155" s="106">
        <f ca="1">Cálculos!S154</f>
        <v>0</v>
      </c>
      <c r="EJ155" s="106">
        <f ca="1">Cálculos!T154</f>
        <v>0</v>
      </c>
    </row>
    <row r="156" spans="30:140" x14ac:dyDescent="0.25">
      <c r="AD156" s="111">
        <f>'"Información del Proyecto - 4" '!B156</f>
        <v>0</v>
      </c>
      <c r="AE156" s="106">
        <f>'"Información del Proyecto - 4" '!C156</f>
        <v>0</v>
      </c>
      <c r="AF156" s="106">
        <f>'"Información del Proyecto - 4" '!D156</f>
        <v>0</v>
      </c>
      <c r="AG156" s="106">
        <f>'"Información del Proyecto - 4" '!E156</f>
        <v>0</v>
      </c>
      <c r="AH156" s="106">
        <f>'"Información del Proyecto - 4" '!F156</f>
        <v>0</v>
      </c>
      <c r="AI156" s="106">
        <f>'"Información del Proyecto - 4" '!G156</f>
        <v>0</v>
      </c>
      <c r="AJ156" s="106">
        <f>'"Información del Proyecto - 4" '!H156</f>
        <v>0</v>
      </c>
      <c r="AK156" s="106">
        <f>'"Información del Proyecto - 4" '!I156</f>
        <v>0</v>
      </c>
      <c r="AL156" s="106">
        <f>'"Información del Proyecto - 4" '!J156</f>
        <v>0</v>
      </c>
      <c r="AM156" s="106">
        <f>'"Información del Proyecto - 4" '!K156</f>
        <v>0</v>
      </c>
      <c r="AN156" s="106">
        <f>'"Información del Proyecto - 4" '!L156</f>
        <v>0</v>
      </c>
      <c r="AO156" s="106">
        <f>'"Información del Proyecto - 4" '!M156</f>
        <v>0</v>
      </c>
      <c r="AP156" s="106">
        <f>'"Información del Proyecto - 4" '!N156</f>
        <v>0</v>
      </c>
      <c r="AQ156" s="106">
        <f>'"Información del Proyecto - 4" '!O156</f>
        <v>0</v>
      </c>
      <c r="AR156" s="106">
        <f>'"Información del Proyecto - 4" '!P156</f>
        <v>0</v>
      </c>
      <c r="AS156" s="106">
        <f>'"Información del Proyecto - 4" '!Q156</f>
        <v>0</v>
      </c>
      <c r="AT156" s="112">
        <f>'"Información del Proyecto - 4" '!R156</f>
        <v>0</v>
      </c>
      <c r="DR156" s="111">
        <f ca="1">Cálculos!B155</f>
        <v>0</v>
      </c>
      <c r="DS156" s="106">
        <f ca="1">Cálculos!C155</f>
        <v>0</v>
      </c>
      <c r="DT156" s="106">
        <f ca="1">Cálculos!D155</f>
        <v>0</v>
      </c>
      <c r="DU156" s="106">
        <f ca="1">Cálculos!E155</f>
        <v>0</v>
      </c>
      <c r="DV156" s="106">
        <f ca="1">Cálculos!F155</f>
        <v>0</v>
      </c>
      <c r="DW156" s="106">
        <f ca="1">Cálculos!G155</f>
        <v>0</v>
      </c>
      <c r="DX156" s="106">
        <f>Cálculos!H155</f>
        <v>0</v>
      </c>
      <c r="DY156" s="106">
        <f ca="1">Cálculos!I155</f>
        <v>0</v>
      </c>
      <c r="DZ156" s="106">
        <f ca="1">Cálculos!J155</f>
        <v>0</v>
      </c>
      <c r="EA156" s="106">
        <f ca="1">Cálculos!K155</f>
        <v>0</v>
      </c>
      <c r="EB156" s="106">
        <f ca="1">Cálculos!L155</f>
        <v>0</v>
      </c>
      <c r="EC156" s="106">
        <f>Cálculos!M155</f>
        <v>0</v>
      </c>
      <c r="ED156" s="106">
        <f ca="1">Cálculos!N155</f>
        <v>0</v>
      </c>
      <c r="EE156" s="106">
        <f ca="1">Cálculos!O155</f>
        <v>0</v>
      </c>
      <c r="EF156" s="106">
        <f ca="1">Cálculos!P155</f>
        <v>0</v>
      </c>
      <c r="EG156" s="106">
        <f ca="1">Cálculos!Q155</f>
        <v>0</v>
      </c>
      <c r="EH156" s="106">
        <f ca="1">Cálculos!R155</f>
        <v>0</v>
      </c>
      <c r="EI156" s="106">
        <f ca="1">Cálculos!S155</f>
        <v>0</v>
      </c>
      <c r="EJ156" s="106">
        <f ca="1">Cálculos!T155</f>
        <v>0</v>
      </c>
    </row>
    <row r="157" spans="30:140" x14ac:dyDescent="0.25">
      <c r="AD157" s="111">
        <f>'"Información del Proyecto - 4" '!B157</f>
        <v>0</v>
      </c>
      <c r="AE157" s="106">
        <f>'"Información del Proyecto - 4" '!C157</f>
        <v>0</v>
      </c>
      <c r="AF157" s="106">
        <f>'"Información del Proyecto - 4" '!D157</f>
        <v>0</v>
      </c>
      <c r="AG157" s="106">
        <f>'"Información del Proyecto - 4" '!E157</f>
        <v>0</v>
      </c>
      <c r="AH157" s="106">
        <f>'"Información del Proyecto - 4" '!F157</f>
        <v>0</v>
      </c>
      <c r="AI157" s="106">
        <f>'"Información del Proyecto - 4" '!G157</f>
        <v>0</v>
      </c>
      <c r="AJ157" s="106">
        <f>'"Información del Proyecto - 4" '!H157</f>
        <v>0</v>
      </c>
      <c r="AK157" s="106">
        <f>'"Información del Proyecto - 4" '!I157</f>
        <v>0</v>
      </c>
      <c r="AL157" s="106">
        <f>'"Información del Proyecto - 4" '!J157</f>
        <v>0</v>
      </c>
      <c r="AM157" s="106">
        <f>'"Información del Proyecto - 4" '!K157</f>
        <v>0</v>
      </c>
      <c r="AN157" s="106">
        <f>'"Información del Proyecto - 4" '!L157</f>
        <v>0</v>
      </c>
      <c r="AO157" s="106">
        <f>'"Información del Proyecto - 4" '!M157</f>
        <v>0</v>
      </c>
      <c r="AP157" s="106">
        <f>'"Información del Proyecto - 4" '!N157</f>
        <v>0</v>
      </c>
      <c r="AQ157" s="106">
        <f>'"Información del Proyecto - 4" '!O157</f>
        <v>0</v>
      </c>
      <c r="AR157" s="106">
        <f>'"Información del Proyecto - 4" '!P157</f>
        <v>0</v>
      </c>
      <c r="AS157" s="106">
        <f>'"Información del Proyecto - 4" '!Q157</f>
        <v>0</v>
      </c>
      <c r="AT157" s="112">
        <f>'"Información del Proyecto - 4" '!R157</f>
        <v>0</v>
      </c>
      <c r="DR157" s="111">
        <f ca="1">Cálculos!B156</f>
        <v>0</v>
      </c>
      <c r="DS157" s="106">
        <f ca="1">Cálculos!C156</f>
        <v>0</v>
      </c>
      <c r="DT157" s="106">
        <f ca="1">Cálculos!D156</f>
        <v>0</v>
      </c>
      <c r="DU157" s="106">
        <f ca="1">Cálculos!E156</f>
        <v>0</v>
      </c>
      <c r="DV157" s="106">
        <f ca="1">Cálculos!F156</f>
        <v>0</v>
      </c>
      <c r="DW157" s="106">
        <f ca="1">Cálculos!G156</f>
        <v>0</v>
      </c>
      <c r="DX157" s="106">
        <f>Cálculos!H156</f>
        <v>0</v>
      </c>
      <c r="DY157" s="106">
        <f ca="1">Cálculos!I156</f>
        <v>0</v>
      </c>
      <c r="DZ157" s="106">
        <f ca="1">Cálculos!J156</f>
        <v>0</v>
      </c>
      <c r="EA157" s="106">
        <f ca="1">Cálculos!K156</f>
        <v>0</v>
      </c>
      <c r="EB157" s="106">
        <f ca="1">Cálculos!L156</f>
        <v>0</v>
      </c>
      <c r="EC157" s="106">
        <f>Cálculos!M156</f>
        <v>0</v>
      </c>
      <c r="ED157" s="106">
        <f ca="1">Cálculos!N156</f>
        <v>0</v>
      </c>
      <c r="EE157" s="106">
        <f ca="1">Cálculos!O156</f>
        <v>0</v>
      </c>
      <c r="EF157" s="106">
        <f ca="1">Cálculos!P156</f>
        <v>0</v>
      </c>
      <c r="EG157" s="106">
        <f ca="1">Cálculos!Q156</f>
        <v>0</v>
      </c>
      <c r="EH157" s="106">
        <f ca="1">Cálculos!R156</f>
        <v>0</v>
      </c>
      <c r="EI157" s="106">
        <f ca="1">Cálculos!S156</f>
        <v>0</v>
      </c>
      <c r="EJ157" s="106">
        <f ca="1">Cálculos!T156</f>
        <v>0</v>
      </c>
    </row>
    <row r="158" spans="30:140" x14ac:dyDescent="0.25">
      <c r="AD158" s="111">
        <f>'"Información del Proyecto - 4" '!B158</f>
        <v>0</v>
      </c>
      <c r="AE158" s="106">
        <f>'"Información del Proyecto - 4" '!C158</f>
        <v>0</v>
      </c>
      <c r="AF158" s="106">
        <f>'"Información del Proyecto - 4" '!D158</f>
        <v>0</v>
      </c>
      <c r="AG158" s="106">
        <f>'"Información del Proyecto - 4" '!E158</f>
        <v>0</v>
      </c>
      <c r="AH158" s="106">
        <f>'"Información del Proyecto - 4" '!F158</f>
        <v>0</v>
      </c>
      <c r="AI158" s="106">
        <f>'"Información del Proyecto - 4" '!G158</f>
        <v>0</v>
      </c>
      <c r="AJ158" s="106">
        <f>'"Información del Proyecto - 4" '!H158</f>
        <v>0</v>
      </c>
      <c r="AK158" s="106">
        <f>'"Información del Proyecto - 4" '!I158</f>
        <v>0</v>
      </c>
      <c r="AL158" s="106">
        <f>'"Información del Proyecto - 4" '!J158</f>
        <v>0</v>
      </c>
      <c r="AM158" s="106">
        <f>'"Información del Proyecto - 4" '!K158</f>
        <v>0</v>
      </c>
      <c r="AN158" s="106">
        <f>'"Información del Proyecto - 4" '!L158</f>
        <v>0</v>
      </c>
      <c r="AO158" s="106">
        <f>'"Información del Proyecto - 4" '!M158</f>
        <v>0</v>
      </c>
      <c r="AP158" s="106">
        <f>'"Información del Proyecto - 4" '!N158</f>
        <v>0</v>
      </c>
      <c r="AQ158" s="106">
        <f>'"Información del Proyecto - 4" '!O158</f>
        <v>0</v>
      </c>
      <c r="AR158" s="106">
        <f>'"Información del Proyecto - 4" '!P158</f>
        <v>0</v>
      </c>
      <c r="AS158" s="106">
        <f>'"Información del Proyecto - 4" '!Q158</f>
        <v>0</v>
      </c>
      <c r="AT158" s="112">
        <f>'"Información del Proyecto - 4" '!R158</f>
        <v>0</v>
      </c>
      <c r="DR158" s="111">
        <f ca="1">Cálculos!B157</f>
        <v>0</v>
      </c>
      <c r="DS158" s="106">
        <f ca="1">Cálculos!C157</f>
        <v>0</v>
      </c>
      <c r="DT158" s="106">
        <f ca="1">Cálculos!D157</f>
        <v>0</v>
      </c>
      <c r="DU158" s="106">
        <f ca="1">Cálculos!E157</f>
        <v>0</v>
      </c>
      <c r="DV158" s="106">
        <f ca="1">Cálculos!F157</f>
        <v>0</v>
      </c>
      <c r="DW158" s="106">
        <f ca="1">Cálculos!G157</f>
        <v>0</v>
      </c>
      <c r="DX158" s="106">
        <f>Cálculos!H157</f>
        <v>0</v>
      </c>
      <c r="DY158" s="106">
        <f ca="1">Cálculos!I157</f>
        <v>0</v>
      </c>
      <c r="DZ158" s="106">
        <f ca="1">Cálculos!J157</f>
        <v>0</v>
      </c>
      <c r="EA158" s="106">
        <f ca="1">Cálculos!K157</f>
        <v>0</v>
      </c>
      <c r="EB158" s="106">
        <f ca="1">Cálculos!L157</f>
        <v>0</v>
      </c>
      <c r="EC158" s="106">
        <f>Cálculos!M157</f>
        <v>0</v>
      </c>
      <c r="ED158" s="106">
        <f ca="1">Cálculos!N157</f>
        <v>0</v>
      </c>
      <c r="EE158" s="106">
        <f ca="1">Cálculos!O157</f>
        <v>0</v>
      </c>
      <c r="EF158" s="106">
        <f ca="1">Cálculos!P157</f>
        <v>0</v>
      </c>
      <c r="EG158" s="106">
        <f ca="1">Cálculos!Q157</f>
        <v>0</v>
      </c>
      <c r="EH158" s="106">
        <f ca="1">Cálculos!R157</f>
        <v>0</v>
      </c>
      <c r="EI158" s="106">
        <f ca="1">Cálculos!S157</f>
        <v>0</v>
      </c>
      <c r="EJ158" s="106">
        <f ca="1">Cálculos!T157</f>
        <v>0</v>
      </c>
    </row>
    <row r="159" spans="30:140" x14ac:dyDescent="0.25">
      <c r="AD159" s="111">
        <f>'"Información del Proyecto - 4" '!B159</f>
        <v>0</v>
      </c>
      <c r="AE159" s="106">
        <f>'"Información del Proyecto - 4" '!C159</f>
        <v>0</v>
      </c>
      <c r="AF159" s="106">
        <f>'"Información del Proyecto - 4" '!D159</f>
        <v>0</v>
      </c>
      <c r="AG159" s="106">
        <f>'"Información del Proyecto - 4" '!E159</f>
        <v>0</v>
      </c>
      <c r="AH159" s="106">
        <f>'"Información del Proyecto - 4" '!F159</f>
        <v>0</v>
      </c>
      <c r="AI159" s="106">
        <f>'"Información del Proyecto - 4" '!G159</f>
        <v>0</v>
      </c>
      <c r="AJ159" s="106">
        <f>'"Información del Proyecto - 4" '!H159</f>
        <v>0</v>
      </c>
      <c r="AK159" s="106">
        <f>'"Información del Proyecto - 4" '!I159</f>
        <v>0</v>
      </c>
      <c r="AL159" s="106">
        <f>'"Información del Proyecto - 4" '!J159</f>
        <v>0</v>
      </c>
      <c r="AM159" s="106">
        <f>'"Información del Proyecto - 4" '!K159</f>
        <v>0</v>
      </c>
      <c r="AN159" s="106">
        <f>'"Información del Proyecto - 4" '!L159</f>
        <v>0</v>
      </c>
      <c r="AO159" s="106">
        <f>'"Información del Proyecto - 4" '!M159</f>
        <v>0</v>
      </c>
      <c r="AP159" s="106">
        <f>'"Información del Proyecto - 4" '!N159</f>
        <v>0</v>
      </c>
      <c r="AQ159" s="106">
        <f>'"Información del Proyecto - 4" '!O159</f>
        <v>0</v>
      </c>
      <c r="AR159" s="106">
        <f>'"Información del Proyecto - 4" '!P159</f>
        <v>0</v>
      </c>
      <c r="AS159" s="106">
        <f>'"Información del Proyecto - 4" '!Q159</f>
        <v>0</v>
      </c>
      <c r="AT159" s="112">
        <f>'"Información del Proyecto - 4" '!R159</f>
        <v>0</v>
      </c>
      <c r="DR159" s="111">
        <f ca="1">Cálculos!B158</f>
        <v>0</v>
      </c>
      <c r="DS159" s="106">
        <f ca="1">Cálculos!C158</f>
        <v>0</v>
      </c>
      <c r="DT159" s="106">
        <f ca="1">Cálculos!D158</f>
        <v>0</v>
      </c>
      <c r="DU159" s="106">
        <f ca="1">Cálculos!E158</f>
        <v>0</v>
      </c>
      <c r="DV159" s="106">
        <f ca="1">Cálculos!F158</f>
        <v>0</v>
      </c>
      <c r="DW159" s="106">
        <f ca="1">Cálculos!G158</f>
        <v>0</v>
      </c>
      <c r="DX159" s="106">
        <f>Cálculos!H158</f>
        <v>0</v>
      </c>
      <c r="DY159" s="106">
        <f ca="1">Cálculos!I158</f>
        <v>0</v>
      </c>
      <c r="DZ159" s="106">
        <f ca="1">Cálculos!J158</f>
        <v>0</v>
      </c>
      <c r="EA159" s="106">
        <f ca="1">Cálculos!K158</f>
        <v>0</v>
      </c>
      <c r="EB159" s="106">
        <f ca="1">Cálculos!L158</f>
        <v>0</v>
      </c>
      <c r="EC159" s="106">
        <f>Cálculos!M158</f>
        <v>0</v>
      </c>
      <c r="ED159" s="106">
        <f ca="1">Cálculos!N158</f>
        <v>0</v>
      </c>
      <c r="EE159" s="106">
        <f ca="1">Cálculos!O158</f>
        <v>0</v>
      </c>
      <c r="EF159" s="106">
        <f ca="1">Cálculos!P158</f>
        <v>0</v>
      </c>
      <c r="EG159" s="106">
        <f ca="1">Cálculos!Q158</f>
        <v>0</v>
      </c>
      <c r="EH159" s="106">
        <f ca="1">Cálculos!R158</f>
        <v>0</v>
      </c>
      <c r="EI159" s="106">
        <f ca="1">Cálculos!S158</f>
        <v>0</v>
      </c>
      <c r="EJ159" s="106">
        <f ca="1">Cálculos!T158</f>
        <v>0</v>
      </c>
    </row>
    <row r="160" spans="30:140" x14ac:dyDescent="0.25">
      <c r="AD160" s="111">
        <f>'"Información del Proyecto - 4" '!B160</f>
        <v>0</v>
      </c>
      <c r="AE160" s="106">
        <f>'"Información del Proyecto - 4" '!C160</f>
        <v>0</v>
      </c>
      <c r="AF160" s="106">
        <f>'"Información del Proyecto - 4" '!D160</f>
        <v>0</v>
      </c>
      <c r="AG160" s="106">
        <f>'"Información del Proyecto - 4" '!E160</f>
        <v>0</v>
      </c>
      <c r="AH160" s="106">
        <f>'"Información del Proyecto - 4" '!F160</f>
        <v>0</v>
      </c>
      <c r="AI160" s="106">
        <f>'"Información del Proyecto - 4" '!G160</f>
        <v>0</v>
      </c>
      <c r="AJ160" s="106">
        <f>'"Información del Proyecto - 4" '!H160</f>
        <v>0</v>
      </c>
      <c r="AK160" s="106">
        <f>'"Información del Proyecto - 4" '!I160</f>
        <v>0</v>
      </c>
      <c r="AL160" s="106">
        <f>'"Información del Proyecto - 4" '!J160</f>
        <v>0</v>
      </c>
      <c r="AM160" s="106">
        <f>'"Información del Proyecto - 4" '!K160</f>
        <v>0</v>
      </c>
      <c r="AN160" s="106">
        <f>'"Información del Proyecto - 4" '!L160</f>
        <v>0</v>
      </c>
      <c r="AO160" s="106">
        <f>'"Información del Proyecto - 4" '!M160</f>
        <v>0</v>
      </c>
      <c r="AP160" s="106">
        <f>'"Información del Proyecto - 4" '!N160</f>
        <v>0</v>
      </c>
      <c r="AQ160" s="106">
        <f>'"Información del Proyecto - 4" '!O160</f>
        <v>0</v>
      </c>
      <c r="AR160" s="106">
        <f>'"Información del Proyecto - 4" '!P160</f>
        <v>0</v>
      </c>
      <c r="AS160" s="106">
        <f>'"Información del Proyecto - 4" '!Q160</f>
        <v>0</v>
      </c>
      <c r="AT160" s="112">
        <f>'"Información del Proyecto - 4" '!R160</f>
        <v>0</v>
      </c>
      <c r="DR160" s="111">
        <f ca="1">Cálculos!B159</f>
        <v>0</v>
      </c>
      <c r="DS160" s="106">
        <f ca="1">Cálculos!C159</f>
        <v>0</v>
      </c>
      <c r="DT160" s="106">
        <f ca="1">Cálculos!D159</f>
        <v>0</v>
      </c>
      <c r="DU160" s="106">
        <f ca="1">Cálculos!E159</f>
        <v>0</v>
      </c>
      <c r="DV160" s="106">
        <f ca="1">Cálculos!F159</f>
        <v>0</v>
      </c>
      <c r="DW160" s="106">
        <f ca="1">Cálculos!G159</f>
        <v>0</v>
      </c>
      <c r="DX160" s="106">
        <f>Cálculos!H159</f>
        <v>0</v>
      </c>
      <c r="DY160" s="106">
        <f ca="1">Cálculos!I159</f>
        <v>0</v>
      </c>
      <c r="DZ160" s="106">
        <f ca="1">Cálculos!J159</f>
        <v>0</v>
      </c>
      <c r="EA160" s="106">
        <f ca="1">Cálculos!K159</f>
        <v>0</v>
      </c>
      <c r="EB160" s="106">
        <f ca="1">Cálculos!L159</f>
        <v>0</v>
      </c>
      <c r="EC160" s="106">
        <f>Cálculos!M159</f>
        <v>0</v>
      </c>
      <c r="ED160" s="106">
        <f ca="1">Cálculos!N159</f>
        <v>0</v>
      </c>
      <c r="EE160" s="106">
        <f ca="1">Cálculos!O159</f>
        <v>0</v>
      </c>
      <c r="EF160" s="106">
        <f ca="1">Cálculos!P159</f>
        <v>0</v>
      </c>
      <c r="EG160" s="106">
        <f ca="1">Cálculos!Q159</f>
        <v>0</v>
      </c>
      <c r="EH160" s="106">
        <f ca="1">Cálculos!R159</f>
        <v>0</v>
      </c>
      <c r="EI160" s="106">
        <f ca="1">Cálculos!S159</f>
        <v>0</v>
      </c>
      <c r="EJ160" s="106">
        <f ca="1">Cálculos!T159</f>
        <v>0</v>
      </c>
    </row>
    <row r="161" spans="30:140" x14ac:dyDescent="0.25">
      <c r="AD161" s="111">
        <f>'"Información del Proyecto - 4" '!B161</f>
        <v>0</v>
      </c>
      <c r="AE161" s="106">
        <f>'"Información del Proyecto - 4" '!C161</f>
        <v>0</v>
      </c>
      <c r="AF161" s="106">
        <f>'"Información del Proyecto - 4" '!D161</f>
        <v>0</v>
      </c>
      <c r="AG161" s="106">
        <f>'"Información del Proyecto - 4" '!E161</f>
        <v>0</v>
      </c>
      <c r="AH161" s="106">
        <f>'"Información del Proyecto - 4" '!F161</f>
        <v>0</v>
      </c>
      <c r="AI161" s="106">
        <f>'"Información del Proyecto - 4" '!G161</f>
        <v>0</v>
      </c>
      <c r="AJ161" s="106">
        <f>'"Información del Proyecto - 4" '!H161</f>
        <v>0</v>
      </c>
      <c r="AK161" s="106">
        <f>'"Información del Proyecto - 4" '!I161</f>
        <v>0</v>
      </c>
      <c r="AL161" s="106">
        <f>'"Información del Proyecto - 4" '!J161</f>
        <v>0</v>
      </c>
      <c r="AM161" s="106">
        <f>'"Información del Proyecto - 4" '!K161</f>
        <v>0</v>
      </c>
      <c r="AN161" s="106">
        <f>'"Información del Proyecto - 4" '!L161</f>
        <v>0</v>
      </c>
      <c r="AO161" s="106">
        <f>'"Información del Proyecto - 4" '!M161</f>
        <v>0</v>
      </c>
      <c r="AP161" s="106">
        <f>'"Información del Proyecto - 4" '!N161</f>
        <v>0</v>
      </c>
      <c r="AQ161" s="106">
        <f>'"Información del Proyecto - 4" '!O161</f>
        <v>0</v>
      </c>
      <c r="AR161" s="106">
        <f>'"Información del Proyecto - 4" '!P161</f>
        <v>0</v>
      </c>
      <c r="AS161" s="106">
        <f>'"Información del Proyecto - 4" '!Q161</f>
        <v>0</v>
      </c>
      <c r="AT161" s="112">
        <f>'"Información del Proyecto - 4" '!R161</f>
        <v>0</v>
      </c>
      <c r="DR161" s="111">
        <f ca="1">Cálculos!B160</f>
        <v>0</v>
      </c>
      <c r="DS161" s="106">
        <f ca="1">Cálculos!C160</f>
        <v>0</v>
      </c>
      <c r="DT161" s="106">
        <f ca="1">Cálculos!D160</f>
        <v>0</v>
      </c>
      <c r="DU161" s="106">
        <f ca="1">Cálculos!E160</f>
        <v>0</v>
      </c>
      <c r="DV161" s="106">
        <f ca="1">Cálculos!F160</f>
        <v>0</v>
      </c>
      <c r="DW161" s="106">
        <f ca="1">Cálculos!G160</f>
        <v>0</v>
      </c>
      <c r="DX161" s="106">
        <f>Cálculos!H160</f>
        <v>0</v>
      </c>
      <c r="DY161" s="106">
        <f ca="1">Cálculos!I160</f>
        <v>0</v>
      </c>
      <c r="DZ161" s="106">
        <f ca="1">Cálculos!J160</f>
        <v>0</v>
      </c>
      <c r="EA161" s="106">
        <f ca="1">Cálculos!K160</f>
        <v>0</v>
      </c>
      <c r="EB161" s="106">
        <f ca="1">Cálculos!L160</f>
        <v>0</v>
      </c>
      <c r="EC161" s="106">
        <f>Cálculos!M160</f>
        <v>0</v>
      </c>
      <c r="ED161" s="106">
        <f ca="1">Cálculos!N160</f>
        <v>0</v>
      </c>
      <c r="EE161" s="106">
        <f ca="1">Cálculos!O160</f>
        <v>0</v>
      </c>
      <c r="EF161" s="106">
        <f ca="1">Cálculos!P160</f>
        <v>0</v>
      </c>
      <c r="EG161" s="106">
        <f ca="1">Cálculos!Q160</f>
        <v>0</v>
      </c>
      <c r="EH161" s="106">
        <f ca="1">Cálculos!R160</f>
        <v>0</v>
      </c>
      <c r="EI161" s="106">
        <f ca="1">Cálculos!S160</f>
        <v>0</v>
      </c>
      <c r="EJ161" s="106">
        <f ca="1">Cálculos!T160</f>
        <v>0</v>
      </c>
    </row>
    <row r="162" spans="30:140" x14ac:dyDescent="0.25">
      <c r="AD162" s="111">
        <f>'"Información del Proyecto - 4" '!B162</f>
        <v>0</v>
      </c>
      <c r="AE162" s="106">
        <f>'"Información del Proyecto - 4" '!C162</f>
        <v>0</v>
      </c>
      <c r="AF162" s="106">
        <f>'"Información del Proyecto - 4" '!D162</f>
        <v>0</v>
      </c>
      <c r="AG162" s="106">
        <f>'"Información del Proyecto - 4" '!E162</f>
        <v>0</v>
      </c>
      <c r="AH162" s="106">
        <f>'"Información del Proyecto - 4" '!F162</f>
        <v>0</v>
      </c>
      <c r="AI162" s="106">
        <f>'"Información del Proyecto - 4" '!G162</f>
        <v>0</v>
      </c>
      <c r="AJ162" s="106">
        <f>'"Información del Proyecto - 4" '!H162</f>
        <v>0</v>
      </c>
      <c r="AK162" s="106">
        <f>'"Información del Proyecto - 4" '!I162</f>
        <v>0</v>
      </c>
      <c r="AL162" s="106">
        <f>'"Información del Proyecto - 4" '!J162</f>
        <v>0</v>
      </c>
      <c r="AM162" s="106">
        <f>'"Información del Proyecto - 4" '!K162</f>
        <v>0</v>
      </c>
      <c r="AN162" s="106">
        <f>'"Información del Proyecto - 4" '!L162</f>
        <v>0</v>
      </c>
      <c r="AO162" s="106">
        <f>'"Información del Proyecto - 4" '!M162</f>
        <v>0</v>
      </c>
      <c r="AP162" s="106">
        <f>'"Información del Proyecto - 4" '!N162</f>
        <v>0</v>
      </c>
      <c r="AQ162" s="106">
        <f>'"Información del Proyecto - 4" '!O162</f>
        <v>0</v>
      </c>
      <c r="AR162" s="106">
        <f>'"Información del Proyecto - 4" '!P162</f>
        <v>0</v>
      </c>
      <c r="AS162" s="106">
        <f>'"Información del Proyecto - 4" '!Q162</f>
        <v>0</v>
      </c>
      <c r="AT162" s="112">
        <f>'"Información del Proyecto - 4" '!R162</f>
        <v>0</v>
      </c>
      <c r="DR162" s="111">
        <f ca="1">Cálculos!B161</f>
        <v>0</v>
      </c>
      <c r="DS162" s="106">
        <f ca="1">Cálculos!C161</f>
        <v>0</v>
      </c>
      <c r="DT162" s="106">
        <f ca="1">Cálculos!D161</f>
        <v>0</v>
      </c>
      <c r="DU162" s="106">
        <f ca="1">Cálculos!E161</f>
        <v>0</v>
      </c>
      <c r="DV162" s="106">
        <f ca="1">Cálculos!F161</f>
        <v>0</v>
      </c>
      <c r="DW162" s="106">
        <f ca="1">Cálculos!G161</f>
        <v>0</v>
      </c>
      <c r="DX162" s="106">
        <f>Cálculos!H161</f>
        <v>0</v>
      </c>
      <c r="DY162" s="106">
        <f ca="1">Cálculos!I161</f>
        <v>0</v>
      </c>
      <c r="DZ162" s="106">
        <f ca="1">Cálculos!J161</f>
        <v>0</v>
      </c>
      <c r="EA162" s="106">
        <f ca="1">Cálculos!K161</f>
        <v>0</v>
      </c>
      <c r="EB162" s="106">
        <f ca="1">Cálculos!L161</f>
        <v>0</v>
      </c>
      <c r="EC162" s="106">
        <f>Cálculos!M161</f>
        <v>0</v>
      </c>
      <c r="ED162" s="106">
        <f ca="1">Cálculos!N161</f>
        <v>0</v>
      </c>
      <c r="EE162" s="106">
        <f ca="1">Cálculos!O161</f>
        <v>0</v>
      </c>
      <c r="EF162" s="106">
        <f ca="1">Cálculos!P161</f>
        <v>0</v>
      </c>
      <c r="EG162" s="106">
        <f ca="1">Cálculos!Q161</f>
        <v>0</v>
      </c>
      <c r="EH162" s="106">
        <f ca="1">Cálculos!R161</f>
        <v>0</v>
      </c>
      <c r="EI162" s="106">
        <f ca="1">Cálculos!S161</f>
        <v>0</v>
      </c>
      <c r="EJ162" s="106">
        <f ca="1">Cálculos!T161</f>
        <v>0</v>
      </c>
    </row>
    <row r="163" spans="30:140" x14ac:dyDescent="0.25">
      <c r="AD163" s="111">
        <f>'"Información del Proyecto - 4" '!B163</f>
        <v>0</v>
      </c>
      <c r="AE163" s="106">
        <f>'"Información del Proyecto - 4" '!C163</f>
        <v>0</v>
      </c>
      <c r="AF163" s="106">
        <f>'"Información del Proyecto - 4" '!D163</f>
        <v>0</v>
      </c>
      <c r="AG163" s="106">
        <f>'"Información del Proyecto - 4" '!E163</f>
        <v>0</v>
      </c>
      <c r="AH163" s="106">
        <f>'"Información del Proyecto - 4" '!F163</f>
        <v>0</v>
      </c>
      <c r="AI163" s="106">
        <f>'"Información del Proyecto - 4" '!G163</f>
        <v>0</v>
      </c>
      <c r="AJ163" s="106">
        <f>'"Información del Proyecto - 4" '!H163</f>
        <v>0</v>
      </c>
      <c r="AK163" s="106">
        <f>'"Información del Proyecto - 4" '!I163</f>
        <v>0</v>
      </c>
      <c r="AL163" s="106">
        <f>'"Información del Proyecto - 4" '!J163</f>
        <v>0</v>
      </c>
      <c r="AM163" s="106">
        <f>'"Información del Proyecto - 4" '!K163</f>
        <v>0</v>
      </c>
      <c r="AN163" s="106">
        <f>'"Información del Proyecto - 4" '!L163</f>
        <v>0</v>
      </c>
      <c r="AO163" s="106">
        <f>'"Información del Proyecto - 4" '!M163</f>
        <v>0</v>
      </c>
      <c r="AP163" s="106">
        <f>'"Información del Proyecto - 4" '!N163</f>
        <v>0</v>
      </c>
      <c r="AQ163" s="106">
        <f>'"Información del Proyecto - 4" '!O163</f>
        <v>0</v>
      </c>
      <c r="AR163" s="106">
        <f>'"Información del Proyecto - 4" '!P163</f>
        <v>0</v>
      </c>
      <c r="AS163" s="106">
        <f>'"Información del Proyecto - 4" '!Q163</f>
        <v>0</v>
      </c>
      <c r="AT163" s="112">
        <f>'"Información del Proyecto - 4" '!R163</f>
        <v>0</v>
      </c>
      <c r="DR163" s="111">
        <f ca="1">Cálculos!B162</f>
        <v>0</v>
      </c>
      <c r="DS163" s="106">
        <f ca="1">Cálculos!C162</f>
        <v>0</v>
      </c>
      <c r="DT163" s="106">
        <f ca="1">Cálculos!D162</f>
        <v>0</v>
      </c>
      <c r="DU163" s="106">
        <f ca="1">Cálculos!E162</f>
        <v>0</v>
      </c>
      <c r="DV163" s="106">
        <f ca="1">Cálculos!F162</f>
        <v>0</v>
      </c>
      <c r="DW163" s="106">
        <f ca="1">Cálculos!G162</f>
        <v>0</v>
      </c>
      <c r="DX163" s="106">
        <f>Cálculos!H162</f>
        <v>0</v>
      </c>
      <c r="DY163" s="106">
        <f ca="1">Cálculos!I162</f>
        <v>0</v>
      </c>
      <c r="DZ163" s="106">
        <f ca="1">Cálculos!J162</f>
        <v>0</v>
      </c>
      <c r="EA163" s="106">
        <f ca="1">Cálculos!K162</f>
        <v>0</v>
      </c>
      <c r="EB163" s="106">
        <f ca="1">Cálculos!L162</f>
        <v>0</v>
      </c>
      <c r="EC163" s="106">
        <f>Cálculos!M162</f>
        <v>0</v>
      </c>
      <c r="ED163" s="106">
        <f ca="1">Cálculos!N162</f>
        <v>0</v>
      </c>
      <c r="EE163" s="106">
        <f ca="1">Cálculos!O162</f>
        <v>0</v>
      </c>
      <c r="EF163" s="106">
        <f ca="1">Cálculos!P162</f>
        <v>0</v>
      </c>
      <c r="EG163" s="106">
        <f ca="1">Cálculos!Q162</f>
        <v>0</v>
      </c>
      <c r="EH163" s="106">
        <f ca="1">Cálculos!R162</f>
        <v>0</v>
      </c>
      <c r="EI163" s="106">
        <f ca="1">Cálculos!S162</f>
        <v>0</v>
      </c>
      <c r="EJ163" s="106">
        <f ca="1">Cálculos!T162</f>
        <v>0</v>
      </c>
    </row>
    <row r="164" spans="30:140" x14ac:dyDescent="0.25">
      <c r="AD164" s="111">
        <f>'"Información del Proyecto - 4" '!B164</f>
        <v>0</v>
      </c>
      <c r="AE164" s="106">
        <f>'"Información del Proyecto - 4" '!C164</f>
        <v>0</v>
      </c>
      <c r="AF164" s="106">
        <f>'"Información del Proyecto - 4" '!D164</f>
        <v>0</v>
      </c>
      <c r="AG164" s="106">
        <f>'"Información del Proyecto - 4" '!E164</f>
        <v>0</v>
      </c>
      <c r="AH164" s="106">
        <f>'"Información del Proyecto - 4" '!F164</f>
        <v>0</v>
      </c>
      <c r="AI164" s="106">
        <f>'"Información del Proyecto - 4" '!G164</f>
        <v>0</v>
      </c>
      <c r="AJ164" s="106">
        <f>'"Información del Proyecto - 4" '!H164</f>
        <v>0</v>
      </c>
      <c r="AK164" s="106">
        <f>'"Información del Proyecto - 4" '!I164</f>
        <v>0</v>
      </c>
      <c r="AL164" s="106">
        <f>'"Información del Proyecto - 4" '!J164</f>
        <v>0</v>
      </c>
      <c r="AM164" s="106">
        <f>'"Información del Proyecto - 4" '!K164</f>
        <v>0</v>
      </c>
      <c r="AN164" s="106">
        <f>'"Información del Proyecto - 4" '!L164</f>
        <v>0</v>
      </c>
      <c r="AO164" s="106">
        <f>'"Información del Proyecto - 4" '!M164</f>
        <v>0</v>
      </c>
      <c r="AP164" s="106">
        <f>'"Información del Proyecto - 4" '!N164</f>
        <v>0</v>
      </c>
      <c r="AQ164" s="106">
        <f>'"Información del Proyecto - 4" '!O164</f>
        <v>0</v>
      </c>
      <c r="AR164" s="106">
        <f>'"Información del Proyecto - 4" '!P164</f>
        <v>0</v>
      </c>
      <c r="AS164" s="106">
        <f>'"Información del Proyecto - 4" '!Q164</f>
        <v>0</v>
      </c>
      <c r="AT164" s="112">
        <f>'"Información del Proyecto - 4" '!R164</f>
        <v>0</v>
      </c>
      <c r="DR164" s="111">
        <f ca="1">Cálculos!B163</f>
        <v>0</v>
      </c>
      <c r="DS164" s="106">
        <f ca="1">Cálculos!C163</f>
        <v>0</v>
      </c>
      <c r="DT164" s="106">
        <f ca="1">Cálculos!D163</f>
        <v>0</v>
      </c>
      <c r="DU164" s="106">
        <f ca="1">Cálculos!E163</f>
        <v>0</v>
      </c>
      <c r="DV164" s="106">
        <f ca="1">Cálculos!F163</f>
        <v>0</v>
      </c>
      <c r="DW164" s="106">
        <f ca="1">Cálculos!G163</f>
        <v>0</v>
      </c>
      <c r="DX164" s="106">
        <f>Cálculos!H163</f>
        <v>0</v>
      </c>
      <c r="DY164" s="106">
        <f ca="1">Cálculos!I163</f>
        <v>0</v>
      </c>
      <c r="DZ164" s="106">
        <f ca="1">Cálculos!J163</f>
        <v>0</v>
      </c>
      <c r="EA164" s="106">
        <f ca="1">Cálculos!K163</f>
        <v>0</v>
      </c>
      <c r="EB164" s="106">
        <f ca="1">Cálculos!L163</f>
        <v>0</v>
      </c>
      <c r="EC164" s="106">
        <f>Cálculos!M163</f>
        <v>0</v>
      </c>
      <c r="ED164" s="106">
        <f ca="1">Cálculos!N163</f>
        <v>0</v>
      </c>
      <c r="EE164" s="106">
        <f ca="1">Cálculos!O163</f>
        <v>0</v>
      </c>
      <c r="EF164" s="106">
        <f ca="1">Cálculos!P163</f>
        <v>0</v>
      </c>
      <c r="EG164" s="106">
        <f ca="1">Cálculos!Q163</f>
        <v>0</v>
      </c>
      <c r="EH164" s="106">
        <f ca="1">Cálculos!R163</f>
        <v>0</v>
      </c>
      <c r="EI164" s="106">
        <f ca="1">Cálculos!S163</f>
        <v>0</v>
      </c>
      <c r="EJ164" s="106">
        <f ca="1">Cálculos!T163</f>
        <v>0</v>
      </c>
    </row>
    <row r="165" spans="30:140" x14ac:dyDescent="0.25">
      <c r="AD165" s="111">
        <f>'"Información del Proyecto - 4" '!B165</f>
        <v>0</v>
      </c>
      <c r="AE165" s="106">
        <f>'"Información del Proyecto - 4" '!C165</f>
        <v>0</v>
      </c>
      <c r="AF165" s="106">
        <f>'"Información del Proyecto - 4" '!D165</f>
        <v>0</v>
      </c>
      <c r="AG165" s="106">
        <f>'"Información del Proyecto - 4" '!E165</f>
        <v>0</v>
      </c>
      <c r="AH165" s="106">
        <f>'"Información del Proyecto - 4" '!F165</f>
        <v>0</v>
      </c>
      <c r="AI165" s="106">
        <f>'"Información del Proyecto - 4" '!G165</f>
        <v>0</v>
      </c>
      <c r="AJ165" s="106">
        <f>'"Información del Proyecto - 4" '!H165</f>
        <v>0</v>
      </c>
      <c r="AK165" s="106">
        <f>'"Información del Proyecto - 4" '!I165</f>
        <v>0</v>
      </c>
      <c r="AL165" s="106">
        <f>'"Información del Proyecto - 4" '!J165</f>
        <v>0</v>
      </c>
      <c r="AM165" s="106">
        <f>'"Información del Proyecto - 4" '!K165</f>
        <v>0</v>
      </c>
      <c r="AN165" s="106">
        <f>'"Información del Proyecto - 4" '!L165</f>
        <v>0</v>
      </c>
      <c r="AO165" s="106">
        <f>'"Información del Proyecto - 4" '!M165</f>
        <v>0</v>
      </c>
      <c r="AP165" s="106">
        <f>'"Información del Proyecto - 4" '!N165</f>
        <v>0</v>
      </c>
      <c r="AQ165" s="106">
        <f>'"Información del Proyecto - 4" '!O165</f>
        <v>0</v>
      </c>
      <c r="AR165" s="106">
        <f>'"Información del Proyecto - 4" '!P165</f>
        <v>0</v>
      </c>
      <c r="AS165" s="106">
        <f>'"Información del Proyecto - 4" '!Q165</f>
        <v>0</v>
      </c>
      <c r="AT165" s="112">
        <f>'"Información del Proyecto - 4" '!R165</f>
        <v>0</v>
      </c>
      <c r="DR165" s="111">
        <f ca="1">Cálculos!B164</f>
        <v>0</v>
      </c>
      <c r="DS165" s="106">
        <f ca="1">Cálculos!C164</f>
        <v>0</v>
      </c>
      <c r="DT165" s="106">
        <f ca="1">Cálculos!D164</f>
        <v>0</v>
      </c>
      <c r="DU165" s="106">
        <f ca="1">Cálculos!E164</f>
        <v>0</v>
      </c>
      <c r="DV165" s="106">
        <f ca="1">Cálculos!F164</f>
        <v>0</v>
      </c>
      <c r="DW165" s="106">
        <f ca="1">Cálculos!G164</f>
        <v>0</v>
      </c>
      <c r="DX165" s="106">
        <f>Cálculos!H164</f>
        <v>0</v>
      </c>
      <c r="DY165" s="106">
        <f ca="1">Cálculos!I164</f>
        <v>0</v>
      </c>
      <c r="DZ165" s="106">
        <f ca="1">Cálculos!J164</f>
        <v>0</v>
      </c>
      <c r="EA165" s="106">
        <f ca="1">Cálculos!K164</f>
        <v>0</v>
      </c>
      <c r="EB165" s="106">
        <f ca="1">Cálculos!L164</f>
        <v>0</v>
      </c>
      <c r="EC165" s="106">
        <f>Cálculos!M164</f>
        <v>0</v>
      </c>
      <c r="ED165" s="106">
        <f ca="1">Cálculos!N164</f>
        <v>0</v>
      </c>
      <c r="EE165" s="106">
        <f ca="1">Cálculos!O164</f>
        <v>0</v>
      </c>
      <c r="EF165" s="106">
        <f ca="1">Cálculos!P164</f>
        <v>0</v>
      </c>
      <c r="EG165" s="106">
        <f ca="1">Cálculos!Q164</f>
        <v>0</v>
      </c>
      <c r="EH165" s="106">
        <f ca="1">Cálculos!R164</f>
        <v>0</v>
      </c>
      <c r="EI165" s="106">
        <f ca="1">Cálculos!S164</f>
        <v>0</v>
      </c>
      <c r="EJ165" s="106">
        <f ca="1">Cálculos!T164</f>
        <v>0</v>
      </c>
    </row>
    <row r="166" spans="30:140" x14ac:dyDescent="0.25">
      <c r="AD166" s="111">
        <f>'"Información del Proyecto - 4" '!B166</f>
        <v>0</v>
      </c>
      <c r="AE166" s="106">
        <f>'"Información del Proyecto - 4" '!C166</f>
        <v>0</v>
      </c>
      <c r="AF166" s="106">
        <f>'"Información del Proyecto - 4" '!D166</f>
        <v>0</v>
      </c>
      <c r="AG166" s="106">
        <f>'"Información del Proyecto - 4" '!E166</f>
        <v>0</v>
      </c>
      <c r="AH166" s="106">
        <f>'"Información del Proyecto - 4" '!F166</f>
        <v>0</v>
      </c>
      <c r="AI166" s="106">
        <f>'"Información del Proyecto - 4" '!G166</f>
        <v>0</v>
      </c>
      <c r="AJ166" s="106">
        <f>'"Información del Proyecto - 4" '!H166</f>
        <v>0</v>
      </c>
      <c r="AK166" s="106">
        <f>'"Información del Proyecto - 4" '!I166</f>
        <v>0</v>
      </c>
      <c r="AL166" s="106">
        <f>'"Información del Proyecto - 4" '!J166</f>
        <v>0</v>
      </c>
      <c r="AM166" s="106">
        <f>'"Información del Proyecto - 4" '!K166</f>
        <v>0</v>
      </c>
      <c r="AN166" s="106">
        <f>'"Información del Proyecto - 4" '!L166</f>
        <v>0</v>
      </c>
      <c r="AO166" s="106">
        <f>'"Información del Proyecto - 4" '!M166</f>
        <v>0</v>
      </c>
      <c r="AP166" s="106">
        <f>'"Información del Proyecto - 4" '!N166</f>
        <v>0</v>
      </c>
      <c r="AQ166" s="106">
        <f>'"Información del Proyecto - 4" '!O166</f>
        <v>0</v>
      </c>
      <c r="AR166" s="106">
        <f>'"Información del Proyecto - 4" '!P166</f>
        <v>0</v>
      </c>
      <c r="AS166" s="106">
        <f>'"Información del Proyecto - 4" '!Q166</f>
        <v>0</v>
      </c>
      <c r="AT166" s="112">
        <f>'"Información del Proyecto - 4" '!R166</f>
        <v>0</v>
      </c>
      <c r="DR166" s="111">
        <f ca="1">Cálculos!B165</f>
        <v>0</v>
      </c>
      <c r="DS166" s="106">
        <f ca="1">Cálculos!C165</f>
        <v>0</v>
      </c>
      <c r="DT166" s="106">
        <f ca="1">Cálculos!D165</f>
        <v>0</v>
      </c>
      <c r="DU166" s="106">
        <f ca="1">Cálculos!E165</f>
        <v>0</v>
      </c>
      <c r="DV166" s="106">
        <f ca="1">Cálculos!F165</f>
        <v>0</v>
      </c>
      <c r="DW166" s="106">
        <f ca="1">Cálculos!G165</f>
        <v>0</v>
      </c>
      <c r="DX166" s="106">
        <f>Cálculos!H165</f>
        <v>0</v>
      </c>
      <c r="DY166" s="106">
        <f ca="1">Cálculos!I165</f>
        <v>0</v>
      </c>
      <c r="DZ166" s="106">
        <f ca="1">Cálculos!J165</f>
        <v>0</v>
      </c>
      <c r="EA166" s="106">
        <f ca="1">Cálculos!K165</f>
        <v>0</v>
      </c>
      <c r="EB166" s="106">
        <f ca="1">Cálculos!L165</f>
        <v>0</v>
      </c>
      <c r="EC166" s="106">
        <f>Cálculos!M165</f>
        <v>0</v>
      </c>
      <c r="ED166" s="106">
        <f ca="1">Cálculos!N165</f>
        <v>0</v>
      </c>
      <c r="EE166" s="106">
        <f ca="1">Cálculos!O165</f>
        <v>0</v>
      </c>
      <c r="EF166" s="106">
        <f ca="1">Cálculos!P165</f>
        <v>0</v>
      </c>
      <c r="EG166" s="106">
        <f ca="1">Cálculos!Q165</f>
        <v>0</v>
      </c>
      <c r="EH166" s="106">
        <f ca="1">Cálculos!R165</f>
        <v>0</v>
      </c>
      <c r="EI166" s="106">
        <f ca="1">Cálculos!S165</f>
        <v>0</v>
      </c>
      <c r="EJ166" s="106">
        <f ca="1">Cálculos!T165</f>
        <v>0</v>
      </c>
    </row>
    <row r="167" spans="30:140" x14ac:dyDescent="0.25">
      <c r="AD167" s="111">
        <f>'"Información del Proyecto - 4" '!B167</f>
        <v>0</v>
      </c>
      <c r="AE167" s="106">
        <f>'"Información del Proyecto - 4" '!C167</f>
        <v>0</v>
      </c>
      <c r="AF167" s="106">
        <f>'"Información del Proyecto - 4" '!D167</f>
        <v>0</v>
      </c>
      <c r="AG167" s="106">
        <f>'"Información del Proyecto - 4" '!E167</f>
        <v>0</v>
      </c>
      <c r="AH167" s="106">
        <f>'"Información del Proyecto - 4" '!F167</f>
        <v>0</v>
      </c>
      <c r="AI167" s="106">
        <f>'"Información del Proyecto - 4" '!G167</f>
        <v>0</v>
      </c>
      <c r="AJ167" s="106">
        <f>'"Información del Proyecto - 4" '!H167</f>
        <v>0</v>
      </c>
      <c r="AK167" s="106">
        <f>'"Información del Proyecto - 4" '!I167</f>
        <v>0</v>
      </c>
      <c r="AL167" s="106">
        <f>'"Información del Proyecto - 4" '!J167</f>
        <v>0</v>
      </c>
      <c r="AM167" s="106">
        <f>'"Información del Proyecto - 4" '!K167</f>
        <v>0</v>
      </c>
      <c r="AN167" s="106">
        <f>'"Información del Proyecto - 4" '!L167</f>
        <v>0</v>
      </c>
      <c r="AO167" s="106">
        <f>'"Información del Proyecto - 4" '!M167</f>
        <v>0</v>
      </c>
      <c r="AP167" s="106">
        <f>'"Información del Proyecto - 4" '!N167</f>
        <v>0</v>
      </c>
      <c r="AQ167" s="106">
        <f>'"Información del Proyecto - 4" '!O167</f>
        <v>0</v>
      </c>
      <c r="AR167" s="106">
        <f>'"Información del Proyecto - 4" '!P167</f>
        <v>0</v>
      </c>
      <c r="AS167" s="106">
        <f>'"Información del Proyecto - 4" '!Q167</f>
        <v>0</v>
      </c>
      <c r="AT167" s="112">
        <f>'"Información del Proyecto - 4" '!R167</f>
        <v>0</v>
      </c>
      <c r="DR167" s="111">
        <f ca="1">Cálculos!B166</f>
        <v>0</v>
      </c>
      <c r="DS167" s="106">
        <f ca="1">Cálculos!C166</f>
        <v>0</v>
      </c>
      <c r="DT167" s="106">
        <f ca="1">Cálculos!D166</f>
        <v>0</v>
      </c>
      <c r="DU167" s="106">
        <f ca="1">Cálculos!E166</f>
        <v>0</v>
      </c>
      <c r="DV167" s="106">
        <f ca="1">Cálculos!F166</f>
        <v>0</v>
      </c>
      <c r="DW167" s="106">
        <f ca="1">Cálculos!G166</f>
        <v>0</v>
      </c>
      <c r="DX167" s="106">
        <f>Cálculos!H166</f>
        <v>0</v>
      </c>
      <c r="DY167" s="106">
        <f ca="1">Cálculos!I166</f>
        <v>0</v>
      </c>
      <c r="DZ167" s="106">
        <f ca="1">Cálculos!J166</f>
        <v>0</v>
      </c>
      <c r="EA167" s="106">
        <f ca="1">Cálculos!K166</f>
        <v>0</v>
      </c>
      <c r="EB167" s="106">
        <f ca="1">Cálculos!L166</f>
        <v>0</v>
      </c>
      <c r="EC167" s="106">
        <f>Cálculos!M166</f>
        <v>0</v>
      </c>
      <c r="ED167" s="106">
        <f ca="1">Cálculos!N166</f>
        <v>0</v>
      </c>
      <c r="EE167" s="106">
        <f ca="1">Cálculos!O166</f>
        <v>0</v>
      </c>
      <c r="EF167" s="106">
        <f ca="1">Cálculos!P166</f>
        <v>0</v>
      </c>
      <c r="EG167" s="106">
        <f ca="1">Cálculos!Q166</f>
        <v>0</v>
      </c>
      <c r="EH167" s="106">
        <f ca="1">Cálculos!R166</f>
        <v>0</v>
      </c>
      <c r="EI167" s="106">
        <f ca="1">Cálculos!S166</f>
        <v>0</v>
      </c>
      <c r="EJ167" s="106">
        <f ca="1">Cálculos!T166</f>
        <v>0</v>
      </c>
    </row>
    <row r="168" spans="30:140" x14ac:dyDescent="0.25">
      <c r="AD168" s="111">
        <f>'"Información del Proyecto - 4" '!B168</f>
        <v>0</v>
      </c>
      <c r="AE168" s="106">
        <f>'"Información del Proyecto - 4" '!C168</f>
        <v>0</v>
      </c>
      <c r="AF168" s="106">
        <f>'"Información del Proyecto - 4" '!D168</f>
        <v>0</v>
      </c>
      <c r="AG168" s="106">
        <f>'"Información del Proyecto - 4" '!E168</f>
        <v>0</v>
      </c>
      <c r="AH168" s="106">
        <f>'"Información del Proyecto - 4" '!F168</f>
        <v>0</v>
      </c>
      <c r="AI168" s="106">
        <f>'"Información del Proyecto - 4" '!G168</f>
        <v>0</v>
      </c>
      <c r="AJ168" s="106">
        <f>'"Información del Proyecto - 4" '!H168</f>
        <v>0</v>
      </c>
      <c r="AK168" s="106">
        <f>'"Información del Proyecto - 4" '!I168</f>
        <v>0</v>
      </c>
      <c r="AL168" s="106">
        <f>'"Información del Proyecto - 4" '!J168</f>
        <v>0</v>
      </c>
      <c r="AM168" s="106">
        <f>'"Información del Proyecto - 4" '!K168</f>
        <v>0</v>
      </c>
      <c r="AN168" s="106">
        <f>'"Información del Proyecto - 4" '!L168</f>
        <v>0</v>
      </c>
      <c r="AO168" s="106">
        <f>'"Información del Proyecto - 4" '!M168</f>
        <v>0</v>
      </c>
      <c r="AP168" s="106">
        <f>'"Información del Proyecto - 4" '!N168</f>
        <v>0</v>
      </c>
      <c r="AQ168" s="106">
        <f>'"Información del Proyecto - 4" '!O168</f>
        <v>0</v>
      </c>
      <c r="AR168" s="106">
        <f>'"Información del Proyecto - 4" '!P168</f>
        <v>0</v>
      </c>
      <c r="AS168" s="106">
        <f>'"Información del Proyecto - 4" '!Q168</f>
        <v>0</v>
      </c>
      <c r="AT168" s="112">
        <f>'"Información del Proyecto - 4" '!R168</f>
        <v>0</v>
      </c>
      <c r="DR168" s="111">
        <f ca="1">Cálculos!B167</f>
        <v>0</v>
      </c>
      <c r="DS168" s="106">
        <f ca="1">Cálculos!C167</f>
        <v>0</v>
      </c>
      <c r="DT168" s="106">
        <f ca="1">Cálculos!D167</f>
        <v>0</v>
      </c>
      <c r="DU168" s="106">
        <f ca="1">Cálculos!E167</f>
        <v>0</v>
      </c>
      <c r="DV168" s="106">
        <f ca="1">Cálculos!F167</f>
        <v>0</v>
      </c>
      <c r="DW168" s="106">
        <f ca="1">Cálculos!G167</f>
        <v>0</v>
      </c>
      <c r="DX168" s="106">
        <f>Cálculos!H167</f>
        <v>0</v>
      </c>
      <c r="DY168" s="106">
        <f ca="1">Cálculos!I167</f>
        <v>0</v>
      </c>
      <c r="DZ168" s="106">
        <f ca="1">Cálculos!J167</f>
        <v>0</v>
      </c>
      <c r="EA168" s="106">
        <f ca="1">Cálculos!K167</f>
        <v>0</v>
      </c>
      <c r="EB168" s="106">
        <f ca="1">Cálculos!L167</f>
        <v>0</v>
      </c>
      <c r="EC168" s="106">
        <f>Cálculos!M167</f>
        <v>0</v>
      </c>
      <c r="ED168" s="106">
        <f ca="1">Cálculos!N167</f>
        <v>0</v>
      </c>
      <c r="EE168" s="106">
        <f ca="1">Cálculos!O167</f>
        <v>0</v>
      </c>
      <c r="EF168" s="106">
        <f ca="1">Cálculos!P167</f>
        <v>0</v>
      </c>
      <c r="EG168" s="106">
        <f ca="1">Cálculos!Q167</f>
        <v>0</v>
      </c>
      <c r="EH168" s="106">
        <f ca="1">Cálculos!R167</f>
        <v>0</v>
      </c>
      <c r="EI168" s="106">
        <f ca="1">Cálculos!S167</f>
        <v>0</v>
      </c>
      <c r="EJ168" s="106">
        <f ca="1">Cálculos!T167</f>
        <v>0</v>
      </c>
    </row>
    <row r="169" spans="30:140" x14ac:dyDescent="0.25">
      <c r="AD169" s="111">
        <f>'"Información del Proyecto - 4" '!B169</f>
        <v>0</v>
      </c>
      <c r="AE169" s="106">
        <f>'"Información del Proyecto - 4" '!C169</f>
        <v>0</v>
      </c>
      <c r="AF169" s="106">
        <f>'"Información del Proyecto - 4" '!D169</f>
        <v>0</v>
      </c>
      <c r="AG169" s="106">
        <f>'"Información del Proyecto - 4" '!E169</f>
        <v>0</v>
      </c>
      <c r="AH169" s="106">
        <f>'"Información del Proyecto - 4" '!F169</f>
        <v>0</v>
      </c>
      <c r="AI169" s="106">
        <f>'"Información del Proyecto - 4" '!G169</f>
        <v>0</v>
      </c>
      <c r="AJ169" s="106">
        <f>'"Información del Proyecto - 4" '!H169</f>
        <v>0</v>
      </c>
      <c r="AK169" s="106">
        <f>'"Información del Proyecto - 4" '!I169</f>
        <v>0</v>
      </c>
      <c r="AL169" s="106">
        <f>'"Información del Proyecto - 4" '!J169</f>
        <v>0</v>
      </c>
      <c r="AM169" s="106">
        <f>'"Información del Proyecto - 4" '!K169</f>
        <v>0</v>
      </c>
      <c r="AN169" s="106">
        <f>'"Información del Proyecto - 4" '!L169</f>
        <v>0</v>
      </c>
      <c r="AO169" s="106">
        <f>'"Información del Proyecto - 4" '!M169</f>
        <v>0</v>
      </c>
      <c r="AP169" s="106">
        <f>'"Información del Proyecto - 4" '!N169</f>
        <v>0</v>
      </c>
      <c r="AQ169" s="106">
        <f>'"Información del Proyecto - 4" '!O169</f>
        <v>0</v>
      </c>
      <c r="AR169" s="106">
        <f>'"Información del Proyecto - 4" '!P169</f>
        <v>0</v>
      </c>
      <c r="AS169" s="106">
        <f>'"Información del Proyecto - 4" '!Q169</f>
        <v>0</v>
      </c>
      <c r="AT169" s="112">
        <f>'"Información del Proyecto - 4" '!R169</f>
        <v>0</v>
      </c>
      <c r="DR169" s="111">
        <f ca="1">Cálculos!B168</f>
        <v>0</v>
      </c>
      <c r="DS169" s="106">
        <f ca="1">Cálculos!C168</f>
        <v>0</v>
      </c>
      <c r="DT169" s="106">
        <f ca="1">Cálculos!D168</f>
        <v>0</v>
      </c>
      <c r="DU169" s="106">
        <f ca="1">Cálculos!E168</f>
        <v>0</v>
      </c>
      <c r="DV169" s="106">
        <f ca="1">Cálculos!F168</f>
        <v>0</v>
      </c>
      <c r="DW169" s="106">
        <f ca="1">Cálculos!G168</f>
        <v>0</v>
      </c>
      <c r="DX169" s="106">
        <f>Cálculos!H168</f>
        <v>0</v>
      </c>
      <c r="DY169" s="106">
        <f ca="1">Cálculos!I168</f>
        <v>0</v>
      </c>
      <c r="DZ169" s="106">
        <f ca="1">Cálculos!J168</f>
        <v>0</v>
      </c>
      <c r="EA169" s="106">
        <f ca="1">Cálculos!K168</f>
        <v>0</v>
      </c>
      <c r="EB169" s="106">
        <f ca="1">Cálculos!L168</f>
        <v>0</v>
      </c>
      <c r="EC169" s="106">
        <f>Cálculos!M168</f>
        <v>0</v>
      </c>
      <c r="ED169" s="106">
        <f ca="1">Cálculos!N168</f>
        <v>0</v>
      </c>
      <c r="EE169" s="106">
        <f ca="1">Cálculos!O168</f>
        <v>0</v>
      </c>
      <c r="EF169" s="106">
        <f ca="1">Cálculos!P168</f>
        <v>0</v>
      </c>
      <c r="EG169" s="106">
        <f ca="1">Cálculos!Q168</f>
        <v>0</v>
      </c>
      <c r="EH169" s="106">
        <f ca="1">Cálculos!R168</f>
        <v>0</v>
      </c>
      <c r="EI169" s="106">
        <f ca="1">Cálculos!S168</f>
        <v>0</v>
      </c>
      <c r="EJ169" s="106">
        <f ca="1">Cálculos!T168</f>
        <v>0</v>
      </c>
    </row>
    <row r="170" spans="30:140" x14ac:dyDescent="0.25">
      <c r="AD170" s="111">
        <f>'"Información del Proyecto - 4" '!B170</f>
        <v>0</v>
      </c>
      <c r="AE170" s="106">
        <f>'"Información del Proyecto - 4" '!C170</f>
        <v>0</v>
      </c>
      <c r="AF170" s="106">
        <f>'"Información del Proyecto - 4" '!D170</f>
        <v>0</v>
      </c>
      <c r="AG170" s="106">
        <f>'"Información del Proyecto - 4" '!E170</f>
        <v>0</v>
      </c>
      <c r="AH170" s="106">
        <f>'"Información del Proyecto - 4" '!F170</f>
        <v>0</v>
      </c>
      <c r="AI170" s="106">
        <f>'"Información del Proyecto - 4" '!G170</f>
        <v>0</v>
      </c>
      <c r="AJ170" s="106">
        <f>'"Información del Proyecto - 4" '!H170</f>
        <v>0</v>
      </c>
      <c r="AK170" s="106">
        <f>'"Información del Proyecto - 4" '!I170</f>
        <v>0</v>
      </c>
      <c r="AL170" s="106">
        <f>'"Información del Proyecto - 4" '!J170</f>
        <v>0</v>
      </c>
      <c r="AM170" s="106">
        <f>'"Información del Proyecto - 4" '!K170</f>
        <v>0</v>
      </c>
      <c r="AN170" s="106">
        <f>'"Información del Proyecto - 4" '!L170</f>
        <v>0</v>
      </c>
      <c r="AO170" s="106">
        <f>'"Información del Proyecto - 4" '!M170</f>
        <v>0</v>
      </c>
      <c r="AP170" s="106">
        <f>'"Información del Proyecto - 4" '!N170</f>
        <v>0</v>
      </c>
      <c r="AQ170" s="106">
        <f>'"Información del Proyecto - 4" '!O170</f>
        <v>0</v>
      </c>
      <c r="AR170" s="106">
        <f>'"Información del Proyecto - 4" '!P170</f>
        <v>0</v>
      </c>
      <c r="AS170" s="106">
        <f>'"Información del Proyecto - 4" '!Q170</f>
        <v>0</v>
      </c>
      <c r="AT170" s="112">
        <f>'"Información del Proyecto - 4" '!R170</f>
        <v>0</v>
      </c>
      <c r="DR170" s="111">
        <f ca="1">Cálculos!B169</f>
        <v>0</v>
      </c>
      <c r="DS170" s="106">
        <f ca="1">Cálculos!C169</f>
        <v>0</v>
      </c>
      <c r="DT170" s="106">
        <f ca="1">Cálculos!D169</f>
        <v>0</v>
      </c>
      <c r="DU170" s="106">
        <f ca="1">Cálculos!E169</f>
        <v>0</v>
      </c>
      <c r="DV170" s="106">
        <f ca="1">Cálculos!F169</f>
        <v>0</v>
      </c>
      <c r="DW170" s="106">
        <f ca="1">Cálculos!G169</f>
        <v>0</v>
      </c>
      <c r="DX170" s="106">
        <f>Cálculos!H169</f>
        <v>0</v>
      </c>
      <c r="DY170" s="106">
        <f ca="1">Cálculos!I169</f>
        <v>0</v>
      </c>
      <c r="DZ170" s="106">
        <f ca="1">Cálculos!J169</f>
        <v>0</v>
      </c>
      <c r="EA170" s="106">
        <f ca="1">Cálculos!K169</f>
        <v>0</v>
      </c>
      <c r="EB170" s="106">
        <f ca="1">Cálculos!L169</f>
        <v>0</v>
      </c>
      <c r="EC170" s="106">
        <f>Cálculos!M169</f>
        <v>0</v>
      </c>
      <c r="ED170" s="106">
        <f ca="1">Cálculos!N169</f>
        <v>0</v>
      </c>
      <c r="EE170" s="106">
        <f ca="1">Cálculos!O169</f>
        <v>0</v>
      </c>
      <c r="EF170" s="106">
        <f ca="1">Cálculos!P169</f>
        <v>0</v>
      </c>
      <c r="EG170" s="106">
        <f ca="1">Cálculos!Q169</f>
        <v>0</v>
      </c>
      <c r="EH170" s="106">
        <f ca="1">Cálculos!R169</f>
        <v>0</v>
      </c>
      <c r="EI170" s="106">
        <f ca="1">Cálculos!S169</f>
        <v>0</v>
      </c>
      <c r="EJ170" s="106">
        <f ca="1">Cálculos!T169</f>
        <v>0</v>
      </c>
    </row>
    <row r="171" spans="30:140" x14ac:dyDescent="0.25">
      <c r="AD171" s="111">
        <f>'"Información del Proyecto - 4" '!B171</f>
        <v>0</v>
      </c>
      <c r="AE171" s="106">
        <f>'"Información del Proyecto - 4" '!C171</f>
        <v>0</v>
      </c>
      <c r="AF171" s="106">
        <f>'"Información del Proyecto - 4" '!D171</f>
        <v>0</v>
      </c>
      <c r="AG171" s="106">
        <f>'"Información del Proyecto - 4" '!E171</f>
        <v>0</v>
      </c>
      <c r="AH171" s="106">
        <f>'"Información del Proyecto - 4" '!F171</f>
        <v>0</v>
      </c>
      <c r="AI171" s="106">
        <f>'"Información del Proyecto - 4" '!G171</f>
        <v>0</v>
      </c>
      <c r="AJ171" s="106">
        <f>'"Información del Proyecto - 4" '!H171</f>
        <v>0</v>
      </c>
      <c r="AK171" s="106">
        <f>'"Información del Proyecto - 4" '!I171</f>
        <v>0</v>
      </c>
      <c r="AL171" s="106">
        <f>'"Información del Proyecto - 4" '!J171</f>
        <v>0</v>
      </c>
      <c r="AM171" s="106">
        <f>'"Información del Proyecto - 4" '!K171</f>
        <v>0</v>
      </c>
      <c r="AN171" s="106">
        <f>'"Información del Proyecto - 4" '!L171</f>
        <v>0</v>
      </c>
      <c r="AO171" s="106">
        <f>'"Información del Proyecto - 4" '!M171</f>
        <v>0</v>
      </c>
      <c r="AP171" s="106">
        <f>'"Información del Proyecto - 4" '!N171</f>
        <v>0</v>
      </c>
      <c r="AQ171" s="106">
        <f>'"Información del Proyecto - 4" '!O171</f>
        <v>0</v>
      </c>
      <c r="AR171" s="106">
        <f>'"Información del Proyecto - 4" '!P171</f>
        <v>0</v>
      </c>
      <c r="AS171" s="106">
        <f>'"Información del Proyecto - 4" '!Q171</f>
        <v>0</v>
      </c>
      <c r="AT171" s="112">
        <f>'"Información del Proyecto - 4" '!R171</f>
        <v>0</v>
      </c>
      <c r="DR171" s="111">
        <f ca="1">Cálculos!B170</f>
        <v>0</v>
      </c>
      <c r="DS171" s="106">
        <f ca="1">Cálculos!C170</f>
        <v>0</v>
      </c>
      <c r="DT171" s="106">
        <f ca="1">Cálculos!D170</f>
        <v>0</v>
      </c>
      <c r="DU171" s="106">
        <f ca="1">Cálculos!E170</f>
        <v>0</v>
      </c>
      <c r="DV171" s="106">
        <f ca="1">Cálculos!F170</f>
        <v>0</v>
      </c>
      <c r="DW171" s="106">
        <f ca="1">Cálculos!G170</f>
        <v>0</v>
      </c>
      <c r="DX171" s="106">
        <f>Cálculos!H170</f>
        <v>0</v>
      </c>
      <c r="DY171" s="106">
        <f ca="1">Cálculos!I170</f>
        <v>0</v>
      </c>
      <c r="DZ171" s="106">
        <f ca="1">Cálculos!J170</f>
        <v>0</v>
      </c>
      <c r="EA171" s="106">
        <f ca="1">Cálculos!K170</f>
        <v>0</v>
      </c>
      <c r="EB171" s="106">
        <f ca="1">Cálculos!L170</f>
        <v>0</v>
      </c>
      <c r="EC171" s="106">
        <f>Cálculos!M170</f>
        <v>0</v>
      </c>
      <c r="ED171" s="106">
        <f ca="1">Cálculos!N170</f>
        <v>0</v>
      </c>
      <c r="EE171" s="106">
        <f ca="1">Cálculos!O170</f>
        <v>0</v>
      </c>
      <c r="EF171" s="106">
        <f ca="1">Cálculos!P170</f>
        <v>0</v>
      </c>
      <c r="EG171" s="106">
        <f ca="1">Cálculos!Q170</f>
        <v>0</v>
      </c>
      <c r="EH171" s="106">
        <f ca="1">Cálculos!R170</f>
        <v>0</v>
      </c>
      <c r="EI171" s="106">
        <f ca="1">Cálculos!S170</f>
        <v>0</v>
      </c>
      <c r="EJ171" s="106">
        <f ca="1">Cálculos!T170</f>
        <v>0</v>
      </c>
    </row>
    <row r="172" spans="30:140" x14ac:dyDescent="0.25">
      <c r="AD172" s="111">
        <f>'"Información del Proyecto - 4" '!B172</f>
        <v>0</v>
      </c>
      <c r="AE172" s="106">
        <f>'"Información del Proyecto - 4" '!C172</f>
        <v>0</v>
      </c>
      <c r="AF172" s="106">
        <f>'"Información del Proyecto - 4" '!D172</f>
        <v>0</v>
      </c>
      <c r="AG172" s="106">
        <f>'"Información del Proyecto - 4" '!E172</f>
        <v>0</v>
      </c>
      <c r="AH172" s="106">
        <f>'"Información del Proyecto - 4" '!F172</f>
        <v>0</v>
      </c>
      <c r="AI172" s="106">
        <f>'"Información del Proyecto - 4" '!G172</f>
        <v>0</v>
      </c>
      <c r="AJ172" s="106">
        <f>'"Información del Proyecto - 4" '!H172</f>
        <v>0</v>
      </c>
      <c r="AK172" s="106">
        <f>'"Información del Proyecto - 4" '!I172</f>
        <v>0</v>
      </c>
      <c r="AL172" s="106">
        <f>'"Información del Proyecto - 4" '!J172</f>
        <v>0</v>
      </c>
      <c r="AM172" s="106">
        <f>'"Información del Proyecto - 4" '!K172</f>
        <v>0</v>
      </c>
      <c r="AN172" s="106">
        <f>'"Información del Proyecto - 4" '!L172</f>
        <v>0</v>
      </c>
      <c r="AO172" s="106">
        <f>'"Información del Proyecto - 4" '!M172</f>
        <v>0</v>
      </c>
      <c r="AP172" s="106">
        <f>'"Información del Proyecto - 4" '!N172</f>
        <v>0</v>
      </c>
      <c r="AQ172" s="106">
        <f>'"Información del Proyecto - 4" '!O172</f>
        <v>0</v>
      </c>
      <c r="AR172" s="106">
        <f>'"Información del Proyecto - 4" '!P172</f>
        <v>0</v>
      </c>
      <c r="AS172" s="106">
        <f>'"Información del Proyecto - 4" '!Q172</f>
        <v>0</v>
      </c>
      <c r="AT172" s="112">
        <f>'"Información del Proyecto - 4" '!R172</f>
        <v>0</v>
      </c>
      <c r="DR172" s="111">
        <f ca="1">Cálculos!B171</f>
        <v>0</v>
      </c>
      <c r="DS172" s="106">
        <f ca="1">Cálculos!C171</f>
        <v>0</v>
      </c>
      <c r="DT172" s="106">
        <f ca="1">Cálculos!D171</f>
        <v>0</v>
      </c>
      <c r="DU172" s="106">
        <f ca="1">Cálculos!E171</f>
        <v>0</v>
      </c>
      <c r="DV172" s="106">
        <f ca="1">Cálculos!F171</f>
        <v>0</v>
      </c>
      <c r="DW172" s="106">
        <f ca="1">Cálculos!G171</f>
        <v>0</v>
      </c>
      <c r="DX172" s="106">
        <f>Cálculos!H171</f>
        <v>0</v>
      </c>
      <c r="DY172" s="106">
        <f ca="1">Cálculos!I171</f>
        <v>0</v>
      </c>
      <c r="DZ172" s="106">
        <f ca="1">Cálculos!J171</f>
        <v>0</v>
      </c>
      <c r="EA172" s="106">
        <f ca="1">Cálculos!K171</f>
        <v>0</v>
      </c>
      <c r="EB172" s="106">
        <f ca="1">Cálculos!L171</f>
        <v>0</v>
      </c>
      <c r="EC172" s="106">
        <f>Cálculos!M171</f>
        <v>0</v>
      </c>
      <c r="ED172" s="106">
        <f ca="1">Cálculos!N171</f>
        <v>0</v>
      </c>
      <c r="EE172" s="106">
        <f ca="1">Cálculos!O171</f>
        <v>0</v>
      </c>
      <c r="EF172" s="106">
        <f ca="1">Cálculos!P171</f>
        <v>0</v>
      </c>
      <c r="EG172" s="106">
        <f ca="1">Cálculos!Q171</f>
        <v>0</v>
      </c>
      <c r="EH172" s="106">
        <f ca="1">Cálculos!R171</f>
        <v>0</v>
      </c>
      <c r="EI172" s="106">
        <f ca="1">Cálculos!S171</f>
        <v>0</v>
      </c>
      <c r="EJ172" s="106">
        <f ca="1">Cálculos!T171</f>
        <v>0</v>
      </c>
    </row>
    <row r="173" spans="30:140" x14ac:dyDescent="0.25">
      <c r="AD173" s="111">
        <f>'"Información del Proyecto - 4" '!B173</f>
        <v>0</v>
      </c>
      <c r="AE173" s="106">
        <f>'"Información del Proyecto - 4" '!C173</f>
        <v>0</v>
      </c>
      <c r="AF173" s="106">
        <f>'"Información del Proyecto - 4" '!D173</f>
        <v>0</v>
      </c>
      <c r="AG173" s="106">
        <f>'"Información del Proyecto - 4" '!E173</f>
        <v>0</v>
      </c>
      <c r="AH173" s="106">
        <f>'"Información del Proyecto - 4" '!F173</f>
        <v>0</v>
      </c>
      <c r="AI173" s="106">
        <f>'"Información del Proyecto - 4" '!G173</f>
        <v>0</v>
      </c>
      <c r="AJ173" s="106">
        <f>'"Información del Proyecto - 4" '!H173</f>
        <v>0</v>
      </c>
      <c r="AK173" s="106">
        <f>'"Información del Proyecto - 4" '!I173</f>
        <v>0</v>
      </c>
      <c r="AL173" s="106">
        <f>'"Información del Proyecto - 4" '!J173</f>
        <v>0</v>
      </c>
      <c r="AM173" s="106">
        <f>'"Información del Proyecto - 4" '!K173</f>
        <v>0</v>
      </c>
      <c r="AN173" s="106">
        <f>'"Información del Proyecto - 4" '!L173</f>
        <v>0</v>
      </c>
      <c r="AO173" s="106">
        <f>'"Información del Proyecto - 4" '!M173</f>
        <v>0</v>
      </c>
      <c r="AP173" s="106">
        <f>'"Información del Proyecto - 4" '!N173</f>
        <v>0</v>
      </c>
      <c r="AQ173" s="106">
        <f>'"Información del Proyecto - 4" '!O173</f>
        <v>0</v>
      </c>
      <c r="AR173" s="106">
        <f>'"Información del Proyecto - 4" '!P173</f>
        <v>0</v>
      </c>
      <c r="AS173" s="106">
        <f>'"Información del Proyecto - 4" '!Q173</f>
        <v>0</v>
      </c>
      <c r="AT173" s="112">
        <f>'"Información del Proyecto - 4" '!R173</f>
        <v>0</v>
      </c>
      <c r="DR173" s="111">
        <f ca="1">Cálculos!B172</f>
        <v>0</v>
      </c>
      <c r="DS173" s="106">
        <f ca="1">Cálculos!C172</f>
        <v>0</v>
      </c>
      <c r="DT173" s="106">
        <f ca="1">Cálculos!D172</f>
        <v>0</v>
      </c>
      <c r="DU173" s="106">
        <f ca="1">Cálculos!E172</f>
        <v>0</v>
      </c>
      <c r="DV173" s="106">
        <f ca="1">Cálculos!F172</f>
        <v>0</v>
      </c>
      <c r="DW173" s="106">
        <f ca="1">Cálculos!G172</f>
        <v>0</v>
      </c>
      <c r="DX173" s="106">
        <f>Cálculos!H172</f>
        <v>0</v>
      </c>
      <c r="DY173" s="106">
        <f ca="1">Cálculos!I172</f>
        <v>0</v>
      </c>
      <c r="DZ173" s="106">
        <f ca="1">Cálculos!J172</f>
        <v>0</v>
      </c>
      <c r="EA173" s="106">
        <f ca="1">Cálculos!K172</f>
        <v>0</v>
      </c>
      <c r="EB173" s="106">
        <f ca="1">Cálculos!L172</f>
        <v>0</v>
      </c>
      <c r="EC173" s="106">
        <f>Cálculos!M172</f>
        <v>0</v>
      </c>
      <c r="ED173" s="106">
        <f ca="1">Cálculos!N172</f>
        <v>0</v>
      </c>
      <c r="EE173" s="106">
        <f ca="1">Cálculos!O172</f>
        <v>0</v>
      </c>
      <c r="EF173" s="106">
        <f ca="1">Cálculos!P172</f>
        <v>0</v>
      </c>
      <c r="EG173" s="106">
        <f ca="1">Cálculos!Q172</f>
        <v>0</v>
      </c>
      <c r="EH173" s="106">
        <f ca="1">Cálculos!R172</f>
        <v>0</v>
      </c>
      <c r="EI173" s="106">
        <f ca="1">Cálculos!S172</f>
        <v>0</v>
      </c>
      <c r="EJ173" s="106">
        <f ca="1">Cálculos!T172</f>
        <v>0</v>
      </c>
    </row>
    <row r="174" spans="30:140" x14ac:dyDescent="0.25">
      <c r="AD174" s="111">
        <f>'"Información del Proyecto - 4" '!B174</f>
        <v>0</v>
      </c>
      <c r="AE174" s="106">
        <f>'"Información del Proyecto - 4" '!C174</f>
        <v>0</v>
      </c>
      <c r="AF174" s="106">
        <f>'"Información del Proyecto - 4" '!D174</f>
        <v>0</v>
      </c>
      <c r="AG174" s="106">
        <f>'"Información del Proyecto - 4" '!E174</f>
        <v>0</v>
      </c>
      <c r="AH174" s="106">
        <f>'"Información del Proyecto - 4" '!F174</f>
        <v>0</v>
      </c>
      <c r="AI174" s="106">
        <f>'"Información del Proyecto - 4" '!G174</f>
        <v>0</v>
      </c>
      <c r="AJ174" s="106">
        <f>'"Información del Proyecto - 4" '!H174</f>
        <v>0</v>
      </c>
      <c r="AK174" s="106">
        <f>'"Información del Proyecto - 4" '!I174</f>
        <v>0</v>
      </c>
      <c r="AL174" s="106">
        <f>'"Información del Proyecto - 4" '!J174</f>
        <v>0</v>
      </c>
      <c r="AM174" s="106">
        <f>'"Información del Proyecto - 4" '!K174</f>
        <v>0</v>
      </c>
      <c r="AN174" s="106">
        <f>'"Información del Proyecto - 4" '!L174</f>
        <v>0</v>
      </c>
      <c r="AO174" s="106">
        <f>'"Información del Proyecto - 4" '!M174</f>
        <v>0</v>
      </c>
      <c r="AP174" s="106">
        <f>'"Información del Proyecto - 4" '!N174</f>
        <v>0</v>
      </c>
      <c r="AQ174" s="106">
        <f>'"Información del Proyecto - 4" '!O174</f>
        <v>0</v>
      </c>
      <c r="AR174" s="106">
        <f>'"Información del Proyecto - 4" '!P174</f>
        <v>0</v>
      </c>
      <c r="AS174" s="106">
        <f>'"Información del Proyecto - 4" '!Q174</f>
        <v>0</v>
      </c>
      <c r="AT174" s="112">
        <f>'"Información del Proyecto - 4" '!R174</f>
        <v>0</v>
      </c>
      <c r="DR174" s="111">
        <f ca="1">Cálculos!B173</f>
        <v>0</v>
      </c>
      <c r="DS174" s="106">
        <f ca="1">Cálculos!C173</f>
        <v>0</v>
      </c>
      <c r="DT174" s="106">
        <f ca="1">Cálculos!D173</f>
        <v>0</v>
      </c>
      <c r="DU174" s="106">
        <f ca="1">Cálculos!E173</f>
        <v>0</v>
      </c>
      <c r="DV174" s="106">
        <f ca="1">Cálculos!F173</f>
        <v>0</v>
      </c>
      <c r="DW174" s="106">
        <f ca="1">Cálculos!G173</f>
        <v>0</v>
      </c>
      <c r="DX174" s="106">
        <f>Cálculos!H173</f>
        <v>0</v>
      </c>
      <c r="DY174" s="106">
        <f ca="1">Cálculos!I173</f>
        <v>0</v>
      </c>
      <c r="DZ174" s="106">
        <f ca="1">Cálculos!J173</f>
        <v>0</v>
      </c>
      <c r="EA174" s="106">
        <f ca="1">Cálculos!K173</f>
        <v>0</v>
      </c>
      <c r="EB174" s="106">
        <f ca="1">Cálculos!L173</f>
        <v>0</v>
      </c>
      <c r="EC174" s="106">
        <f>Cálculos!M173</f>
        <v>0</v>
      </c>
      <c r="ED174" s="106">
        <f ca="1">Cálculos!N173</f>
        <v>0</v>
      </c>
      <c r="EE174" s="106">
        <f ca="1">Cálculos!O173</f>
        <v>0</v>
      </c>
      <c r="EF174" s="106">
        <f ca="1">Cálculos!P173</f>
        <v>0</v>
      </c>
      <c r="EG174" s="106">
        <f ca="1">Cálculos!Q173</f>
        <v>0</v>
      </c>
      <c r="EH174" s="106">
        <f ca="1">Cálculos!R173</f>
        <v>0</v>
      </c>
      <c r="EI174" s="106">
        <f ca="1">Cálculos!S173</f>
        <v>0</v>
      </c>
      <c r="EJ174" s="106">
        <f ca="1">Cálculos!T173</f>
        <v>0</v>
      </c>
    </row>
    <row r="175" spans="30:140" x14ac:dyDescent="0.25">
      <c r="AD175" s="111">
        <f>'"Información del Proyecto - 4" '!B175</f>
        <v>0</v>
      </c>
      <c r="AE175" s="106">
        <f>'"Información del Proyecto - 4" '!C175</f>
        <v>0</v>
      </c>
      <c r="AF175" s="106">
        <f>'"Información del Proyecto - 4" '!D175</f>
        <v>0</v>
      </c>
      <c r="AG175" s="106">
        <f>'"Información del Proyecto - 4" '!E175</f>
        <v>0</v>
      </c>
      <c r="AH175" s="106">
        <f>'"Información del Proyecto - 4" '!F175</f>
        <v>0</v>
      </c>
      <c r="AI175" s="106">
        <f>'"Información del Proyecto - 4" '!G175</f>
        <v>0</v>
      </c>
      <c r="AJ175" s="106">
        <f>'"Información del Proyecto - 4" '!H175</f>
        <v>0</v>
      </c>
      <c r="AK175" s="106">
        <f>'"Información del Proyecto - 4" '!I175</f>
        <v>0</v>
      </c>
      <c r="AL175" s="106">
        <f>'"Información del Proyecto - 4" '!J175</f>
        <v>0</v>
      </c>
      <c r="AM175" s="106">
        <f>'"Información del Proyecto - 4" '!K175</f>
        <v>0</v>
      </c>
      <c r="AN175" s="106">
        <f>'"Información del Proyecto - 4" '!L175</f>
        <v>0</v>
      </c>
      <c r="AO175" s="106">
        <f>'"Información del Proyecto - 4" '!M175</f>
        <v>0</v>
      </c>
      <c r="AP175" s="106">
        <f>'"Información del Proyecto - 4" '!N175</f>
        <v>0</v>
      </c>
      <c r="AQ175" s="106">
        <f>'"Información del Proyecto - 4" '!O175</f>
        <v>0</v>
      </c>
      <c r="AR175" s="106">
        <f>'"Información del Proyecto - 4" '!P175</f>
        <v>0</v>
      </c>
      <c r="AS175" s="106">
        <f>'"Información del Proyecto - 4" '!Q175</f>
        <v>0</v>
      </c>
      <c r="AT175" s="112">
        <f>'"Información del Proyecto - 4" '!R175</f>
        <v>0</v>
      </c>
      <c r="DR175" s="111">
        <f ca="1">Cálculos!B174</f>
        <v>0</v>
      </c>
      <c r="DS175" s="106">
        <f ca="1">Cálculos!C174</f>
        <v>0</v>
      </c>
      <c r="DT175" s="106">
        <f ca="1">Cálculos!D174</f>
        <v>0</v>
      </c>
      <c r="DU175" s="106">
        <f ca="1">Cálculos!E174</f>
        <v>0</v>
      </c>
      <c r="DV175" s="106">
        <f ca="1">Cálculos!F174</f>
        <v>0</v>
      </c>
      <c r="DW175" s="106">
        <f ca="1">Cálculos!G174</f>
        <v>0</v>
      </c>
      <c r="DX175" s="106">
        <f>Cálculos!H174</f>
        <v>0</v>
      </c>
      <c r="DY175" s="106">
        <f ca="1">Cálculos!I174</f>
        <v>0</v>
      </c>
      <c r="DZ175" s="106">
        <f ca="1">Cálculos!J174</f>
        <v>0</v>
      </c>
      <c r="EA175" s="106">
        <f ca="1">Cálculos!K174</f>
        <v>0</v>
      </c>
      <c r="EB175" s="106">
        <f ca="1">Cálculos!L174</f>
        <v>0</v>
      </c>
      <c r="EC175" s="106">
        <f>Cálculos!M174</f>
        <v>0</v>
      </c>
      <c r="ED175" s="106">
        <f ca="1">Cálculos!N174</f>
        <v>0</v>
      </c>
      <c r="EE175" s="106">
        <f ca="1">Cálculos!O174</f>
        <v>0</v>
      </c>
      <c r="EF175" s="106">
        <f ca="1">Cálculos!P174</f>
        <v>0</v>
      </c>
      <c r="EG175" s="106">
        <f ca="1">Cálculos!Q174</f>
        <v>0</v>
      </c>
      <c r="EH175" s="106">
        <f ca="1">Cálculos!R174</f>
        <v>0</v>
      </c>
      <c r="EI175" s="106">
        <f ca="1">Cálculos!S174</f>
        <v>0</v>
      </c>
      <c r="EJ175" s="106">
        <f ca="1">Cálculos!T174</f>
        <v>0</v>
      </c>
    </row>
    <row r="176" spans="30:140" x14ac:dyDescent="0.25">
      <c r="AD176" s="111">
        <f>'"Información del Proyecto - 4" '!B176</f>
        <v>0</v>
      </c>
      <c r="AE176" s="106">
        <f>'"Información del Proyecto - 4" '!C176</f>
        <v>0</v>
      </c>
      <c r="AF176" s="106">
        <f>'"Información del Proyecto - 4" '!D176</f>
        <v>0</v>
      </c>
      <c r="AG176" s="106">
        <f>'"Información del Proyecto - 4" '!E176</f>
        <v>0</v>
      </c>
      <c r="AH176" s="106">
        <f>'"Información del Proyecto - 4" '!F176</f>
        <v>0</v>
      </c>
      <c r="AI176" s="106">
        <f>'"Información del Proyecto - 4" '!G176</f>
        <v>0</v>
      </c>
      <c r="AJ176" s="106">
        <f>'"Información del Proyecto - 4" '!H176</f>
        <v>0</v>
      </c>
      <c r="AK176" s="106">
        <f>'"Información del Proyecto - 4" '!I176</f>
        <v>0</v>
      </c>
      <c r="AL176" s="106">
        <f>'"Información del Proyecto - 4" '!J176</f>
        <v>0</v>
      </c>
      <c r="AM176" s="106">
        <f>'"Información del Proyecto - 4" '!K176</f>
        <v>0</v>
      </c>
      <c r="AN176" s="106">
        <f>'"Información del Proyecto - 4" '!L176</f>
        <v>0</v>
      </c>
      <c r="AO176" s="106">
        <f>'"Información del Proyecto - 4" '!M176</f>
        <v>0</v>
      </c>
      <c r="AP176" s="106">
        <f>'"Información del Proyecto - 4" '!N176</f>
        <v>0</v>
      </c>
      <c r="AQ176" s="106">
        <f>'"Información del Proyecto - 4" '!O176</f>
        <v>0</v>
      </c>
      <c r="AR176" s="106">
        <f>'"Información del Proyecto - 4" '!P176</f>
        <v>0</v>
      </c>
      <c r="AS176" s="106">
        <f>'"Información del Proyecto - 4" '!Q176</f>
        <v>0</v>
      </c>
      <c r="AT176" s="112">
        <f>'"Información del Proyecto - 4" '!R176</f>
        <v>0</v>
      </c>
      <c r="DR176" s="111">
        <f ca="1">Cálculos!B175</f>
        <v>0</v>
      </c>
      <c r="DS176" s="106">
        <f ca="1">Cálculos!C175</f>
        <v>0</v>
      </c>
      <c r="DT176" s="106">
        <f ca="1">Cálculos!D175</f>
        <v>0</v>
      </c>
      <c r="DU176" s="106">
        <f ca="1">Cálculos!E175</f>
        <v>0</v>
      </c>
      <c r="DV176" s="106">
        <f ca="1">Cálculos!F175</f>
        <v>0</v>
      </c>
      <c r="DW176" s="106">
        <f ca="1">Cálculos!G175</f>
        <v>0</v>
      </c>
      <c r="DX176" s="106">
        <f>Cálculos!H175</f>
        <v>0</v>
      </c>
      <c r="DY176" s="106">
        <f ca="1">Cálculos!I175</f>
        <v>0</v>
      </c>
      <c r="DZ176" s="106">
        <f ca="1">Cálculos!J175</f>
        <v>0</v>
      </c>
      <c r="EA176" s="106">
        <f ca="1">Cálculos!K175</f>
        <v>0</v>
      </c>
      <c r="EB176" s="106">
        <f ca="1">Cálculos!L175</f>
        <v>0</v>
      </c>
      <c r="EC176" s="106">
        <f>Cálculos!M175</f>
        <v>0</v>
      </c>
      <c r="ED176" s="106">
        <f ca="1">Cálculos!N175</f>
        <v>0</v>
      </c>
      <c r="EE176" s="106">
        <f ca="1">Cálculos!O175</f>
        <v>0</v>
      </c>
      <c r="EF176" s="106">
        <f ca="1">Cálculos!P175</f>
        <v>0</v>
      </c>
      <c r="EG176" s="106">
        <f ca="1">Cálculos!Q175</f>
        <v>0</v>
      </c>
      <c r="EH176" s="106">
        <f ca="1">Cálculos!R175</f>
        <v>0</v>
      </c>
      <c r="EI176" s="106">
        <f ca="1">Cálculos!S175</f>
        <v>0</v>
      </c>
      <c r="EJ176" s="106">
        <f ca="1">Cálculos!T175</f>
        <v>0</v>
      </c>
    </row>
    <row r="177" spans="30:140" x14ac:dyDescent="0.25">
      <c r="AD177" s="111">
        <f>'"Información del Proyecto - 4" '!B177</f>
        <v>0</v>
      </c>
      <c r="AE177" s="106">
        <f>'"Información del Proyecto - 4" '!C177</f>
        <v>0</v>
      </c>
      <c r="AF177" s="106">
        <f>'"Información del Proyecto - 4" '!D177</f>
        <v>0</v>
      </c>
      <c r="AG177" s="106">
        <f>'"Información del Proyecto - 4" '!E177</f>
        <v>0</v>
      </c>
      <c r="AH177" s="106">
        <f>'"Información del Proyecto - 4" '!F177</f>
        <v>0</v>
      </c>
      <c r="AI177" s="106">
        <f>'"Información del Proyecto - 4" '!G177</f>
        <v>0</v>
      </c>
      <c r="AJ177" s="106">
        <f>'"Información del Proyecto - 4" '!H177</f>
        <v>0</v>
      </c>
      <c r="AK177" s="106">
        <f>'"Información del Proyecto - 4" '!I177</f>
        <v>0</v>
      </c>
      <c r="AL177" s="106">
        <f>'"Información del Proyecto - 4" '!J177</f>
        <v>0</v>
      </c>
      <c r="AM177" s="106">
        <f>'"Información del Proyecto - 4" '!K177</f>
        <v>0</v>
      </c>
      <c r="AN177" s="106">
        <f>'"Información del Proyecto - 4" '!L177</f>
        <v>0</v>
      </c>
      <c r="AO177" s="106">
        <f>'"Información del Proyecto - 4" '!M177</f>
        <v>0</v>
      </c>
      <c r="AP177" s="106">
        <f>'"Información del Proyecto - 4" '!N177</f>
        <v>0</v>
      </c>
      <c r="AQ177" s="106">
        <f>'"Información del Proyecto - 4" '!O177</f>
        <v>0</v>
      </c>
      <c r="AR177" s="106">
        <f>'"Información del Proyecto - 4" '!P177</f>
        <v>0</v>
      </c>
      <c r="AS177" s="106">
        <f>'"Información del Proyecto - 4" '!Q177</f>
        <v>0</v>
      </c>
      <c r="AT177" s="112">
        <f>'"Información del Proyecto - 4" '!R177</f>
        <v>0</v>
      </c>
      <c r="DR177" s="111">
        <f ca="1">Cálculos!B176</f>
        <v>0</v>
      </c>
      <c r="DS177" s="106">
        <f ca="1">Cálculos!C176</f>
        <v>0</v>
      </c>
      <c r="DT177" s="106">
        <f ca="1">Cálculos!D176</f>
        <v>0</v>
      </c>
      <c r="DU177" s="106">
        <f ca="1">Cálculos!E176</f>
        <v>0</v>
      </c>
      <c r="DV177" s="106">
        <f ca="1">Cálculos!F176</f>
        <v>0</v>
      </c>
      <c r="DW177" s="106">
        <f ca="1">Cálculos!G176</f>
        <v>0</v>
      </c>
      <c r="DX177" s="106">
        <f>Cálculos!H176</f>
        <v>0</v>
      </c>
      <c r="DY177" s="106">
        <f ca="1">Cálculos!I176</f>
        <v>0</v>
      </c>
      <c r="DZ177" s="106">
        <f ca="1">Cálculos!J176</f>
        <v>0</v>
      </c>
      <c r="EA177" s="106">
        <f ca="1">Cálculos!K176</f>
        <v>0</v>
      </c>
      <c r="EB177" s="106">
        <f ca="1">Cálculos!L176</f>
        <v>0</v>
      </c>
      <c r="EC177" s="106">
        <f>Cálculos!M176</f>
        <v>0</v>
      </c>
      <c r="ED177" s="106">
        <f ca="1">Cálculos!N176</f>
        <v>0</v>
      </c>
      <c r="EE177" s="106">
        <f ca="1">Cálculos!O176</f>
        <v>0</v>
      </c>
      <c r="EF177" s="106">
        <f ca="1">Cálculos!P176</f>
        <v>0</v>
      </c>
      <c r="EG177" s="106">
        <f ca="1">Cálculos!Q176</f>
        <v>0</v>
      </c>
      <c r="EH177" s="106">
        <f ca="1">Cálculos!R176</f>
        <v>0</v>
      </c>
      <c r="EI177" s="106">
        <f ca="1">Cálculos!S176</f>
        <v>0</v>
      </c>
      <c r="EJ177" s="106">
        <f ca="1">Cálculos!T176</f>
        <v>0</v>
      </c>
    </row>
    <row r="178" spans="30:140" x14ac:dyDescent="0.25">
      <c r="AD178" s="111">
        <f>'"Información del Proyecto - 4" '!B178</f>
        <v>0</v>
      </c>
      <c r="AE178" s="106">
        <f>'"Información del Proyecto - 4" '!C178</f>
        <v>0</v>
      </c>
      <c r="AF178" s="106">
        <f>'"Información del Proyecto - 4" '!D178</f>
        <v>0</v>
      </c>
      <c r="AG178" s="106">
        <f>'"Información del Proyecto - 4" '!E178</f>
        <v>0</v>
      </c>
      <c r="AH178" s="106">
        <f>'"Información del Proyecto - 4" '!F178</f>
        <v>0</v>
      </c>
      <c r="AI178" s="106">
        <f>'"Información del Proyecto - 4" '!G178</f>
        <v>0</v>
      </c>
      <c r="AJ178" s="106">
        <f>'"Información del Proyecto - 4" '!H178</f>
        <v>0</v>
      </c>
      <c r="AK178" s="106">
        <f>'"Información del Proyecto - 4" '!I178</f>
        <v>0</v>
      </c>
      <c r="AL178" s="106">
        <f>'"Información del Proyecto - 4" '!J178</f>
        <v>0</v>
      </c>
      <c r="AM178" s="106">
        <f>'"Información del Proyecto - 4" '!K178</f>
        <v>0</v>
      </c>
      <c r="AN178" s="106">
        <f>'"Información del Proyecto - 4" '!L178</f>
        <v>0</v>
      </c>
      <c r="AO178" s="106">
        <f>'"Información del Proyecto - 4" '!M178</f>
        <v>0</v>
      </c>
      <c r="AP178" s="106">
        <f>'"Información del Proyecto - 4" '!N178</f>
        <v>0</v>
      </c>
      <c r="AQ178" s="106">
        <f>'"Información del Proyecto - 4" '!O178</f>
        <v>0</v>
      </c>
      <c r="AR178" s="106">
        <f>'"Información del Proyecto - 4" '!P178</f>
        <v>0</v>
      </c>
      <c r="AS178" s="106">
        <f>'"Información del Proyecto - 4" '!Q178</f>
        <v>0</v>
      </c>
      <c r="AT178" s="112">
        <f>'"Información del Proyecto - 4" '!R178</f>
        <v>0</v>
      </c>
      <c r="DR178" s="111">
        <f ca="1">Cálculos!B177</f>
        <v>0</v>
      </c>
      <c r="DS178" s="106">
        <f ca="1">Cálculos!C177</f>
        <v>0</v>
      </c>
      <c r="DT178" s="106">
        <f ca="1">Cálculos!D177</f>
        <v>0</v>
      </c>
      <c r="DU178" s="106">
        <f ca="1">Cálculos!E177</f>
        <v>0</v>
      </c>
      <c r="DV178" s="106">
        <f ca="1">Cálculos!F177</f>
        <v>0</v>
      </c>
      <c r="DW178" s="106">
        <f ca="1">Cálculos!G177</f>
        <v>0</v>
      </c>
      <c r="DX178" s="106">
        <f>Cálculos!H177</f>
        <v>0</v>
      </c>
      <c r="DY178" s="106">
        <f ca="1">Cálculos!I177</f>
        <v>0</v>
      </c>
      <c r="DZ178" s="106">
        <f ca="1">Cálculos!J177</f>
        <v>0</v>
      </c>
      <c r="EA178" s="106">
        <f ca="1">Cálculos!K177</f>
        <v>0</v>
      </c>
      <c r="EB178" s="106">
        <f ca="1">Cálculos!L177</f>
        <v>0</v>
      </c>
      <c r="EC178" s="106">
        <f>Cálculos!M177</f>
        <v>0</v>
      </c>
      <c r="ED178" s="106">
        <f ca="1">Cálculos!N177</f>
        <v>0</v>
      </c>
      <c r="EE178" s="106">
        <f ca="1">Cálculos!O177</f>
        <v>0</v>
      </c>
      <c r="EF178" s="106">
        <f ca="1">Cálculos!P177</f>
        <v>0</v>
      </c>
      <c r="EG178" s="106">
        <f ca="1">Cálculos!Q177</f>
        <v>0</v>
      </c>
      <c r="EH178" s="106">
        <f ca="1">Cálculos!R177</f>
        <v>0</v>
      </c>
      <c r="EI178" s="106">
        <f ca="1">Cálculos!S177</f>
        <v>0</v>
      </c>
      <c r="EJ178" s="106">
        <f ca="1">Cálculos!T177</f>
        <v>0</v>
      </c>
    </row>
    <row r="179" spans="30:140" x14ac:dyDescent="0.25">
      <c r="AD179" s="111">
        <f>'"Información del Proyecto - 4" '!B179</f>
        <v>0</v>
      </c>
      <c r="AE179" s="106">
        <f>'"Información del Proyecto - 4" '!C179</f>
        <v>0</v>
      </c>
      <c r="AF179" s="106">
        <f>'"Información del Proyecto - 4" '!D179</f>
        <v>0</v>
      </c>
      <c r="AG179" s="106">
        <f>'"Información del Proyecto - 4" '!E179</f>
        <v>0</v>
      </c>
      <c r="AH179" s="106">
        <f>'"Información del Proyecto - 4" '!F179</f>
        <v>0</v>
      </c>
      <c r="AI179" s="106">
        <f>'"Información del Proyecto - 4" '!G179</f>
        <v>0</v>
      </c>
      <c r="AJ179" s="106">
        <f>'"Información del Proyecto - 4" '!H179</f>
        <v>0</v>
      </c>
      <c r="AK179" s="106">
        <f>'"Información del Proyecto - 4" '!I179</f>
        <v>0</v>
      </c>
      <c r="AL179" s="106">
        <f>'"Información del Proyecto - 4" '!J179</f>
        <v>0</v>
      </c>
      <c r="AM179" s="106">
        <f>'"Información del Proyecto - 4" '!K179</f>
        <v>0</v>
      </c>
      <c r="AN179" s="106">
        <f>'"Información del Proyecto - 4" '!L179</f>
        <v>0</v>
      </c>
      <c r="AO179" s="106">
        <f>'"Información del Proyecto - 4" '!M179</f>
        <v>0</v>
      </c>
      <c r="AP179" s="106">
        <f>'"Información del Proyecto - 4" '!N179</f>
        <v>0</v>
      </c>
      <c r="AQ179" s="106">
        <f>'"Información del Proyecto - 4" '!O179</f>
        <v>0</v>
      </c>
      <c r="AR179" s="106">
        <f>'"Información del Proyecto - 4" '!P179</f>
        <v>0</v>
      </c>
      <c r="AS179" s="106">
        <f>'"Información del Proyecto - 4" '!Q179</f>
        <v>0</v>
      </c>
      <c r="AT179" s="112">
        <f>'"Información del Proyecto - 4" '!R179</f>
        <v>0</v>
      </c>
      <c r="DR179" s="111">
        <f ca="1">Cálculos!B178</f>
        <v>0</v>
      </c>
      <c r="DS179" s="106">
        <f ca="1">Cálculos!C178</f>
        <v>0</v>
      </c>
      <c r="DT179" s="106">
        <f ca="1">Cálculos!D178</f>
        <v>0</v>
      </c>
      <c r="DU179" s="106">
        <f ca="1">Cálculos!E178</f>
        <v>0</v>
      </c>
      <c r="DV179" s="106">
        <f ca="1">Cálculos!F178</f>
        <v>0</v>
      </c>
      <c r="DW179" s="106">
        <f ca="1">Cálculos!G178</f>
        <v>0</v>
      </c>
      <c r="DX179" s="106">
        <f>Cálculos!H178</f>
        <v>0</v>
      </c>
      <c r="DY179" s="106">
        <f ca="1">Cálculos!I178</f>
        <v>0</v>
      </c>
      <c r="DZ179" s="106">
        <f ca="1">Cálculos!J178</f>
        <v>0</v>
      </c>
      <c r="EA179" s="106">
        <f ca="1">Cálculos!K178</f>
        <v>0</v>
      </c>
      <c r="EB179" s="106">
        <f ca="1">Cálculos!L178</f>
        <v>0</v>
      </c>
      <c r="EC179" s="106">
        <f>Cálculos!M178</f>
        <v>0</v>
      </c>
      <c r="ED179" s="106">
        <f ca="1">Cálculos!N178</f>
        <v>0</v>
      </c>
      <c r="EE179" s="106">
        <f ca="1">Cálculos!O178</f>
        <v>0</v>
      </c>
      <c r="EF179" s="106">
        <f ca="1">Cálculos!P178</f>
        <v>0</v>
      </c>
      <c r="EG179" s="106">
        <f ca="1">Cálculos!Q178</f>
        <v>0</v>
      </c>
      <c r="EH179" s="106">
        <f ca="1">Cálculos!R178</f>
        <v>0</v>
      </c>
      <c r="EI179" s="106">
        <f ca="1">Cálculos!S178</f>
        <v>0</v>
      </c>
      <c r="EJ179" s="106">
        <f ca="1">Cálculos!T178</f>
        <v>0</v>
      </c>
    </row>
    <row r="180" spans="30:140" x14ac:dyDescent="0.25">
      <c r="AD180" s="111">
        <f>'"Información del Proyecto - 4" '!B180</f>
        <v>0</v>
      </c>
      <c r="AE180" s="106">
        <f>'"Información del Proyecto - 4" '!C180</f>
        <v>0</v>
      </c>
      <c r="AF180" s="106">
        <f>'"Información del Proyecto - 4" '!D180</f>
        <v>0</v>
      </c>
      <c r="AG180" s="106">
        <f>'"Información del Proyecto - 4" '!E180</f>
        <v>0</v>
      </c>
      <c r="AH180" s="106">
        <f>'"Información del Proyecto - 4" '!F180</f>
        <v>0</v>
      </c>
      <c r="AI180" s="106">
        <f>'"Información del Proyecto - 4" '!G180</f>
        <v>0</v>
      </c>
      <c r="AJ180" s="106">
        <f>'"Información del Proyecto - 4" '!H180</f>
        <v>0</v>
      </c>
      <c r="AK180" s="106">
        <f>'"Información del Proyecto - 4" '!I180</f>
        <v>0</v>
      </c>
      <c r="AL180" s="106">
        <f>'"Información del Proyecto - 4" '!J180</f>
        <v>0</v>
      </c>
      <c r="AM180" s="106">
        <f>'"Información del Proyecto - 4" '!K180</f>
        <v>0</v>
      </c>
      <c r="AN180" s="106">
        <f>'"Información del Proyecto - 4" '!L180</f>
        <v>0</v>
      </c>
      <c r="AO180" s="106">
        <f>'"Información del Proyecto - 4" '!M180</f>
        <v>0</v>
      </c>
      <c r="AP180" s="106">
        <f>'"Información del Proyecto - 4" '!N180</f>
        <v>0</v>
      </c>
      <c r="AQ180" s="106">
        <f>'"Información del Proyecto - 4" '!O180</f>
        <v>0</v>
      </c>
      <c r="AR180" s="106">
        <f>'"Información del Proyecto - 4" '!P180</f>
        <v>0</v>
      </c>
      <c r="AS180" s="106">
        <f>'"Información del Proyecto - 4" '!Q180</f>
        <v>0</v>
      </c>
      <c r="AT180" s="112">
        <f>'"Información del Proyecto - 4" '!R180</f>
        <v>0</v>
      </c>
      <c r="DR180" s="111">
        <f ca="1">Cálculos!B179</f>
        <v>0</v>
      </c>
      <c r="DS180" s="106">
        <f ca="1">Cálculos!C179</f>
        <v>0</v>
      </c>
      <c r="DT180" s="106">
        <f ca="1">Cálculos!D179</f>
        <v>0</v>
      </c>
      <c r="DU180" s="106">
        <f ca="1">Cálculos!E179</f>
        <v>0</v>
      </c>
      <c r="DV180" s="106">
        <f ca="1">Cálculos!F179</f>
        <v>0</v>
      </c>
      <c r="DW180" s="106">
        <f ca="1">Cálculos!G179</f>
        <v>0</v>
      </c>
      <c r="DX180" s="106">
        <f>Cálculos!H179</f>
        <v>0</v>
      </c>
      <c r="DY180" s="106">
        <f ca="1">Cálculos!I179</f>
        <v>0</v>
      </c>
      <c r="DZ180" s="106">
        <f ca="1">Cálculos!J179</f>
        <v>0</v>
      </c>
      <c r="EA180" s="106">
        <f ca="1">Cálculos!K179</f>
        <v>0</v>
      </c>
      <c r="EB180" s="106">
        <f ca="1">Cálculos!L179</f>
        <v>0</v>
      </c>
      <c r="EC180" s="106">
        <f>Cálculos!M179</f>
        <v>0</v>
      </c>
      <c r="ED180" s="106">
        <f ca="1">Cálculos!N179</f>
        <v>0</v>
      </c>
      <c r="EE180" s="106">
        <f ca="1">Cálculos!O179</f>
        <v>0</v>
      </c>
      <c r="EF180" s="106">
        <f ca="1">Cálculos!P179</f>
        <v>0</v>
      </c>
      <c r="EG180" s="106">
        <f ca="1">Cálculos!Q179</f>
        <v>0</v>
      </c>
      <c r="EH180" s="106">
        <f ca="1">Cálculos!R179</f>
        <v>0</v>
      </c>
      <c r="EI180" s="106">
        <f ca="1">Cálculos!S179</f>
        <v>0</v>
      </c>
      <c r="EJ180" s="106">
        <f ca="1">Cálculos!T179</f>
        <v>0</v>
      </c>
    </row>
    <row r="181" spans="30:140" x14ac:dyDescent="0.25">
      <c r="AD181" s="111">
        <f>'"Información del Proyecto - 4" '!B181</f>
        <v>0</v>
      </c>
      <c r="AE181" s="106">
        <f>'"Información del Proyecto - 4" '!C181</f>
        <v>0</v>
      </c>
      <c r="AF181" s="106">
        <f>'"Información del Proyecto - 4" '!D181</f>
        <v>0</v>
      </c>
      <c r="AG181" s="106">
        <f>'"Información del Proyecto - 4" '!E181</f>
        <v>0</v>
      </c>
      <c r="AH181" s="106">
        <f>'"Información del Proyecto - 4" '!F181</f>
        <v>0</v>
      </c>
      <c r="AI181" s="106">
        <f>'"Información del Proyecto - 4" '!G181</f>
        <v>0</v>
      </c>
      <c r="AJ181" s="106">
        <f>'"Información del Proyecto - 4" '!H181</f>
        <v>0</v>
      </c>
      <c r="AK181" s="106">
        <f>'"Información del Proyecto - 4" '!I181</f>
        <v>0</v>
      </c>
      <c r="AL181" s="106">
        <f>'"Información del Proyecto - 4" '!J181</f>
        <v>0</v>
      </c>
      <c r="AM181" s="106">
        <f>'"Información del Proyecto - 4" '!K181</f>
        <v>0</v>
      </c>
      <c r="AN181" s="106">
        <f>'"Información del Proyecto - 4" '!L181</f>
        <v>0</v>
      </c>
      <c r="AO181" s="106">
        <f>'"Información del Proyecto - 4" '!M181</f>
        <v>0</v>
      </c>
      <c r="AP181" s="106">
        <f>'"Información del Proyecto - 4" '!N181</f>
        <v>0</v>
      </c>
      <c r="AQ181" s="106">
        <f>'"Información del Proyecto - 4" '!O181</f>
        <v>0</v>
      </c>
      <c r="AR181" s="106">
        <f>'"Información del Proyecto - 4" '!P181</f>
        <v>0</v>
      </c>
      <c r="AS181" s="106">
        <f>'"Información del Proyecto - 4" '!Q181</f>
        <v>0</v>
      </c>
      <c r="AT181" s="112">
        <f>'"Información del Proyecto - 4" '!R181</f>
        <v>0</v>
      </c>
      <c r="DR181" s="111">
        <f ca="1">Cálculos!B180</f>
        <v>0</v>
      </c>
      <c r="DS181" s="106">
        <f ca="1">Cálculos!C180</f>
        <v>0</v>
      </c>
      <c r="DT181" s="106">
        <f ca="1">Cálculos!D180</f>
        <v>0</v>
      </c>
      <c r="DU181" s="106">
        <f ca="1">Cálculos!E180</f>
        <v>0</v>
      </c>
      <c r="DV181" s="106">
        <f ca="1">Cálculos!F180</f>
        <v>0</v>
      </c>
      <c r="DW181" s="106">
        <f ca="1">Cálculos!G180</f>
        <v>0</v>
      </c>
      <c r="DX181" s="106">
        <f>Cálculos!H180</f>
        <v>0</v>
      </c>
      <c r="DY181" s="106">
        <f ca="1">Cálculos!I180</f>
        <v>0</v>
      </c>
      <c r="DZ181" s="106">
        <f ca="1">Cálculos!J180</f>
        <v>0</v>
      </c>
      <c r="EA181" s="106">
        <f ca="1">Cálculos!K180</f>
        <v>0</v>
      </c>
      <c r="EB181" s="106">
        <f ca="1">Cálculos!L180</f>
        <v>0</v>
      </c>
      <c r="EC181" s="106">
        <f>Cálculos!M180</f>
        <v>0</v>
      </c>
      <c r="ED181" s="106">
        <f ca="1">Cálculos!N180</f>
        <v>0</v>
      </c>
      <c r="EE181" s="106">
        <f ca="1">Cálculos!O180</f>
        <v>0</v>
      </c>
      <c r="EF181" s="106">
        <f ca="1">Cálculos!P180</f>
        <v>0</v>
      </c>
      <c r="EG181" s="106">
        <f ca="1">Cálculos!Q180</f>
        <v>0</v>
      </c>
      <c r="EH181" s="106">
        <f ca="1">Cálculos!R180</f>
        <v>0</v>
      </c>
      <c r="EI181" s="106">
        <f ca="1">Cálculos!S180</f>
        <v>0</v>
      </c>
      <c r="EJ181" s="106">
        <f ca="1">Cálculos!T180</f>
        <v>0</v>
      </c>
    </row>
    <row r="182" spans="30:140" x14ac:dyDescent="0.25">
      <c r="AD182" s="111">
        <f>'"Información del Proyecto - 4" '!B182</f>
        <v>0</v>
      </c>
      <c r="AE182" s="106">
        <f>'"Información del Proyecto - 4" '!C182</f>
        <v>0</v>
      </c>
      <c r="AF182" s="106">
        <f>'"Información del Proyecto - 4" '!D182</f>
        <v>0</v>
      </c>
      <c r="AG182" s="106">
        <f>'"Información del Proyecto - 4" '!E182</f>
        <v>0</v>
      </c>
      <c r="AH182" s="106">
        <f>'"Información del Proyecto - 4" '!F182</f>
        <v>0</v>
      </c>
      <c r="AI182" s="106">
        <f>'"Información del Proyecto - 4" '!G182</f>
        <v>0</v>
      </c>
      <c r="AJ182" s="106">
        <f>'"Información del Proyecto - 4" '!H182</f>
        <v>0</v>
      </c>
      <c r="AK182" s="106">
        <f>'"Información del Proyecto - 4" '!I182</f>
        <v>0</v>
      </c>
      <c r="AL182" s="106">
        <f>'"Información del Proyecto - 4" '!J182</f>
        <v>0</v>
      </c>
      <c r="AM182" s="106">
        <f>'"Información del Proyecto - 4" '!K182</f>
        <v>0</v>
      </c>
      <c r="AN182" s="106">
        <f>'"Información del Proyecto - 4" '!L182</f>
        <v>0</v>
      </c>
      <c r="AO182" s="106">
        <f>'"Información del Proyecto - 4" '!M182</f>
        <v>0</v>
      </c>
      <c r="AP182" s="106">
        <f>'"Información del Proyecto - 4" '!N182</f>
        <v>0</v>
      </c>
      <c r="AQ182" s="106">
        <f>'"Información del Proyecto - 4" '!O182</f>
        <v>0</v>
      </c>
      <c r="AR182" s="106">
        <f>'"Información del Proyecto - 4" '!P182</f>
        <v>0</v>
      </c>
      <c r="AS182" s="106">
        <f>'"Información del Proyecto - 4" '!Q182</f>
        <v>0</v>
      </c>
      <c r="AT182" s="112">
        <f>'"Información del Proyecto - 4" '!R182</f>
        <v>0</v>
      </c>
      <c r="DR182" s="111">
        <f ca="1">Cálculos!B181</f>
        <v>0</v>
      </c>
      <c r="DS182" s="106">
        <f ca="1">Cálculos!C181</f>
        <v>0</v>
      </c>
      <c r="DT182" s="106">
        <f ca="1">Cálculos!D181</f>
        <v>0</v>
      </c>
      <c r="DU182" s="106">
        <f ca="1">Cálculos!E181</f>
        <v>0</v>
      </c>
      <c r="DV182" s="106">
        <f ca="1">Cálculos!F181</f>
        <v>0</v>
      </c>
      <c r="DW182" s="106">
        <f ca="1">Cálculos!G181</f>
        <v>0</v>
      </c>
      <c r="DX182" s="106">
        <f>Cálculos!H181</f>
        <v>0</v>
      </c>
      <c r="DY182" s="106">
        <f ca="1">Cálculos!I181</f>
        <v>0</v>
      </c>
      <c r="DZ182" s="106">
        <f ca="1">Cálculos!J181</f>
        <v>0</v>
      </c>
      <c r="EA182" s="106">
        <f ca="1">Cálculos!K181</f>
        <v>0</v>
      </c>
      <c r="EB182" s="106">
        <f ca="1">Cálculos!L181</f>
        <v>0</v>
      </c>
      <c r="EC182" s="106">
        <f>Cálculos!M181</f>
        <v>0</v>
      </c>
      <c r="ED182" s="106">
        <f ca="1">Cálculos!N181</f>
        <v>0</v>
      </c>
      <c r="EE182" s="106">
        <f ca="1">Cálculos!O181</f>
        <v>0</v>
      </c>
      <c r="EF182" s="106">
        <f ca="1">Cálculos!P181</f>
        <v>0</v>
      </c>
      <c r="EG182" s="106">
        <f ca="1">Cálculos!Q181</f>
        <v>0</v>
      </c>
      <c r="EH182" s="106">
        <f ca="1">Cálculos!R181</f>
        <v>0</v>
      </c>
      <c r="EI182" s="106">
        <f ca="1">Cálculos!S181</f>
        <v>0</v>
      </c>
      <c r="EJ182" s="106">
        <f ca="1">Cálculos!T181</f>
        <v>0</v>
      </c>
    </row>
    <row r="183" spans="30:140" x14ac:dyDescent="0.25">
      <c r="AD183" s="111">
        <f>'"Información del Proyecto - 4" '!B183</f>
        <v>0</v>
      </c>
      <c r="AE183" s="106">
        <f>'"Información del Proyecto - 4" '!C183</f>
        <v>0</v>
      </c>
      <c r="AF183" s="106">
        <f>'"Información del Proyecto - 4" '!D183</f>
        <v>0</v>
      </c>
      <c r="AG183" s="106">
        <f>'"Información del Proyecto - 4" '!E183</f>
        <v>0</v>
      </c>
      <c r="AH183" s="106">
        <f>'"Información del Proyecto - 4" '!F183</f>
        <v>0</v>
      </c>
      <c r="AI183" s="106">
        <f>'"Información del Proyecto - 4" '!G183</f>
        <v>0</v>
      </c>
      <c r="AJ183" s="106">
        <f>'"Información del Proyecto - 4" '!H183</f>
        <v>0</v>
      </c>
      <c r="AK183" s="106">
        <f>'"Información del Proyecto - 4" '!I183</f>
        <v>0</v>
      </c>
      <c r="AL183" s="106">
        <f>'"Información del Proyecto - 4" '!J183</f>
        <v>0</v>
      </c>
      <c r="AM183" s="106">
        <f>'"Información del Proyecto - 4" '!K183</f>
        <v>0</v>
      </c>
      <c r="AN183" s="106">
        <f>'"Información del Proyecto - 4" '!L183</f>
        <v>0</v>
      </c>
      <c r="AO183" s="106">
        <f>'"Información del Proyecto - 4" '!M183</f>
        <v>0</v>
      </c>
      <c r="AP183" s="106">
        <f>'"Información del Proyecto - 4" '!N183</f>
        <v>0</v>
      </c>
      <c r="AQ183" s="106">
        <f>'"Información del Proyecto - 4" '!O183</f>
        <v>0</v>
      </c>
      <c r="AR183" s="106">
        <f>'"Información del Proyecto - 4" '!P183</f>
        <v>0</v>
      </c>
      <c r="AS183" s="106">
        <f>'"Información del Proyecto - 4" '!Q183</f>
        <v>0</v>
      </c>
      <c r="AT183" s="112">
        <f>'"Información del Proyecto - 4" '!R183</f>
        <v>0</v>
      </c>
      <c r="DR183" s="111">
        <f ca="1">Cálculos!B182</f>
        <v>0</v>
      </c>
      <c r="DS183" s="106">
        <f ca="1">Cálculos!C182</f>
        <v>0</v>
      </c>
      <c r="DT183" s="106">
        <f ca="1">Cálculos!D182</f>
        <v>0</v>
      </c>
      <c r="DU183" s="106">
        <f ca="1">Cálculos!E182</f>
        <v>0</v>
      </c>
      <c r="DV183" s="106">
        <f ca="1">Cálculos!F182</f>
        <v>0</v>
      </c>
      <c r="DW183" s="106">
        <f ca="1">Cálculos!G182</f>
        <v>0</v>
      </c>
      <c r="DX183" s="106">
        <f>Cálculos!H182</f>
        <v>0</v>
      </c>
      <c r="DY183" s="106">
        <f ca="1">Cálculos!I182</f>
        <v>0</v>
      </c>
      <c r="DZ183" s="106">
        <f ca="1">Cálculos!J182</f>
        <v>0</v>
      </c>
      <c r="EA183" s="106">
        <f ca="1">Cálculos!K182</f>
        <v>0</v>
      </c>
      <c r="EB183" s="106">
        <f ca="1">Cálculos!L182</f>
        <v>0</v>
      </c>
      <c r="EC183" s="106">
        <f>Cálculos!M182</f>
        <v>0</v>
      </c>
      <c r="ED183" s="106">
        <f ca="1">Cálculos!N182</f>
        <v>0</v>
      </c>
      <c r="EE183" s="106">
        <f ca="1">Cálculos!O182</f>
        <v>0</v>
      </c>
      <c r="EF183" s="106">
        <f ca="1">Cálculos!P182</f>
        <v>0</v>
      </c>
      <c r="EG183" s="106">
        <f ca="1">Cálculos!Q182</f>
        <v>0</v>
      </c>
      <c r="EH183" s="106">
        <f ca="1">Cálculos!R182</f>
        <v>0</v>
      </c>
      <c r="EI183" s="106">
        <f ca="1">Cálculos!S182</f>
        <v>0</v>
      </c>
      <c r="EJ183" s="106">
        <f ca="1">Cálculos!T182</f>
        <v>0</v>
      </c>
    </row>
    <row r="184" spans="30:140" x14ac:dyDescent="0.25">
      <c r="AD184" s="111">
        <f>'"Información del Proyecto - 4" '!B184</f>
        <v>0</v>
      </c>
      <c r="AE184" s="106">
        <f>'"Información del Proyecto - 4" '!C184</f>
        <v>0</v>
      </c>
      <c r="AF184" s="106">
        <f>'"Información del Proyecto - 4" '!D184</f>
        <v>0</v>
      </c>
      <c r="AG184" s="106">
        <f>'"Información del Proyecto - 4" '!E184</f>
        <v>0</v>
      </c>
      <c r="AH184" s="106">
        <f>'"Información del Proyecto - 4" '!F184</f>
        <v>0</v>
      </c>
      <c r="AI184" s="106">
        <f>'"Información del Proyecto - 4" '!G184</f>
        <v>0</v>
      </c>
      <c r="AJ184" s="106">
        <f>'"Información del Proyecto - 4" '!H184</f>
        <v>0</v>
      </c>
      <c r="AK184" s="106">
        <f>'"Información del Proyecto - 4" '!I184</f>
        <v>0</v>
      </c>
      <c r="AL184" s="106">
        <f>'"Información del Proyecto - 4" '!J184</f>
        <v>0</v>
      </c>
      <c r="AM184" s="106">
        <f>'"Información del Proyecto - 4" '!K184</f>
        <v>0</v>
      </c>
      <c r="AN184" s="106">
        <f>'"Información del Proyecto - 4" '!L184</f>
        <v>0</v>
      </c>
      <c r="AO184" s="106">
        <f>'"Información del Proyecto - 4" '!M184</f>
        <v>0</v>
      </c>
      <c r="AP184" s="106">
        <f>'"Información del Proyecto - 4" '!N184</f>
        <v>0</v>
      </c>
      <c r="AQ184" s="106">
        <f>'"Información del Proyecto - 4" '!O184</f>
        <v>0</v>
      </c>
      <c r="AR184" s="106">
        <f>'"Información del Proyecto - 4" '!P184</f>
        <v>0</v>
      </c>
      <c r="AS184" s="106">
        <f>'"Información del Proyecto - 4" '!Q184</f>
        <v>0</v>
      </c>
      <c r="AT184" s="112">
        <f>'"Información del Proyecto - 4" '!R184</f>
        <v>0</v>
      </c>
      <c r="DR184" s="111">
        <f ca="1">Cálculos!B183</f>
        <v>0</v>
      </c>
      <c r="DS184" s="106">
        <f ca="1">Cálculos!C183</f>
        <v>0</v>
      </c>
      <c r="DT184" s="106">
        <f ca="1">Cálculos!D183</f>
        <v>0</v>
      </c>
      <c r="DU184" s="106">
        <f ca="1">Cálculos!E183</f>
        <v>0</v>
      </c>
      <c r="DV184" s="106">
        <f ca="1">Cálculos!F183</f>
        <v>0</v>
      </c>
      <c r="DW184" s="106">
        <f ca="1">Cálculos!G183</f>
        <v>0</v>
      </c>
      <c r="DX184" s="106">
        <f>Cálculos!H183</f>
        <v>0</v>
      </c>
      <c r="DY184" s="106">
        <f ca="1">Cálculos!I183</f>
        <v>0</v>
      </c>
      <c r="DZ184" s="106">
        <f ca="1">Cálculos!J183</f>
        <v>0</v>
      </c>
      <c r="EA184" s="106">
        <f ca="1">Cálculos!K183</f>
        <v>0</v>
      </c>
      <c r="EB184" s="106">
        <f ca="1">Cálculos!L183</f>
        <v>0</v>
      </c>
      <c r="EC184" s="106">
        <f>Cálculos!M183</f>
        <v>0</v>
      </c>
      <c r="ED184" s="106">
        <f ca="1">Cálculos!N183</f>
        <v>0</v>
      </c>
      <c r="EE184" s="106">
        <f ca="1">Cálculos!O183</f>
        <v>0</v>
      </c>
      <c r="EF184" s="106">
        <f ca="1">Cálculos!P183</f>
        <v>0</v>
      </c>
      <c r="EG184" s="106">
        <f ca="1">Cálculos!Q183</f>
        <v>0</v>
      </c>
      <c r="EH184" s="106">
        <f ca="1">Cálculos!R183</f>
        <v>0</v>
      </c>
      <c r="EI184" s="106">
        <f ca="1">Cálculos!S183</f>
        <v>0</v>
      </c>
      <c r="EJ184" s="106">
        <f ca="1">Cálculos!T183</f>
        <v>0</v>
      </c>
    </row>
    <row r="185" spans="30:140" x14ac:dyDescent="0.25">
      <c r="AD185" s="111">
        <f>'"Información del Proyecto - 4" '!B185</f>
        <v>0</v>
      </c>
      <c r="AE185" s="106">
        <f>'"Información del Proyecto - 4" '!C185</f>
        <v>0</v>
      </c>
      <c r="AF185" s="106">
        <f>'"Información del Proyecto - 4" '!D185</f>
        <v>0</v>
      </c>
      <c r="AG185" s="106">
        <f>'"Información del Proyecto - 4" '!E185</f>
        <v>0</v>
      </c>
      <c r="AH185" s="106">
        <f>'"Información del Proyecto - 4" '!F185</f>
        <v>0</v>
      </c>
      <c r="AI185" s="106">
        <f>'"Información del Proyecto - 4" '!G185</f>
        <v>0</v>
      </c>
      <c r="AJ185" s="106">
        <f>'"Información del Proyecto - 4" '!H185</f>
        <v>0</v>
      </c>
      <c r="AK185" s="106">
        <f>'"Información del Proyecto - 4" '!I185</f>
        <v>0</v>
      </c>
      <c r="AL185" s="106">
        <f>'"Información del Proyecto - 4" '!J185</f>
        <v>0</v>
      </c>
      <c r="AM185" s="106">
        <f>'"Información del Proyecto - 4" '!K185</f>
        <v>0</v>
      </c>
      <c r="AN185" s="106">
        <f>'"Información del Proyecto - 4" '!L185</f>
        <v>0</v>
      </c>
      <c r="AO185" s="106">
        <f>'"Información del Proyecto - 4" '!M185</f>
        <v>0</v>
      </c>
      <c r="AP185" s="106">
        <f>'"Información del Proyecto - 4" '!N185</f>
        <v>0</v>
      </c>
      <c r="AQ185" s="106">
        <f>'"Información del Proyecto - 4" '!O185</f>
        <v>0</v>
      </c>
      <c r="AR185" s="106">
        <f>'"Información del Proyecto - 4" '!P185</f>
        <v>0</v>
      </c>
      <c r="AS185" s="106">
        <f>'"Información del Proyecto - 4" '!Q185</f>
        <v>0</v>
      </c>
      <c r="AT185" s="112">
        <f>'"Información del Proyecto - 4" '!R185</f>
        <v>0</v>
      </c>
      <c r="DR185" s="111">
        <f ca="1">Cálculos!B184</f>
        <v>0</v>
      </c>
      <c r="DS185" s="106">
        <f ca="1">Cálculos!C184</f>
        <v>0</v>
      </c>
      <c r="DT185" s="106">
        <f ca="1">Cálculos!D184</f>
        <v>0</v>
      </c>
      <c r="DU185" s="106">
        <f ca="1">Cálculos!E184</f>
        <v>0</v>
      </c>
      <c r="DV185" s="106">
        <f ca="1">Cálculos!F184</f>
        <v>0</v>
      </c>
      <c r="DW185" s="106">
        <f ca="1">Cálculos!G184</f>
        <v>0</v>
      </c>
      <c r="DX185" s="106">
        <f>Cálculos!H184</f>
        <v>0</v>
      </c>
      <c r="DY185" s="106">
        <f ca="1">Cálculos!I184</f>
        <v>0</v>
      </c>
      <c r="DZ185" s="106">
        <f ca="1">Cálculos!J184</f>
        <v>0</v>
      </c>
      <c r="EA185" s="106">
        <f ca="1">Cálculos!K184</f>
        <v>0</v>
      </c>
      <c r="EB185" s="106">
        <f ca="1">Cálculos!L184</f>
        <v>0</v>
      </c>
      <c r="EC185" s="106">
        <f>Cálculos!M184</f>
        <v>0</v>
      </c>
      <c r="ED185" s="106">
        <f ca="1">Cálculos!N184</f>
        <v>0</v>
      </c>
      <c r="EE185" s="106">
        <f ca="1">Cálculos!O184</f>
        <v>0</v>
      </c>
      <c r="EF185" s="106">
        <f ca="1">Cálculos!P184</f>
        <v>0</v>
      </c>
      <c r="EG185" s="106">
        <f ca="1">Cálculos!Q184</f>
        <v>0</v>
      </c>
      <c r="EH185" s="106">
        <f ca="1">Cálculos!R184</f>
        <v>0</v>
      </c>
      <c r="EI185" s="106">
        <f ca="1">Cálculos!S184</f>
        <v>0</v>
      </c>
      <c r="EJ185" s="106">
        <f ca="1">Cálculos!T184</f>
        <v>0</v>
      </c>
    </row>
    <row r="186" spans="30:140" x14ac:dyDescent="0.25">
      <c r="AD186" s="111">
        <f>'"Información del Proyecto - 4" '!B186</f>
        <v>0</v>
      </c>
      <c r="AE186" s="106">
        <f>'"Información del Proyecto - 4" '!C186</f>
        <v>0</v>
      </c>
      <c r="AF186" s="106">
        <f>'"Información del Proyecto - 4" '!D186</f>
        <v>0</v>
      </c>
      <c r="AG186" s="106">
        <f>'"Información del Proyecto - 4" '!E186</f>
        <v>0</v>
      </c>
      <c r="AH186" s="106">
        <f>'"Información del Proyecto - 4" '!F186</f>
        <v>0</v>
      </c>
      <c r="AI186" s="106">
        <f>'"Información del Proyecto - 4" '!G186</f>
        <v>0</v>
      </c>
      <c r="AJ186" s="106">
        <f>'"Información del Proyecto - 4" '!H186</f>
        <v>0</v>
      </c>
      <c r="AK186" s="106">
        <f>'"Información del Proyecto - 4" '!I186</f>
        <v>0</v>
      </c>
      <c r="AL186" s="106">
        <f>'"Información del Proyecto - 4" '!J186</f>
        <v>0</v>
      </c>
      <c r="AM186" s="106">
        <f>'"Información del Proyecto - 4" '!K186</f>
        <v>0</v>
      </c>
      <c r="AN186" s="106">
        <f>'"Información del Proyecto - 4" '!L186</f>
        <v>0</v>
      </c>
      <c r="AO186" s="106">
        <f>'"Información del Proyecto - 4" '!M186</f>
        <v>0</v>
      </c>
      <c r="AP186" s="106">
        <f>'"Información del Proyecto - 4" '!N186</f>
        <v>0</v>
      </c>
      <c r="AQ186" s="106">
        <f>'"Información del Proyecto - 4" '!O186</f>
        <v>0</v>
      </c>
      <c r="AR186" s="106">
        <f>'"Información del Proyecto - 4" '!P186</f>
        <v>0</v>
      </c>
      <c r="AS186" s="106">
        <f>'"Información del Proyecto - 4" '!Q186</f>
        <v>0</v>
      </c>
      <c r="AT186" s="112">
        <f>'"Información del Proyecto - 4" '!R186</f>
        <v>0</v>
      </c>
      <c r="DR186" s="111">
        <f ca="1">Cálculos!B185</f>
        <v>0</v>
      </c>
      <c r="DS186" s="106">
        <f ca="1">Cálculos!C185</f>
        <v>0</v>
      </c>
      <c r="DT186" s="106">
        <f ca="1">Cálculos!D185</f>
        <v>0</v>
      </c>
      <c r="DU186" s="106">
        <f ca="1">Cálculos!E185</f>
        <v>0</v>
      </c>
      <c r="DV186" s="106">
        <f ca="1">Cálculos!F185</f>
        <v>0</v>
      </c>
      <c r="DW186" s="106">
        <f ca="1">Cálculos!G185</f>
        <v>0</v>
      </c>
      <c r="DX186" s="106">
        <f>Cálculos!H185</f>
        <v>0</v>
      </c>
      <c r="DY186" s="106">
        <f ca="1">Cálculos!I185</f>
        <v>0</v>
      </c>
      <c r="DZ186" s="106">
        <f ca="1">Cálculos!J185</f>
        <v>0</v>
      </c>
      <c r="EA186" s="106">
        <f ca="1">Cálculos!K185</f>
        <v>0</v>
      </c>
      <c r="EB186" s="106">
        <f ca="1">Cálculos!L185</f>
        <v>0</v>
      </c>
      <c r="EC186" s="106">
        <f>Cálculos!M185</f>
        <v>0</v>
      </c>
      <c r="ED186" s="106">
        <f ca="1">Cálculos!N185</f>
        <v>0</v>
      </c>
      <c r="EE186" s="106">
        <f ca="1">Cálculos!O185</f>
        <v>0</v>
      </c>
      <c r="EF186" s="106">
        <f ca="1">Cálculos!P185</f>
        <v>0</v>
      </c>
      <c r="EG186" s="106">
        <f ca="1">Cálculos!Q185</f>
        <v>0</v>
      </c>
      <c r="EH186" s="106">
        <f ca="1">Cálculos!R185</f>
        <v>0</v>
      </c>
      <c r="EI186" s="106">
        <f ca="1">Cálculos!S185</f>
        <v>0</v>
      </c>
      <c r="EJ186" s="106">
        <f ca="1">Cálculos!T185</f>
        <v>0</v>
      </c>
    </row>
    <row r="187" spans="30:140" x14ac:dyDescent="0.25">
      <c r="AD187" s="111">
        <f>'"Información del Proyecto - 4" '!B187</f>
        <v>0</v>
      </c>
      <c r="AE187" s="106">
        <f>'"Información del Proyecto - 4" '!C187</f>
        <v>0</v>
      </c>
      <c r="AF187" s="106">
        <f>'"Información del Proyecto - 4" '!D187</f>
        <v>0</v>
      </c>
      <c r="AG187" s="106">
        <f>'"Información del Proyecto - 4" '!E187</f>
        <v>0</v>
      </c>
      <c r="AH187" s="106">
        <f>'"Información del Proyecto - 4" '!F187</f>
        <v>0</v>
      </c>
      <c r="AI187" s="106">
        <f>'"Información del Proyecto - 4" '!G187</f>
        <v>0</v>
      </c>
      <c r="AJ187" s="106">
        <f>'"Información del Proyecto - 4" '!H187</f>
        <v>0</v>
      </c>
      <c r="AK187" s="106">
        <f>'"Información del Proyecto - 4" '!I187</f>
        <v>0</v>
      </c>
      <c r="AL187" s="106">
        <f>'"Información del Proyecto - 4" '!J187</f>
        <v>0</v>
      </c>
      <c r="AM187" s="106">
        <f>'"Información del Proyecto - 4" '!K187</f>
        <v>0</v>
      </c>
      <c r="AN187" s="106">
        <f>'"Información del Proyecto - 4" '!L187</f>
        <v>0</v>
      </c>
      <c r="AO187" s="106">
        <f>'"Información del Proyecto - 4" '!M187</f>
        <v>0</v>
      </c>
      <c r="AP187" s="106">
        <f>'"Información del Proyecto - 4" '!N187</f>
        <v>0</v>
      </c>
      <c r="AQ187" s="106">
        <f>'"Información del Proyecto - 4" '!O187</f>
        <v>0</v>
      </c>
      <c r="AR187" s="106">
        <f>'"Información del Proyecto - 4" '!P187</f>
        <v>0</v>
      </c>
      <c r="AS187" s="106">
        <f>'"Información del Proyecto - 4" '!Q187</f>
        <v>0</v>
      </c>
      <c r="AT187" s="112">
        <f>'"Información del Proyecto - 4" '!R187</f>
        <v>0</v>
      </c>
      <c r="DR187" s="111">
        <f ca="1">Cálculos!B186</f>
        <v>0</v>
      </c>
      <c r="DS187" s="106">
        <f ca="1">Cálculos!C186</f>
        <v>0</v>
      </c>
      <c r="DT187" s="106">
        <f ca="1">Cálculos!D186</f>
        <v>0</v>
      </c>
      <c r="DU187" s="106">
        <f ca="1">Cálculos!E186</f>
        <v>0</v>
      </c>
      <c r="DV187" s="106">
        <f ca="1">Cálculos!F186</f>
        <v>0</v>
      </c>
      <c r="DW187" s="106">
        <f ca="1">Cálculos!G186</f>
        <v>0</v>
      </c>
      <c r="DX187" s="106">
        <f>Cálculos!H186</f>
        <v>0</v>
      </c>
      <c r="DY187" s="106">
        <f ca="1">Cálculos!I186</f>
        <v>0</v>
      </c>
      <c r="DZ187" s="106">
        <f ca="1">Cálculos!J186</f>
        <v>0</v>
      </c>
      <c r="EA187" s="106">
        <f ca="1">Cálculos!K186</f>
        <v>0</v>
      </c>
      <c r="EB187" s="106">
        <f ca="1">Cálculos!L186</f>
        <v>0</v>
      </c>
      <c r="EC187" s="106">
        <f>Cálculos!M186</f>
        <v>0</v>
      </c>
      <c r="ED187" s="106">
        <f ca="1">Cálculos!N186</f>
        <v>0</v>
      </c>
      <c r="EE187" s="106">
        <f ca="1">Cálculos!O186</f>
        <v>0</v>
      </c>
      <c r="EF187" s="106">
        <f ca="1">Cálculos!P186</f>
        <v>0</v>
      </c>
      <c r="EG187" s="106">
        <f ca="1">Cálculos!Q186</f>
        <v>0</v>
      </c>
      <c r="EH187" s="106">
        <f ca="1">Cálculos!R186</f>
        <v>0</v>
      </c>
      <c r="EI187" s="106">
        <f ca="1">Cálculos!S186</f>
        <v>0</v>
      </c>
      <c r="EJ187" s="106">
        <f ca="1">Cálculos!T186</f>
        <v>0</v>
      </c>
    </row>
    <row r="188" spans="30:140" x14ac:dyDescent="0.25">
      <c r="AD188" s="111">
        <f>'"Información del Proyecto - 4" '!B188</f>
        <v>0</v>
      </c>
      <c r="AE188" s="106">
        <f>'"Información del Proyecto - 4" '!C188</f>
        <v>0</v>
      </c>
      <c r="AF188" s="106">
        <f>'"Información del Proyecto - 4" '!D188</f>
        <v>0</v>
      </c>
      <c r="AG188" s="106">
        <f>'"Información del Proyecto - 4" '!E188</f>
        <v>0</v>
      </c>
      <c r="AH188" s="106">
        <f>'"Información del Proyecto - 4" '!F188</f>
        <v>0</v>
      </c>
      <c r="AI188" s="106">
        <f>'"Información del Proyecto - 4" '!G188</f>
        <v>0</v>
      </c>
      <c r="AJ188" s="106">
        <f>'"Información del Proyecto - 4" '!H188</f>
        <v>0</v>
      </c>
      <c r="AK188" s="106">
        <f>'"Información del Proyecto - 4" '!I188</f>
        <v>0</v>
      </c>
      <c r="AL188" s="106">
        <f>'"Información del Proyecto - 4" '!J188</f>
        <v>0</v>
      </c>
      <c r="AM188" s="106">
        <f>'"Información del Proyecto - 4" '!K188</f>
        <v>0</v>
      </c>
      <c r="AN188" s="106">
        <f>'"Información del Proyecto - 4" '!L188</f>
        <v>0</v>
      </c>
      <c r="AO188" s="106">
        <f>'"Información del Proyecto - 4" '!M188</f>
        <v>0</v>
      </c>
      <c r="AP188" s="106">
        <f>'"Información del Proyecto - 4" '!N188</f>
        <v>0</v>
      </c>
      <c r="AQ188" s="106">
        <f>'"Información del Proyecto - 4" '!O188</f>
        <v>0</v>
      </c>
      <c r="AR188" s="106">
        <f>'"Información del Proyecto - 4" '!P188</f>
        <v>0</v>
      </c>
      <c r="AS188" s="106">
        <f>'"Información del Proyecto - 4" '!Q188</f>
        <v>0</v>
      </c>
      <c r="AT188" s="112">
        <f>'"Información del Proyecto - 4" '!R188</f>
        <v>0</v>
      </c>
      <c r="DR188" s="111">
        <f ca="1">Cálculos!B187</f>
        <v>0</v>
      </c>
      <c r="DS188" s="106">
        <f ca="1">Cálculos!C187</f>
        <v>0</v>
      </c>
      <c r="DT188" s="106">
        <f ca="1">Cálculos!D187</f>
        <v>0</v>
      </c>
      <c r="DU188" s="106">
        <f ca="1">Cálculos!E187</f>
        <v>0</v>
      </c>
      <c r="DV188" s="106">
        <f ca="1">Cálculos!F187</f>
        <v>0</v>
      </c>
      <c r="DW188" s="106">
        <f ca="1">Cálculos!G187</f>
        <v>0</v>
      </c>
      <c r="DX188" s="106">
        <f>Cálculos!H187</f>
        <v>0</v>
      </c>
      <c r="DY188" s="106">
        <f ca="1">Cálculos!I187</f>
        <v>0</v>
      </c>
      <c r="DZ188" s="106">
        <f ca="1">Cálculos!J187</f>
        <v>0</v>
      </c>
      <c r="EA188" s="106">
        <f ca="1">Cálculos!K187</f>
        <v>0</v>
      </c>
      <c r="EB188" s="106">
        <f ca="1">Cálculos!L187</f>
        <v>0</v>
      </c>
      <c r="EC188" s="106">
        <f>Cálculos!M187</f>
        <v>0</v>
      </c>
      <c r="ED188" s="106">
        <f ca="1">Cálculos!N187</f>
        <v>0</v>
      </c>
      <c r="EE188" s="106">
        <f ca="1">Cálculos!O187</f>
        <v>0</v>
      </c>
      <c r="EF188" s="106">
        <f ca="1">Cálculos!P187</f>
        <v>0</v>
      </c>
      <c r="EG188" s="106">
        <f ca="1">Cálculos!Q187</f>
        <v>0</v>
      </c>
      <c r="EH188" s="106">
        <f ca="1">Cálculos!R187</f>
        <v>0</v>
      </c>
      <c r="EI188" s="106">
        <f ca="1">Cálculos!S187</f>
        <v>0</v>
      </c>
      <c r="EJ188" s="106">
        <f ca="1">Cálculos!T187</f>
        <v>0</v>
      </c>
    </row>
    <row r="189" spans="30:140" x14ac:dyDescent="0.25">
      <c r="AD189" s="111">
        <f>'"Información del Proyecto - 4" '!B189</f>
        <v>0</v>
      </c>
      <c r="AE189" s="106">
        <f>'"Información del Proyecto - 4" '!C189</f>
        <v>0</v>
      </c>
      <c r="AF189" s="106">
        <f>'"Información del Proyecto - 4" '!D189</f>
        <v>0</v>
      </c>
      <c r="AG189" s="106">
        <f>'"Información del Proyecto - 4" '!E189</f>
        <v>0</v>
      </c>
      <c r="AH189" s="106">
        <f>'"Información del Proyecto - 4" '!F189</f>
        <v>0</v>
      </c>
      <c r="AI189" s="106">
        <f>'"Información del Proyecto - 4" '!G189</f>
        <v>0</v>
      </c>
      <c r="AJ189" s="106">
        <f>'"Información del Proyecto - 4" '!H189</f>
        <v>0</v>
      </c>
      <c r="AK189" s="106">
        <f>'"Información del Proyecto - 4" '!I189</f>
        <v>0</v>
      </c>
      <c r="AL189" s="106">
        <f>'"Información del Proyecto - 4" '!J189</f>
        <v>0</v>
      </c>
      <c r="AM189" s="106">
        <f>'"Información del Proyecto - 4" '!K189</f>
        <v>0</v>
      </c>
      <c r="AN189" s="106">
        <f>'"Información del Proyecto - 4" '!L189</f>
        <v>0</v>
      </c>
      <c r="AO189" s="106">
        <f>'"Información del Proyecto - 4" '!M189</f>
        <v>0</v>
      </c>
      <c r="AP189" s="106">
        <f>'"Información del Proyecto - 4" '!N189</f>
        <v>0</v>
      </c>
      <c r="AQ189" s="106">
        <f>'"Información del Proyecto - 4" '!O189</f>
        <v>0</v>
      </c>
      <c r="AR189" s="106">
        <f>'"Información del Proyecto - 4" '!P189</f>
        <v>0</v>
      </c>
      <c r="AS189" s="106">
        <f>'"Información del Proyecto - 4" '!Q189</f>
        <v>0</v>
      </c>
      <c r="AT189" s="112">
        <f>'"Información del Proyecto - 4" '!R189</f>
        <v>0</v>
      </c>
      <c r="DR189" s="111">
        <f ca="1">Cálculos!B188</f>
        <v>0</v>
      </c>
      <c r="DS189" s="106">
        <f ca="1">Cálculos!C188</f>
        <v>0</v>
      </c>
      <c r="DT189" s="106">
        <f ca="1">Cálculos!D188</f>
        <v>0</v>
      </c>
      <c r="DU189" s="106">
        <f ca="1">Cálculos!E188</f>
        <v>0</v>
      </c>
      <c r="DV189" s="106">
        <f ca="1">Cálculos!F188</f>
        <v>0</v>
      </c>
      <c r="DW189" s="106">
        <f ca="1">Cálculos!G188</f>
        <v>0</v>
      </c>
      <c r="DX189" s="106">
        <f>Cálculos!H188</f>
        <v>0</v>
      </c>
      <c r="DY189" s="106">
        <f ca="1">Cálculos!I188</f>
        <v>0</v>
      </c>
      <c r="DZ189" s="106">
        <f ca="1">Cálculos!J188</f>
        <v>0</v>
      </c>
      <c r="EA189" s="106">
        <f ca="1">Cálculos!K188</f>
        <v>0</v>
      </c>
      <c r="EB189" s="106">
        <f ca="1">Cálculos!L188</f>
        <v>0</v>
      </c>
      <c r="EC189" s="106">
        <f>Cálculos!M188</f>
        <v>0</v>
      </c>
      <c r="ED189" s="106">
        <f ca="1">Cálculos!N188</f>
        <v>0</v>
      </c>
      <c r="EE189" s="106">
        <f ca="1">Cálculos!O188</f>
        <v>0</v>
      </c>
      <c r="EF189" s="106">
        <f ca="1">Cálculos!P188</f>
        <v>0</v>
      </c>
      <c r="EG189" s="106">
        <f ca="1">Cálculos!Q188</f>
        <v>0</v>
      </c>
      <c r="EH189" s="106">
        <f ca="1">Cálculos!R188</f>
        <v>0</v>
      </c>
      <c r="EI189" s="106">
        <f ca="1">Cálculos!S188</f>
        <v>0</v>
      </c>
      <c r="EJ189" s="106">
        <f ca="1">Cálculos!T188</f>
        <v>0</v>
      </c>
    </row>
    <row r="190" spans="30:140" x14ac:dyDescent="0.25">
      <c r="AD190" s="111">
        <f>'"Información del Proyecto - 4" '!B190</f>
        <v>0</v>
      </c>
      <c r="AE190" s="106">
        <f>'"Información del Proyecto - 4" '!C190</f>
        <v>0</v>
      </c>
      <c r="AF190" s="106">
        <f>'"Información del Proyecto - 4" '!D190</f>
        <v>0</v>
      </c>
      <c r="AG190" s="106">
        <f>'"Información del Proyecto - 4" '!E190</f>
        <v>0</v>
      </c>
      <c r="AH190" s="106">
        <f>'"Información del Proyecto - 4" '!F190</f>
        <v>0</v>
      </c>
      <c r="AI190" s="106">
        <f>'"Información del Proyecto - 4" '!G190</f>
        <v>0</v>
      </c>
      <c r="AJ190" s="106">
        <f>'"Información del Proyecto - 4" '!H190</f>
        <v>0</v>
      </c>
      <c r="AK190" s="106">
        <f>'"Información del Proyecto - 4" '!I190</f>
        <v>0</v>
      </c>
      <c r="AL190" s="106">
        <f>'"Información del Proyecto - 4" '!J190</f>
        <v>0</v>
      </c>
      <c r="AM190" s="106">
        <f>'"Información del Proyecto - 4" '!K190</f>
        <v>0</v>
      </c>
      <c r="AN190" s="106">
        <f>'"Información del Proyecto - 4" '!L190</f>
        <v>0</v>
      </c>
      <c r="AO190" s="106">
        <f>'"Información del Proyecto - 4" '!M190</f>
        <v>0</v>
      </c>
      <c r="AP190" s="106">
        <f>'"Información del Proyecto - 4" '!N190</f>
        <v>0</v>
      </c>
      <c r="AQ190" s="106">
        <f>'"Información del Proyecto - 4" '!O190</f>
        <v>0</v>
      </c>
      <c r="AR190" s="106">
        <f>'"Información del Proyecto - 4" '!P190</f>
        <v>0</v>
      </c>
      <c r="AS190" s="106">
        <f>'"Información del Proyecto - 4" '!Q190</f>
        <v>0</v>
      </c>
      <c r="AT190" s="112">
        <f>'"Información del Proyecto - 4" '!R190</f>
        <v>0</v>
      </c>
      <c r="DR190" s="111">
        <f ca="1">Cálculos!B189</f>
        <v>0</v>
      </c>
      <c r="DS190" s="106">
        <f ca="1">Cálculos!C189</f>
        <v>0</v>
      </c>
      <c r="DT190" s="106">
        <f ca="1">Cálculos!D189</f>
        <v>0</v>
      </c>
      <c r="DU190" s="106">
        <f ca="1">Cálculos!E189</f>
        <v>0</v>
      </c>
      <c r="DV190" s="106">
        <f ca="1">Cálculos!F189</f>
        <v>0</v>
      </c>
      <c r="DW190" s="106">
        <f ca="1">Cálculos!G189</f>
        <v>0</v>
      </c>
      <c r="DX190" s="106">
        <f>Cálculos!H189</f>
        <v>0</v>
      </c>
      <c r="DY190" s="106">
        <f ca="1">Cálculos!I189</f>
        <v>0</v>
      </c>
      <c r="DZ190" s="106">
        <f ca="1">Cálculos!J189</f>
        <v>0</v>
      </c>
      <c r="EA190" s="106">
        <f ca="1">Cálculos!K189</f>
        <v>0</v>
      </c>
      <c r="EB190" s="106">
        <f ca="1">Cálculos!L189</f>
        <v>0</v>
      </c>
      <c r="EC190" s="106">
        <f>Cálculos!M189</f>
        <v>0</v>
      </c>
      <c r="ED190" s="106">
        <f ca="1">Cálculos!N189</f>
        <v>0</v>
      </c>
      <c r="EE190" s="106">
        <f ca="1">Cálculos!O189</f>
        <v>0</v>
      </c>
      <c r="EF190" s="106">
        <f ca="1">Cálculos!P189</f>
        <v>0</v>
      </c>
      <c r="EG190" s="106">
        <f ca="1">Cálculos!Q189</f>
        <v>0</v>
      </c>
      <c r="EH190" s="106">
        <f ca="1">Cálculos!R189</f>
        <v>0</v>
      </c>
      <c r="EI190" s="106">
        <f ca="1">Cálculos!S189</f>
        <v>0</v>
      </c>
      <c r="EJ190" s="106">
        <f ca="1">Cálculos!T189</f>
        <v>0</v>
      </c>
    </row>
    <row r="191" spans="30:140" x14ac:dyDescent="0.25">
      <c r="AD191" s="111">
        <f>'"Información del Proyecto - 4" '!B191</f>
        <v>0</v>
      </c>
      <c r="AE191" s="106">
        <f>'"Información del Proyecto - 4" '!C191</f>
        <v>0</v>
      </c>
      <c r="AF191" s="106">
        <f>'"Información del Proyecto - 4" '!D191</f>
        <v>0</v>
      </c>
      <c r="AG191" s="106">
        <f>'"Información del Proyecto - 4" '!E191</f>
        <v>0</v>
      </c>
      <c r="AH191" s="106">
        <f>'"Información del Proyecto - 4" '!F191</f>
        <v>0</v>
      </c>
      <c r="AI191" s="106">
        <f>'"Información del Proyecto - 4" '!G191</f>
        <v>0</v>
      </c>
      <c r="AJ191" s="106">
        <f>'"Información del Proyecto - 4" '!H191</f>
        <v>0</v>
      </c>
      <c r="AK191" s="106">
        <f>'"Información del Proyecto - 4" '!I191</f>
        <v>0</v>
      </c>
      <c r="AL191" s="106">
        <f>'"Información del Proyecto - 4" '!J191</f>
        <v>0</v>
      </c>
      <c r="AM191" s="106">
        <f>'"Información del Proyecto - 4" '!K191</f>
        <v>0</v>
      </c>
      <c r="AN191" s="106">
        <f>'"Información del Proyecto - 4" '!L191</f>
        <v>0</v>
      </c>
      <c r="AO191" s="106">
        <f>'"Información del Proyecto - 4" '!M191</f>
        <v>0</v>
      </c>
      <c r="AP191" s="106">
        <f>'"Información del Proyecto - 4" '!N191</f>
        <v>0</v>
      </c>
      <c r="AQ191" s="106">
        <f>'"Información del Proyecto - 4" '!O191</f>
        <v>0</v>
      </c>
      <c r="AR191" s="106">
        <f>'"Información del Proyecto - 4" '!P191</f>
        <v>0</v>
      </c>
      <c r="AS191" s="106">
        <f>'"Información del Proyecto - 4" '!Q191</f>
        <v>0</v>
      </c>
      <c r="AT191" s="112">
        <f>'"Información del Proyecto - 4" '!R191</f>
        <v>0</v>
      </c>
      <c r="DR191" s="111">
        <f ca="1">Cálculos!B190</f>
        <v>0</v>
      </c>
      <c r="DS191" s="106">
        <f ca="1">Cálculos!C190</f>
        <v>0</v>
      </c>
      <c r="DT191" s="106">
        <f ca="1">Cálculos!D190</f>
        <v>0</v>
      </c>
      <c r="DU191" s="106">
        <f ca="1">Cálculos!E190</f>
        <v>0</v>
      </c>
      <c r="DV191" s="106">
        <f ca="1">Cálculos!F190</f>
        <v>0</v>
      </c>
      <c r="DW191" s="106">
        <f ca="1">Cálculos!G190</f>
        <v>0</v>
      </c>
      <c r="DX191" s="106">
        <f>Cálculos!H190</f>
        <v>0</v>
      </c>
      <c r="DY191" s="106">
        <f ca="1">Cálculos!I190</f>
        <v>0</v>
      </c>
      <c r="DZ191" s="106">
        <f ca="1">Cálculos!J190</f>
        <v>0</v>
      </c>
      <c r="EA191" s="106">
        <f ca="1">Cálculos!K190</f>
        <v>0</v>
      </c>
      <c r="EB191" s="106">
        <f ca="1">Cálculos!L190</f>
        <v>0</v>
      </c>
      <c r="EC191" s="106">
        <f>Cálculos!M190</f>
        <v>0</v>
      </c>
      <c r="ED191" s="106">
        <f ca="1">Cálculos!N190</f>
        <v>0</v>
      </c>
      <c r="EE191" s="106">
        <f ca="1">Cálculos!O190</f>
        <v>0</v>
      </c>
      <c r="EF191" s="106">
        <f ca="1">Cálculos!P190</f>
        <v>0</v>
      </c>
      <c r="EG191" s="106">
        <f ca="1">Cálculos!Q190</f>
        <v>0</v>
      </c>
      <c r="EH191" s="106">
        <f ca="1">Cálculos!R190</f>
        <v>0</v>
      </c>
      <c r="EI191" s="106">
        <f ca="1">Cálculos!S190</f>
        <v>0</v>
      </c>
      <c r="EJ191" s="106">
        <f ca="1">Cálculos!T190</f>
        <v>0</v>
      </c>
    </row>
    <row r="192" spans="30:140" x14ac:dyDescent="0.25">
      <c r="AD192" s="111">
        <f>'"Información del Proyecto - 4" '!B192</f>
        <v>0</v>
      </c>
      <c r="AE192" s="106">
        <f>'"Información del Proyecto - 4" '!C192</f>
        <v>0</v>
      </c>
      <c r="AF192" s="106">
        <f>'"Información del Proyecto - 4" '!D192</f>
        <v>0</v>
      </c>
      <c r="AG192" s="106">
        <f>'"Información del Proyecto - 4" '!E192</f>
        <v>0</v>
      </c>
      <c r="AH192" s="106">
        <f>'"Información del Proyecto - 4" '!F192</f>
        <v>0</v>
      </c>
      <c r="AI192" s="106">
        <f>'"Información del Proyecto - 4" '!G192</f>
        <v>0</v>
      </c>
      <c r="AJ192" s="106">
        <f>'"Información del Proyecto - 4" '!H192</f>
        <v>0</v>
      </c>
      <c r="AK192" s="106">
        <f>'"Información del Proyecto - 4" '!I192</f>
        <v>0</v>
      </c>
      <c r="AL192" s="106">
        <f>'"Información del Proyecto - 4" '!J192</f>
        <v>0</v>
      </c>
      <c r="AM192" s="106">
        <f>'"Información del Proyecto - 4" '!K192</f>
        <v>0</v>
      </c>
      <c r="AN192" s="106">
        <f>'"Información del Proyecto - 4" '!L192</f>
        <v>0</v>
      </c>
      <c r="AO192" s="106">
        <f>'"Información del Proyecto - 4" '!M192</f>
        <v>0</v>
      </c>
      <c r="AP192" s="106">
        <f>'"Información del Proyecto - 4" '!N192</f>
        <v>0</v>
      </c>
      <c r="AQ192" s="106">
        <f>'"Información del Proyecto - 4" '!O192</f>
        <v>0</v>
      </c>
      <c r="AR192" s="106">
        <f>'"Información del Proyecto - 4" '!P192</f>
        <v>0</v>
      </c>
      <c r="AS192" s="106">
        <f>'"Información del Proyecto - 4" '!Q192</f>
        <v>0</v>
      </c>
      <c r="AT192" s="112">
        <f>'"Información del Proyecto - 4" '!R192</f>
        <v>0</v>
      </c>
      <c r="DR192" s="111">
        <f ca="1">Cálculos!B191</f>
        <v>0</v>
      </c>
      <c r="DS192" s="106">
        <f ca="1">Cálculos!C191</f>
        <v>0</v>
      </c>
      <c r="DT192" s="106">
        <f ca="1">Cálculos!D191</f>
        <v>0</v>
      </c>
      <c r="DU192" s="106">
        <f ca="1">Cálculos!E191</f>
        <v>0</v>
      </c>
      <c r="DV192" s="106">
        <f ca="1">Cálculos!F191</f>
        <v>0</v>
      </c>
      <c r="DW192" s="106">
        <f ca="1">Cálculos!G191</f>
        <v>0</v>
      </c>
      <c r="DX192" s="106">
        <f>Cálculos!H191</f>
        <v>0</v>
      </c>
      <c r="DY192" s="106">
        <f ca="1">Cálculos!I191</f>
        <v>0</v>
      </c>
      <c r="DZ192" s="106">
        <f ca="1">Cálculos!J191</f>
        <v>0</v>
      </c>
      <c r="EA192" s="106">
        <f ca="1">Cálculos!K191</f>
        <v>0</v>
      </c>
      <c r="EB192" s="106">
        <f ca="1">Cálculos!L191</f>
        <v>0</v>
      </c>
      <c r="EC192" s="106">
        <f>Cálculos!M191</f>
        <v>0</v>
      </c>
      <c r="ED192" s="106">
        <f ca="1">Cálculos!N191</f>
        <v>0</v>
      </c>
      <c r="EE192" s="106">
        <f ca="1">Cálculos!O191</f>
        <v>0</v>
      </c>
      <c r="EF192" s="106">
        <f ca="1">Cálculos!P191</f>
        <v>0</v>
      </c>
      <c r="EG192" s="106">
        <f ca="1">Cálculos!Q191</f>
        <v>0</v>
      </c>
      <c r="EH192" s="106">
        <f ca="1">Cálculos!R191</f>
        <v>0</v>
      </c>
      <c r="EI192" s="106">
        <f ca="1">Cálculos!S191</f>
        <v>0</v>
      </c>
      <c r="EJ192" s="106">
        <f ca="1">Cálculos!T191</f>
        <v>0</v>
      </c>
    </row>
    <row r="193" spans="30:140" x14ac:dyDescent="0.25">
      <c r="AD193" s="111">
        <f>'"Información del Proyecto - 4" '!B193</f>
        <v>0</v>
      </c>
      <c r="AE193" s="106">
        <f>'"Información del Proyecto - 4" '!C193</f>
        <v>0</v>
      </c>
      <c r="AF193" s="106">
        <f>'"Información del Proyecto - 4" '!D193</f>
        <v>0</v>
      </c>
      <c r="AG193" s="106">
        <f>'"Información del Proyecto - 4" '!E193</f>
        <v>0</v>
      </c>
      <c r="AH193" s="106">
        <f>'"Información del Proyecto - 4" '!F193</f>
        <v>0</v>
      </c>
      <c r="AI193" s="106">
        <f>'"Información del Proyecto - 4" '!G193</f>
        <v>0</v>
      </c>
      <c r="AJ193" s="106">
        <f>'"Información del Proyecto - 4" '!H193</f>
        <v>0</v>
      </c>
      <c r="AK193" s="106">
        <f>'"Información del Proyecto - 4" '!I193</f>
        <v>0</v>
      </c>
      <c r="AL193" s="106">
        <f>'"Información del Proyecto - 4" '!J193</f>
        <v>0</v>
      </c>
      <c r="AM193" s="106">
        <f>'"Información del Proyecto - 4" '!K193</f>
        <v>0</v>
      </c>
      <c r="AN193" s="106">
        <f>'"Información del Proyecto - 4" '!L193</f>
        <v>0</v>
      </c>
      <c r="AO193" s="106">
        <f>'"Información del Proyecto - 4" '!M193</f>
        <v>0</v>
      </c>
      <c r="AP193" s="106">
        <f>'"Información del Proyecto - 4" '!N193</f>
        <v>0</v>
      </c>
      <c r="AQ193" s="106">
        <f>'"Información del Proyecto - 4" '!O193</f>
        <v>0</v>
      </c>
      <c r="AR193" s="106">
        <f>'"Información del Proyecto - 4" '!P193</f>
        <v>0</v>
      </c>
      <c r="AS193" s="106">
        <f>'"Información del Proyecto - 4" '!Q193</f>
        <v>0</v>
      </c>
      <c r="AT193" s="112">
        <f>'"Información del Proyecto - 4" '!R193</f>
        <v>0</v>
      </c>
      <c r="DR193" s="111">
        <f ca="1">Cálculos!B192</f>
        <v>0</v>
      </c>
      <c r="DS193" s="106">
        <f ca="1">Cálculos!C192</f>
        <v>0</v>
      </c>
      <c r="DT193" s="106">
        <f ca="1">Cálculos!D192</f>
        <v>0</v>
      </c>
      <c r="DU193" s="106">
        <f ca="1">Cálculos!E192</f>
        <v>0</v>
      </c>
      <c r="DV193" s="106">
        <f ca="1">Cálculos!F192</f>
        <v>0</v>
      </c>
      <c r="DW193" s="106">
        <f ca="1">Cálculos!G192</f>
        <v>0</v>
      </c>
      <c r="DX193" s="106">
        <f>Cálculos!H192</f>
        <v>0</v>
      </c>
      <c r="DY193" s="106">
        <f ca="1">Cálculos!I192</f>
        <v>0</v>
      </c>
      <c r="DZ193" s="106">
        <f ca="1">Cálculos!J192</f>
        <v>0</v>
      </c>
      <c r="EA193" s="106">
        <f ca="1">Cálculos!K192</f>
        <v>0</v>
      </c>
      <c r="EB193" s="106">
        <f ca="1">Cálculos!L192</f>
        <v>0</v>
      </c>
      <c r="EC193" s="106">
        <f>Cálculos!M192</f>
        <v>0</v>
      </c>
      <c r="ED193" s="106">
        <f ca="1">Cálculos!N192</f>
        <v>0</v>
      </c>
      <c r="EE193" s="106">
        <f ca="1">Cálculos!O192</f>
        <v>0</v>
      </c>
      <c r="EF193" s="106">
        <f ca="1">Cálculos!P192</f>
        <v>0</v>
      </c>
      <c r="EG193" s="106">
        <f ca="1">Cálculos!Q192</f>
        <v>0</v>
      </c>
      <c r="EH193" s="106">
        <f ca="1">Cálculos!R192</f>
        <v>0</v>
      </c>
      <c r="EI193" s="106">
        <f ca="1">Cálculos!S192</f>
        <v>0</v>
      </c>
      <c r="EJ193" s="106">
        <f ca="1">Cálculos!T192</f>
        <v>0</v>
      </c>
    </row>
    <row r="194" spans="30:140" x14ac:dyDescent="0.25">
      <c r="AD194" s="111">
        <f>'"Información del Proyecto - 4" '!B194</f>
        <v>0</v>
      </c>
      <c r="AE194" s="106">
        <f>'"Información del Proyecto - 4" '!C194</f>
        <v>0</v>
      </c>
      <c r="AF194" s="106">
        <f>'"Información del Proyecto - 4" '!D194</f>
        <v>0</v>
      </c>
      <c r="AG194" s="106">
        <f>'"Información del Proyecto - 4" '!E194</f>
        <v>0</v>
      </c>
      <c r="AH194" s="106">
        <f>'"Información del Proyecto - 4" '!F194</f>
        <v>0</v>
      </c>
      <c r="AI194" s="106">
        <f>'"Información del Proyecto - 4" '!G194</f>
        <v>0</v>
      </c>
      <c r="AJ194" s="106">
        <f>'"Información del Proyecto - 4" '!H194</f>
        <v>0</v>
      </c>
      <c r="AK194" s="106">
        <f>'"Información del Proyecto - 4" '!I194</f>
        <v>0</v>
      </c>
      <c r="AL194" s="106">
        <f>'"Información del Proyecto - 4" '!J194</f>
        <v>0</v>
      </c>
      <c r="AM194" s="106">
        <f>'"Información del Proyecto - 4" '!K194</f>
        <v>0</v>
      </c>
      <c r="AN194" s="106">
        <f>'"Información del Proyecto - 4" '!L194</f>
        <v>0</v>
      </c>
      <c r="AO194" s="106">
        <f>'"Información del Proyecto - 4" '!M194</f>
        <v>0</v>
      </c>
      <c r="AP194" s="106">
        <f>'"Información del Proyecto - 4" '!N194</f>
        <v>0</v>
      </c>
      <c r="AQ194" s="106">
        <f>'"Información del Proyecto - 4" '!O194</f>
        <v>0</v>
      </c>
      <c r="AR194" s="106">
        <f>'"Información del Proyecto - 4" '!P194</f>
        <v>0</v>
      </c>
      <c r="AS194" s="106">
        <f>'"Información del Proyecto - 4" '!Q194</f>
        <v>0</v>
      </c>
      <c r="AT194" s="112">
        <f>'"Información del Proyecto - 4" '!R194</f>
        <v>0</v>
      </c>
      <c r="DR194" s="111">
        <f ca="1">Cálculos!B193</f>
        <v>0</v>
      </c>
      <c r="DS194" s="106">
        <f ca="1">Cálculos!C193</f>
        <v>0</v>
      </c>
      <c r="DT194" s="106">
        <f ca="1">Cálculos!D193</f>
        <v>0</v>
      </c>
      <c r="DU194" s="106">
        <f ca="1">Cálculos!E193</f>
        <v>0</v>
      </c>
      <c r="DV194" s="106">
        <f ca="1">Cálculos!F193</f>
        <v>0</v>
      </c>
      <c r="DW194" s="106">
        <f ca="1">Cálculos!G193</f>
        <v>0</v>
      </c>
      <c r="DX194" s="106">
        <f>Cálculos!H193</f>
        <v>0</v>
      </c>
      <c r="DY194" s="106">
        <f ca="1">Cálculos!I193</f>
        <v>0</v>
      </c>
      <c r="DZ194" s="106">
        <f ca="1">Cálculos!J193</f>
        <v>0</v>
      </c>
      <c r="EA194" s="106">
        <f ca="1">Cálculos!K193</f>
        <v>0</v>
      </c>
      <c r="EB194" s="106">
        <f ca="1">Cálculos!L193</f>
        <v>0</v>
      </c>
      <c r="EC194" s="106">
        <f>Cálculos!M193</f>
        <v>0</v>
      </c>
      <c r="ED194" s="106">
        <f ca="1">Cálculos!N193</f>
        <v>0</v>
      </c>
      <c r="EE194" s="106">
        <f ca="1">Cálculos!O193</f>
        <v>0</v>
      </c>
      <c r="EF194" s="106">
        <f ca="1">Cálculos!P193</f>
        <v>0</v>
      </c>
      <c r="EG194" s="106">
        <f ca="1">Cálculos!Q193</f>
        <v>0</v>
      </c>
      <c r="EH194" s="106">
        <f ca="1">Cálculos!R193</f>
        <v>0</v>
      </c>
      <c r="EI194" s="106">
        <f ca="1">Cálculos!S193</f>
        <v>0</v>
      </c>
      <c r="EJ194" s="106">
        <f ca="1">Cálculos!T193</f>
        <v>0</v>
      </c>
    </row>
    <row r="195" spans="30:140" x14ac:dyDescent="0.25">
      <c r="AD195" s="111">
        <f>'"Información del Proyecto - 4" '!B195</f>
        <v>0</v>
      </c>
      <c r="AE195" s="106">
        <f>'"Información del Proyecto - 4" '!C195</f>
        <v>0</v>
      </c>
      <c r="AF195" s="106">
        <f>'"Información del Proyecto - 4" '!D195</f>
        <v>0</v>
      </c>
      <c r="AG195" s="106">
        <f>'"Información del Proyecto - 4" '!E195</f>
        <v>0</v>
      </c>
      <c r="AH195" s="106">
        <f>'"Información del Proyecto - 4" '!F195</f>
        <v>0</v>
      </c>
      <c r="AI195" s="106">
        <f>'"Información del Proyecto - 4" '!G195</f>
        <v>0</v>
      </c>
      <c r="AJ195" s="106">
        <f>'"Información del Proyecto - 4" '!H195</f>
        <v>0</v>
      </c>
      <c r="AK195" s="106">
        <f>'"Información del Proyecto - 4" '!I195</f>
        <v>0</v>
      </c>
      <c r="AL195" s="106">
        <f>'"Información del Proyecto - 4" '!J195</f>
        <v>0</v>
      </c>
      <c r="AM195" s="106">
        <f>'"Información del Proyecto - 4" '!K195</f>
        <v>0</v>
      </c>
      <c r="AN195" s="106">
        <f>'"Información del Proyecto - 4" '!L195</f>
        <v>0</v>
      </c>
      <c r="AO195" s="106">
        <f>'"Información del Proyecto - 4" '!M195</f>
        <v>0</v>
      </c>
      <c r="AP195" s="106">
        <f>'"Información del Proyecto - 4" '!N195</f>
        <v>0</v>
      </c>
      <c r="AQ195" s="106">
        <f>'"Información del Proyecto - 4" '!O195</f>
        <v>0</v>
      </c>
      <c r="AR195" s="106">
        <f>'"Información del Proyecto - 4" '!P195</f>
        <v>0</v>
      </c>
      <c r="AS195" s="106">
        <f>'"Información del Proyecto - 4" '!Q195</f>
        <v>0</v>
      </c>
      <c r="AT195" s="112">
        <f>'"Información del Proyecto - 4" '!R195</f>
        <v>0</v>
      </c>
      <c r="DR195" s="111">
        <f ca="1">Cálculos!B194</f>
        <v>0</v>
      </c>
      <c r="DS195" s="106">
        <f ca="1">Cálculos!C194</f>
        <v>0</v>
      </c>
      <c r="DT195" s="106">
        <f ca="1">Cálculos!D194</f>
        <v>0</v>
      </c>
      <c r="DU195" s="106">
        <f ca="1">Cálculos!E194</f>
        <v>0</v>
      </c>
      <c r="DV195" s="106">
        <f ca="1">Cálculos!F194</f>
        <v>0</v>
      </c>
      <c r="DW195" s="106">
        <f ca="1">Cálculos!G194</f>
        <v>0</v>
      </c>
      <c r="DX195" s="106">
        <f>Cálculos!H194</f>
        <v>0</v>
      </c>
      <c r="DY195" s="106">
        <f ca="1">Cálculos!I194</f>
        <v>0</v>
      </c>
      <c r="DZ195" s="106">
        <f ca="1">Cálculos!J194</f>
        <v>0</v>
      </c>
      <c r="EA195" s="106">
        <f ca="1">Cálculos!K194</f>
        <v>0</v>
      </c>
      <c r="EB195" s="106">
        <f ca="1">Cálculos!L194</f>
        <v>0</v>
      </c>
      <c r="EC195" s="106">
        <f>Cálculos!M194</f>
        <v>0</v>
      </c>
      <c r="ED195" s="106">
        <f ca="1">Cálculos!N194</f>
        <v>0</v>
      </c>
      <c r="EE195" s="106">
        <f ca="1">Cálculos!O194</f>
        <v>0</v>
      </c>
      <c r="EF195" s="106">
        <f ca="1">Cálculos!P194</f>
        <v>0</v>
      </c>
      <c r="EG195" s="106">
        <f ca="1">Cálculos!Q194</f>
        <v>0</v>
      </c>
      <c r="EH195" s="106">
        <f ca="1">Cálculos!R194</f>
        <v>0</v>
      </c>
      <c r="EI195" s="106">
        <f ca="1">Cálculos!S194</f>
        <v>0</v>
      </c>
      <c r="EJ195" s="106">
        <f ca="1">Cálculos!T194</f>
        <v>0</v>
      </c>
    </row>
    <row r="196" spans="30:140" x14ac:dyDescent="0.25">
      <c r="AD196" s="111">
        <f>'"Información del Proyecto - 4" '!B196</f>
        <v>0</v>
      </c>
      <c r="AE196" s="106">
        <f>'"Información del Proyecto - 4" '!C196</f>
        <v>0</v>
      </c>
      <c r="AF196" s="106">
        <f>'"Información del Proyecto - 4" '!D196</f>
        <v>0</v>
      </c>
      <c r="AG196" s="106">
        <f>'"Información del Proyecto - 4" '!E196</f>
        <v>0</v>
      </c>
      <c r="AH196" s="106">
        <f>'"Información del Proyecto - 4" '!F196</f>
        <v>0</v>
      </c>
      <c r="AI196" s="106">
        <f>'"Información del Proyecto - 4" '!G196</f>
        <v>0</v>
      </c>
      <c r="AJ196" s="106">
        <f>'"Información del Proyecto - 4" '!H196</f>
        <v>0</v>
      </c>
      <c r="AK196" s="106">
        <f>'"Información del Proyecto - 4" '!I196</f>
        <v>0</v>
      </c>
      <c r="AL196" s="106">
        <f>'"Información del Proyecto - 4" '!J196</f>
        <v>0</v>
      </c>
      <c r="AM196" s="106">
        <f>'"Información del Proyecto - 4" '!K196</f>
        <v>0</v>
      </c>
      <c r="AN196" s="106">
        <f>'"Información del Proyecto - 4" '!L196</f>
        <v>0</v>
      </c>
      <c r="AO196" s="106">
        <f>'"Información del Proyecto - 4" '!M196</f>
        <v>0</v>
      </c>
      <c r="AP196" s="106">
        <f>'"Información del Proyecto - 4" '!N196</f>
        <v>0</v>
      </c>
      <c r="AQ196" s="106">
        <f>'"Información del Proyecto - 4" '!O196</f>
        <v>0</v>
      </c>
      <c r="AR196" s="106">
        <f>'"Información del Proyecto - 4" '!P196</f>
        <v>0</v>
      </c>
      <c r="AS196" s="106">
        <f>'"Información del Proyecto - 4" '!Q196</f>
        <v>0</v>
      </c>
      <c r="AT196" s="112">
        <f>'"Información del Proyecto - 4" '!R196</f>
        <v>0</v>
      </c>
      <c r="DR196" s="111">
        <f ca="1">Cálculos!B195</f>
        <v>0</v>
      </c>
      <c r="DS196" s="106">
        <f ca="1">Cálculos!C195</f>
        <v>0</v>
      </c>
      <c r="DT196" s="106">
        <f ca="1">Cálculos!D195</f>
        <v>0</v>
      </c>
      <c r="DU196" s="106">
        <f ca="1">Cálculos!E195</f>
        <v>0</v>
      </c>
      <c r="DV196" s="106">
        <f ca="1">Cálculos!F195</f>
        <v>0</v>
      </c>
      <c r="DW196" s="106">
        <f ca="1">Cálculos!G195</f>
        <v>0</v>
      </c>
      <c r="DX196" s="106">
        <f>Cálculos!H195</f>
        <v>0</v>
      </c>
      <c r="DY196" s="106">
        <f ca="1">Cálculos!I195</f>
        <v>0</v>
      </c>
      <c r="DZ196" s="106">
        <f ca="1">Cálculos!J195</f>
        <v>0</v>
      </c>
      <c r="EA196" s="106">
        <f ca="1">Cálculos!K195</f>
        <v>0</v>
      </c>
      <c r="EB196" s="106">
        <f ca="1">Cálculos!L195</f>
        <v>0</v>
      </c>
      <c r="EC196" s="106">
        <f>Cálculos!M195</f>
        <v>0</v>
      </c>
      <c r="ED196" s="106">
        <f ca="1">Cálculos!N195</f>
        <v>0</v>
      </c>
      <c r="EE196" s="106">
        <f ca="1">Cálculos!O195</f>
        <v>0</v>
      </c>
      <c r="EF196" s="106">
        <f ca="1">Cálculos!P195</f>
        <v>0</v>
      </c>
      <c r="EG196" s="106">
        <f ca="1">Cálculos!Q195</f>
        <v>0</v>
      </c>
      <c r="EH196" s="106">
        <f ca="1">Cálculos!R195</f>
        <v>0</v>
      </c>
      <c r="EI196" s="106">
        <f ca="1">Cálculos!S195</f>
        <v>0</v>
      </c>
      <c r="EJ196" s="106">
        <f ca="1">Cálculos!T195</f>
        <v>0</v>
      </c>
    </row>
    <row r="197" spans="30:140" x14ac:dyDescent="0.25">
      <c r="AD197" s="111">
        <f>'"Información del Proyecto - 4" '!B197</f>
        <v>0</v>
      </c>
      <c r="AE197" s="106">
        <f>'"Información del Proyecto - 4" '!C197</f>
        <v>0</v>
      </c>
      <c r="AF197" s="106">
        <f>'"Información del Proyecto - 4" '!D197</f>
        <v>0</v>
      </c>
      <c r="AG197" s="106">
        <f>'"Información del Proyecto - 4" '!E197</f>
        <v>0</v>
      </c>
      <c r="AH197" s="106">
        <f>'"Información del Proyecto - 4" '!F197</f>
        <v>0</v>
      </c>
      <c r="AI197" s="106">
        <f>'"Información del Proyecto - 4" '!G197</f>
        <v>0</v>
      </c>
      <c r="AJ197" s="106">
        <f>'"Información del Proyecto - 4" '!H197</f>
        <v>0</v>
      </c>
      <c r="AK197" s="106">
        <f>'"Información del Proyecto - 4" '!I197</f>
        <v>0</v>
      </c>
      <c r="AL197" s="106">
        <f>'"Información del Proyecto - 4" '!J197</f>
        <v>0</v>
      </c>
      <c r="AM197" s="106">
        <f>'"Información del Proyecto - 4" '!K197</f>
        <v>0</v>
      </c>
      <c r="AN197" s="106">
        <f>'"Información del Proyecto - 4" '!L197</f>
        <v>0</v>
      </c>
      <c r="AO197" s="106">
        <f>'"Información del Proyecto - 4" '!M197</f>
        <v>0</v>
      </c>
      <c r="AP197" s="106">
        <f>'"Información del Proyecto - 4" '!N197</f>
        <v>0</v>
      </c>
      <c r="AQ197" s="106">
        <f>'"Información del Proyecto - 4" '!O197</f>
        <v>0</v>
      </c>
      <c r="AR197" s="106">
        <f>'"Información del Proyecto - 4" '!P197</f>
        <v>0</v>
      </c>
      <c r="AS197" s="106">
        <f>'"Información del Proyecto - 4" '!Q197</f>
        <v>0</v>
      </c>
      <c r="AT197" s="112">
        <f>'"Información del Proyecto - 4" '!R197</f>
        <v>0</v>
      </c>
      <c r="DR197" s="111">
        <f ca="1">Cálculos!B196</f>
        <v>0</v>
      </c>
      <c r="DS197" s="106">
        <f ca="1">Cálculos!C196</f>
        <v>0</v>
      </c>
      <c r="DT197" s="106">
        <f ca="1">Cálculos!D196</f>
        <v>0</v>
      </c>
      <c r="DU197" s="106">
        <f ca="1">Cálculos!E196</f>
        <v>0</v>
      </c>
      <c r="DV197" s="106">
        <f ca="1">Cálculos!F196</f>
        <v>0</v>
      </c>
      <c r="DW197" s="106">
        <f ca="1">Cálculos!G196</f>
        <v>0</v>
      </c>
      <c r="DX197" s="106">
        <f>Cálculos!H196</f>
        <v>0</v>
      </c>
      <c r="DY197" s="106">
        <f ca="1">Cálculos!I196</f>
        <v>0</v>
      </c>
      <c r="DZ197" s="106">
        <f ca="1">Cálculos!J196</f>
        <v>0</v>
      </c>
      <c r="EA197" s="106">
        <f ca="1">Cálculos!K196</f>
        <v>0</v>
      </c>
      <c r="EB197" s="106">
        <f ca="1">Cálculos!L196</f>
        <v>0</v>
      </c>
      <c r="EC197" s="106">
        <f>Cálculos!M196</f>
        <v>0</v>
      </c>
      <c r="ED197" s="106">
        <f ca="1">Cálculos!N196</f>
        <v>0</v>
      </c>
      <c r="EE197" s="106">
        <f ca="1">Cálculos!O196</f>
        <v>0</v>
      </c>
      <c r="EF197" s="106">
        <f ca="1">Cálculos!P196</f>
        <v>0</v>
      </c>
      <c r="EG197" s="106">
        <f ca="1">Cálculos!Q196</f>
        <v>0</v>
      </c>
      <c r="EH197" s="106">
        <f ca="1">Cálculos!R196</f>
        <v>0</v>
      </c>
      <c r="EI197" s="106">
        <f ca="1">Cálculos!S196</f>
        <v>0</v>
      </c>
      <c r="EJ197" s="106">
        <f ca="1">Cálculos!T196</f>
        <v>0</v>
      </c>
    </row>
    <row r="198" spans="30:140" x14ac:dyDescent="0.25">
      <c r="AD198" s="111">
        <f>'"Información del Proyecto - 4" '!B198</f>
        <v>0</v>
      </c>
      <c r="AE198" s="106">
        <f>'"Información del Proyecto - 4" '!C198</f>
        <v>0</v>
      </c>
      <c r="AF198" s="106">
        <f>'"Información del Proyecto - 4" '!D198</f>
        <v>0</v>
      </c>
      <c r="AG198" s="106">
        <f>'"Información del Proyecto - 4" '!E198</f>
        <v>0</v>
      </c>
      <c r="AH198" s="106">
        <f>'"Información del Proyecto - 4" '!F198</f>
        <v>0</v>
      </c>
      <c r="AI198" s="106">
        <f>'"Información del Proyecto - 4" '!G198</f>
        <v>0</v>
      </c>
      <c r="AJ198" s="106">
        <f>'"Información del Proyecto - 4" '!H198</f>
        <v>0</v>
      </c>
      <c r="AK198" s="106">
        <f>'"Información del Proyecto - 4" '!I198</f>
        <v>0</v>
      </c>
      <c r="AL198" s="106">
        <f>'"Información del Proyecto - 4" '!J198</f>
        <v>0</v>
      </c>
      <c r="AM198" s="106">
        <f>'"Información del Proyecto - 4" '!K198</f>
        <v>0</v>
      </c>
      <c r="AN198" s="106">
        <f>'"Información del Proyecto - 4" '!L198</f>
        <v>0</v>
      </c>
      <c r="AO198" s="106">
        <f>'"Información del Proyecto - 4" '!M198</f>
        <v>0</v>
      </c>
      <c r="AP198" s="106">
        <f>'"Información del Proyecto - 4" '!N198</f>
        <v>0</v>
      </c>
      <c r="AQ198" s="106">
        <f>'"Información del Proyecto - 4" '!O198</f>
        <v>0</v>
      </c>
      <c r="AR198" s="106">
        <f>'"Información del Proyecto - 4" '!P198</f>
        <v>0</v>
      </c>
      <c r="AS198" s="106">
        <f>'"Información del Proyecto - 4" '!Q198</f>
        <v>0</v>
      </c>
      <c r="AT198" s="112">
        <f>'"Información del Proyecto - 4" '!R198</f>
        <v>0</v>
      </c>
      <c r="DR198" s="111">
        <f ca="1">Cálculos!B197</f>
        <v>0</v>
      </c>
      <c r="DS198" s="106">
        <f ca="1">Cálculos!C197</f>
        <v>0</v>
      </c>
      <c r="DT198" s="106">
        <f ca="1">Cálculos!D197</f>
        <v>0</v>
      </c>
      <c r="DU198" s="106">
        <f ca="1">Cálculos!E197</f>
        <v>0</v>
      </c>
      <c r="DV198" s="106">
        <f ca="1">Cálculos!F197</f>
        <v>0</v>
      </c>
      <c r="DW198" s="106">
        <f ca="1">Cálculos!G197</f>
        <v>0</v>
      </c>
      <c r="DX198" s="106">
        <f>Cálculos!H197</f>
        <v>0</v>
      </c>
      <c r="DY198" s="106">
        <f ca="1">Cálculos!I197</f>
        <v>0</v>
      </c>
      <c r="DZ198" s="106">
        <f ca="1">Cálculos!J197</f>
        <v>0</v>
      </c>
      <c r="EA198" s="106">
        <f ca="1">Cálculos!K197</f>
        <v>0</v>
      </c>
      <c r="EB198" s="106">
        <f ca="1">Cálculos!L197</f>
        <v>0</v>
      </c>
      <c r="EC198" s="106">
        <f>Cálculos!M197</f>
        <v>0</v>
      </c>
      <c r="ED198" s="106">
        <f ca="1">Cálculos!N197</f>
        <v>0</v>
      </c>
      <c r="EE198" s="106">
        <f ca="1">Cálculos!O197</f>
        <v>0</v>
      </c>
      <c r="EF198" s="106">
        <f ca="1">Cálculos!P197</f>
        <v>0</v>
      </c>
      <c r="EG198" s="106">
        <f ca="1">Cálculos!Q197</f>
        <v>0</v>
      </c>
      <c r="EH198" s="106">
        <f ca="1">Cálculos!R197</f>
        <v>0</v>
      </c>
      <c r="EI198" s="106">
        <f ca="1">Cálculos!S197</f>
        <v>0</v>
      </c>
      <c r="EJ198" s="106">
        <f ca="1">Cálculos!T197</f>
        <v>0</v>
      </c>
    </row>
    <row r="199" spans="30:140" x14ac:dyDescent="0.25">
      <c r="AD199" s="111">
        <f>'"Información del Proyecto - 4" '!B199</f>
        <v>0</v>
      </c>
      <c r="AE199" s="106">
        <f>'"Información del Proyecto - 4" '!C199</f>
        <v>0</v>
      </c>
      <c r="AF199" s="106">
        <f>'"Información del Proyecto - 4" '!D199</f>
        <v>0</v>
      </c>
      <c r="AG199" s="106">
        <f>'"Información del Proyecto - 4" '!E199</f>
        <v>0</v>
      </c>
      <c r="AH199" s="106">
        <f>'"Información del Proyecto - 4" '!F199</f>
        <v>0</v>
      </c>
      <c r="AI199" s="106">
        <f>'"Información del Proyecto - 4" '!G199</f>
        <v>0</v>
      </c>
      <c r="AJ199" s="106">
        <f>'"Información del Proyecto - 4" '!H199</f>
        <v>0</v>
      </c>
      <c r="AK199" s="106">
        <f>'"Información del Proyecto - 4" '!I199</f>
        <v>0</v>
      </c>
      <c r="AL199" s="106">
        <f>'"Información del Proyecto - 4" '!J199</f>
        <v>0</v>
      </c>
      <c r="AM199" s="106">
        <f>'"Información del Proyecto - 4" '!K199</f>
        <v>0</v>
      </c>
      <c r="AN199" s="106">
        <f>'"Información del Proyecto - 4" '!L199</f>
        <v>0</v>
      </c>
      <c r="AO199" s="106">
        <f>'"Información del Proyecto - 4" '!M199</f>
        <v>0</v>
      </c>
      <c r="AP199" s="106">
        <f>'"Información del Proyecto - 4" '!N199</f>
        <v>0</v>
      </c>
      <c r="AQ199" s="106">
        <f>'"Información del Proyecto - 4" '!O199</f>
        <v>0</v>
      </c>
      <c r="AR199" s="106">
        <f>'"Información del Proyecto - 4" '!P199</f>
        <v>0</v>
      </c>
      <c r="AS199" s="106">
        <f>'"Información del Proyecto - 4" '!Q199</f>
        <v>0</v>
      </c>
      <c r="AT199" s="112">
        <f>'"Información del Proyecto - 4" '!R199</f>
        <v>0</v>
      </c>
      <c r="DR199" s="111">
        <f ca="1">Cálculos!B198</f>
        <v>0</v>
      </c>
      <c r="DS199" s="106">
        <f ca="1">Cálculos!C198</f>
        <v>0</v>
      </c>
      <c r="DT199" s="106">
        <f ca="1">Cálculos!D198</f>
        <v>0</v>
      </c>
      <c r="DU199" s="106">
        <f ca="1">Cálculos!E198</f>
        <v>0</v>
      </c>
      <c r="DV199" s="106">
        <f ca="1">Cálculos!F198</f>
        <v>0</v>
      </c>
      <c r="DW199" s="106">
        <f ca="1">Cálculos!G198</f>
        <v>0</v>
      </c>
      <c r="DX199" s="106">
        <f>Cálculos!H198</f>
        <v>0</v>
      </c>
      <c r="DY199" s="106">
        <f ca="1">Cálculos!I198</f>
        <v>0</v>
      </c>
      <c r="DZ199" s="106">
        <f ca="1">Cálculos!J198</f>
        <v>0</v>
      </c>
      <c r="EA199" s="106">
        <f ca="1">Cálculos!K198</f>
        <v>0</v>
      </c>
      <c r="EB199" s="106">
        <f ca="1">Cálculos!L198</f>
        <v>0</v>
      </c>
      <c r="EC199" s="106">
        <f>Cálculos!M198</f>
        <v>0</v>
      </c>
      <c r="ED199" s="106">
        <f ca="1">Cálculos!N198</f>
        <v>0</v>
      </c>
      <c r="EE199" s="106">
        <f ca="1">Cálculos!O198</f>
        <v>0</v>
      </c>
      <c r="EF199" s="106">
        <f ca="1">Cálculos!P198</f>
        <v>0</v>
      </c>
      <c r="EG199" s="106">
        <f ca="1">Cálculos!Q198</f>
        <v>0</v>
      </c>
      <c r="EH199" s="106">
        <f ca="1">Cálculos!R198</f>
        <v>0</v>
      </c>
      <c r="EI199" s="106">
        <f ca="1">Cálculos!S198</f>
        <v>0</v>
      </c>
      <c r="EJ199" s="106">
        <f ca="1">Cálculos!T198</f>
        <v>0</v>
      </c>
    </row>
    <row r="200" spans="30:140" x14ac:dyDescent="0.25">
      <c r="AD200" s="111">
        <f>'"Información del Proyecto - 4" '!B200</f>
        <v>0</v>
      </c>
      <c r="AE200" s="106">
        <f>'"Información del Proyecto - 4" '!C200</f>
        <v>0</v>
      </c>
      <c r="AF200" s="106">
        <f>'"Información del Proyecto - 4" '!D200</f>
        <v>0</v>
      </c>
      <c r="AG200" s="106">
        <f>'"Información del Proyecto - 4" '!E200</f>
        <v>0</v>
      </c>
      <c r="AH200" s="106">
        <f>'"Información del Proyecto - 4" '!F200</f>
        <v>0</v>
      </c>
      <c r="AI200" s="106">
        <f>'"Información del Proyecto - 4" '!G200</f>
        <v>0</v>
      </c>
      <c r="AJ200" s="106">
        <f>'"Información del Proyecto - 4" '!H200</f>
        <v>0</v>
      </c>
      <c r="AK200" s="106">
        <f>'"Información del Proyecto - 4" '!I200</f>
        <v>0</v>
      </c>
      <c r="AL200" s="106">
        <f>'"Información del Proyecto - 4" '!J200</f>
        <v>0</v>
      </c>
      <c r="AM200" s="106">
        <f>'"Información del Proyecto - 4" '!K200</f>
        <v>0</v>
      </c>
      <c r="AN200" s="106">
        <f>'"Información del Proyecto - 4" '!L200</f>
        <v>0</v>
      </c>
      <c r="AO200" s="106">
        <f>'"Información del Proyecto - 4" '!M200</f>
        <v>0</v>
      </c>
      <c r="AP200" s="106">
        <f>'"Información del Proyecto - 4" '!N200</f>
        <v>0</v>
      </c>
      <c r="AQ200" s="106">
        <f>'"Información del Proyecto - 4" '!O200</f>
        <v>0</v>
      </c>
      <c r="AR200" s="106">
        <f>'"Información del Proyecto - 4" '!P200</f>
        <v>0</v>
      </c>
      <c r="AS200" s="106">
        <f>'"Información del Proyecto - 4" '!Q200</f>
        <v>0</v>
      </c>
      <c r="AT200" s="112">
        <f>'"Información del Proyecto - 4" '!R200</f>
        <v>0</v>
      </c>
      <c r="DR200" s="111">
        <f ca="1">Cálculos!B199</f>
        <v>0</v>
      </c>
      <c r="DS200" s="106">
        <f ca="1">Cálculos!C199</f>
        <v>0</v>
      </c>
      <c r="DT200" s="106">
        <f ca="1">Cálculos!D199</f>
        <v>0</v>
      </c>
      <c r="DU200" s="106">
        <f ca="1">Cálculos!E199</f>
        <v>0</v>
      </c>
      <c r="DV200" s="106">
        <f ca="1">Cálculos!F199</f>
        <v>0</v>
      </c>
      <c r="DW200" s="106">
        <f ca="1">Cálculos!G199</f>
        <v>0</v>
      </c>
      <c r="DX200" s="106">
        <f>Cálculos!H199</f>
        <v>0</v>
      </c>
      <c r="DY200" s="106">
        <f ca="1">Cálculos!I199</f>
        <v>0</v>
      </c>
      <c r="DZ200" s="106">
        <f ca="1">Cálculos!J199</f>
        <v>0</v>
      </c>
      <c r="EA200" s="106">
        <f ca="1">Cálculos!K199</f>
        <v>0</v>
      </c>
      <c r="EB200" s="106">
        <f ca="1">Cálculos!L199</f>
        <v>0</v>
      </c>
      <c r="EC200" s="106">
        <f>Cálculos!M199</f>
        <v>0</v>
      </c>
      <c r="ED200" s="106">
        <f ca="1">Cálculos!N199</f>
        <v>0</v>
      </c>
      <c r="EE200" s="106">
        <f ca="1">Cálculos!O199</f>
        <v>0</v>
      </c>
      <c r="EF200" s="106">
        <f ca="1">Cálculos!P199</f>
        <v>0</v>
      </c>
      <c r="EG200" s="106">
        <f ca="1">Cálculos!Q199</f>
        <v>0</v>
      </c>
      <c r="EH200" s="106">
        <f ca="1">Cálculos!R199</f>
        <v>0</v>
      </c>
      <c r="EI200" s="106">
        <f ca="1">Cálculos!S199</f>
        <v>0</v>
      </c>
      <c r="EJ200" s="106">
        <f ca="1">Cálculos!T199</f>
        <v>0</v>
      </c>
    </row>
    <row r="201" spans="30:140" x14ac:dyDescent="0.25">
      <c r="AD201" s="111">
        <f>'"Información del Proyecto - 4" '!B201</f>
        <v>0</v>
      </c>
      <c r="AE201" s="106">
        <f>'"Información del Proyecto - 4" '!C201</f>
        <v>0</v>
      </c>
      <c r="AF201" s="106">
        <f>'"Información del Proyecto - 4" '!D201</f>
        <v>0</v>
      </c>
      <c r="AG201" s="106">
        <f>'"Información del Proyecto - 4" '!E201</f>
        <v>0</v>
      </c>
      <c r="AH201" s="106">
        <f>'"Información del Proyecto - 4" '!F201</f>
        <v>0</v>
      </c>
      <c r="AI201" s="106">
        <f>'"Información del Proyecto - 4" '!G201</f>
        <v>0</v>
      </c>
      <c r="AJ201" s="106">
        <f>'"Información del Proyecto - 4" '!H201</f>
        <v>0</v>
      </c>
      <c r="AK201" s="106">
        <f>'"Información del Proyecto - 4" '!I201</f>
        <v>0</v>
      </c>
      <c r="AL201" s="106">
        <f>'"Información del Proyecto - 4" '!J201</f>
        <v>0</v>
      </c>
      <c r="AM201" s="106">
        <f>'"Información del Proyecto - 4" '!K201</f>
        <v>0</v>
      </c>
      <c r="AN201" s="106">
        <f>'"Información del Proyecto - 4" '!L201</f>
        <v>0</v>
      </c>
      <c r="AO201" s="106">
        <f>'"Información del Proyecto - 4" '!M201</f>
        <v>0</v>
      </c>
      <c r="AP201" s="106">
        <f>'"Información del Proyecto - 4" '!N201</f>
        <v>0</v>
      </c>
      <c r="AQ201" s="106">
        <f>'"Información del Proyecto - 4" '!O201</f>
        <v>0</v>
      </c>
      <c r="AR201" s="106">
        <f>'"Información del Proyecto - 4" '!P201</f>
        <v>0</v>
      </c>
      <c r="AS201" s="106">
        <f>'"Información del Proyecto - 4" '!Q201</f>
        <v>0</v>
      </c>
      <c r="AT201" s="112">
        <f>'"Información del Proyecto - 4" '!R201</f>
        <v>0</v>
      </c>
      <c r="DR201" s="111">
        <f ca="1">Cálculos!B200</f>
        <v>0</v>
      </c>
      <c r="DS201" s="106">
        <f ca="1">Cálculos!C200</f>
        <v>0</v>
      </c>
      <c r="DT201" s="106">
        <f ca="1">Cálculos!D200</f>
        <v>0</v>
      </c>
      <c r="DU201" s="106">
        <f ca="1">Cálculos!E200</f>
        <v>0</v>
      </c>
      <c r="DV201" s="106">
        <f ca="1">Cálculos!F200</f>
        <v>0</v>
      </c>
      <c r="DW201" s="106">
        <f ca="1">Cálculos!G200</f>
        <v>0</v>
      </c>
      <c r="DX201" s="106">
        <f>Cálculos!H200</f>
        <v>0</v>
      </c>
      <c r="DY201" s="106">
        <f ca="1">Cálculos!I200</f>
        <v>0</v>
      </c>
      <c r="DZ201" s="106">
        <f ca="1">Cálculos!J200</f>
        <v>0</v>
      </c>
      <c r="EA201" s="106">
        <f ca="1">Cálculos!K200</f>
        <v>0</v>
      </c>
      <c r="EB201" s="106">
        <f ca="1">Cálculos!L200</f>
        <v>0</v>
      </c>
      <c r="EC201" s="106">
        <f>Cálculos!M200</f>
        <v>0</v>
      </c>
      <c r="ED201" s="106">
        <f ca="1">Cálculos!N200</f>
        <v>0</v>
      </c>
      <c r="EE201" s="106">
        <f ca="1">Cálculos!O200</f>
        <v>0</v>
      </c>
      <c r="EF201" s="106">
        <f ca="1">Cálculos!P200</f>
        <v>0</v>
      </c>
      <c r="EG201" s="106">
        <f ca="1">Cálculos!Q200</f>
        <v>0</v>
      </c>
      <c r="EH201" s="106">
        <f ca="1">Cálculos!R200</f>
        <v>0</v>
      </c>
      <c r="EI201" s="106">
        <f ca="1">Cálculos!S200</f>
        <v>0</v>
      </c>
      <c r="EJ201" s="106">
        <f ca="1">Cálculos!T200</f>
        <v>0</v>
      </c>
    </row>
    <row r="202" spans="30:140" x14ac:dyDescent="0.25">
      <c r="AD202" s="111">
        <f>'"Información del Proyecto - 4" '!B202</f>
        <v>0</v>
      </c>
      <c r="AE202" s="106">
        <f>'"Información del Proyecto - 4" '!C202</f>
        <v>0</v>
      </c>
      <c r="AF202" s="106">
        <f>'"Información del Proyecto - 4" '!D202</f>
        <v>0</v>
      </c>
      <c r="AG202" s="106">
        <f>'"Información del Proyecto - 4" '!E202</f>
        <v>0</v>
      </c>
      <c r="AH202" s="106">
        <f>'"Información del Proyecto - 4" '!F202</f>
        <v>0</v>
      </c>
      <c r="AI202" s="106">
        <f>'"Información del Proyecto - 4" '!G202</f>
        <v>0</v>
      </c>
      <c r="AJ202" s="106">
        <f>'"Información del Proyecto - 4" '!H202</f>
        <v>0</v>
      </c>
      <c r="AK202" s="106">
        <f>'"Información del Proyecto - 4" '!I202</f>
        <v>0</v>
      </c>
      <c r="AL202" s="106">
        <f>'"Información del Proyecto - 4" '!J202</f>
        <v>0</v>
      </c>
      <c r="AM202" s="106">
        <f>'"Información del Proyecto - 4" '!K202</f>
        <v>0</v>
      </c>
      <c r="AN202" s="106">
        <f>'"Información del Proyecto - 4" '!L202</f>
        <v>0</v>
      </c>
      <c r="AO202" s="106">
        <f>'"Información del Proyecto - 4" '!M202</f>
        <v>0</v>
      </c>
      <c r="AP202" s="106">
        <f>'"Información del Proyecto - 4" '!N202</f>
        <v>0</v>
      </c>
      <c r="AQ202" s="106">
        <f>'"Información del Proyecto - 4" '!O202</f>
        <v>0</v>
      </c>
      <c r="AR202" s="106">
        <f>'"Información del Proyecto - 4" '!P202</f>
        <v>0</v>
      </c>
      <c r="AS202" s="106">
        <f>'"Información del Proyecto - 4" '!Q202</f>
        <v>0</v>
      </c>
      <c r="AT202" s="112">
        <f>'"Información del Proyecto - 4" '!R202</f>
        <v>0</v>
      </c>
      <c r="DR202" s="111">
        <f ca="1">Cálculos!B201</f>
        <v>0</v>
      </c>
      <c r="DS202" s="106">
        <f ca="1">Cálculos!C201</f>
        <v>0</v>
      </c>
      <c r="DT202" s="106">
        <f ca="1">Cálculos!D201</f>
        <v>0</v>
      </c>
      <c r="DU202" s="106">
        <f ca="1">Cálculos!E201</f>
        <v>0</v>
      </c>
      <c r="DV202" s="106">
        <f ca="1">Cálculos!F201</f>
        <v>0</v>
      </c>
      <c r="DW202" s="106">
        <f ca="1">Cálculos!G201</f>
        <v>0</v>
      </c>
      <c r="DX202" s="106">
        <f>Cálculos!H201</f>
        <v>0</v>
      </c>
      <c r="DY202" s="106">
        <f ca="1">Cálculos!I201</f>
        <v>0</v>
      </c>
      <c r="DZ202" s="106">
        <f ca="1">Cálculos!J201</f>
        <v>0</v>
      </c>
      <c r="EA202" s="106">
        <f ca="1">Cálculos!K201</f>
        <v>0</v>
      </c>
      <c r="EB202" s="106">
        <f ca="1">Cálculos!L201</f>
        <v>0</v>
      </c>
      <c r="EC202" s="106">
        <f>Cálculos!M201</f>
        <v>0</v>
      </c>
      <c r="ED202" s="106">
        <f ca="1">Cálculos!N201</f>
        <v>0</v>
      </c>
      <c r="EE202" s="106">
        <f ca="1">Cálculos!O201</f>
        <v>0</v>
      </c>
      <c r="EF202" s="106">
        <f ca="1">Cálculos!P201</f>
        <v>0</v>
      </c>
      <c r="EG202" s="106">
        <f ca="1">Cálculos!Q201</f>
        <v>0</v>
      </c>
      <c r="EH202" s="106">
        <f ca="1">Cálculos!R201</f>
        <v>0</v>
      </c>
      <c r="EI202" s="106">
        <f ca="1">Cálculos!S201</f>
        <v>0</v>
      </c>
      <c r="EJ202" s="106">
        <f ca="1">Cálculos!T201</f>
        <v>0</v>
      </c>
    </row>
    <row r="203" spans="30:140" x14ac:dyDescent="0.25">
      <c r="DR203" s="111">
        <f ca="1">Cálculos!B202</f>
        <v>0</v>
      </c>
      <c r="DS203" s="106">
        <f ca="1">Cálculos!C202</f>
        <v>0</v>
      </c>
      <c r="DT203" s="106">
        <f ca="1">Cálculos!D202</f>
        <v>0</v>
      </c>
      <c r="DU203" s="106">
        <f ca="1">Cálculos!E202</f>
        <v>0</v>
      </c>
      <c r="DV203" s="106">
        <f ca="1">Cálculos!F202</f>
        <v>0</v>
      </c>
      <c r="DW203" s="106">
        <f ca="1">Cálculos!G202</f>
        <v>0</v>
      </c>
      <c r="DX203" s="106">
        <f>Cálculos!H202</f>
        <v>0</v>
      </c>
      <c r="DY203" s="106">
        <f ca="1">Cálculos!I202</f>
        <v>0</v>
      </c>
      <c r="DZ203" s="106">
        <f ca="1">Cálculos!J202</f>
        <v>0</v>
      </c>
      <c r="EA203" s="106">
        <f ca="1">Cálculos!K202</f>
        <v>0</v>
      </c>
      <c r="EB203" s="106">
        <f ca="1">Cálculos!L202</f>
        <v>0</v>
      </c>
      <c r="EC203" s="106">
        <f>Cálculos!M202</f>
        <v>0</v>
      </c>
      <c r="ED203" s="106">
        <f ca="1">Cálculos!N202</f>
        <v>0</v>
      </c>
      <c r="EE203" s="106">
        <f ca="1">Cálculos!O202</f>
        <v>0</v>
      </c>
      <c r="EF203" s="106">
        <f ca="1">Cálculos!P202</f>
        <v>0</v>
      </c>
      <c r="EG203" s="106">
        <f ca="1">Cálculos!Q202</f>
        <v>0</v>
      </c>
      <c r="EH203" s="106">
        <f ca="1">Cálculos!R202</f>
        <v>0</v>
      </c>
      <c r="EI203" s="106">
        <f ca="1">Cálculos!S202</f>
        <v>0</v>
      </c>
      <c r="EJ203" s="106">
        <f ca="1">Cálculos!T202</f>
        <v>0</v>
      </c>
    </row>
    <row r="204" spans="30:140" x14ac:dyDescent="0.25">
      <c r="DR204" s="111">
        <f ca="1">Cálculos!B203</f>
        <v>0</v>
      </c>
      <c r="DS204" s="106">
        <f ca="1">Cálculos!C203</f>
        <v>0</v>
      </c>
      <c r="DT204" s="106">
        <f ca="1">Cálculos!D203</f>
        <v>0</v>
      </c>
      <c r="DU204" s="106">
        <f ca="1">Cálculos!E203</f>
        <v>0</v>
      </c>
      <c r="DV204" s="106">
        <f ca="1">Cálculos!F203</f>
        <v>0</v>
      </c>
      <c r="DW204" s="106">
        <f ca="1">Cálculos!G203</f>
        <v>0</v>
      </c>
      <c r="DX204" s="106">
        <f>Cálculos!H203</f>
        <v>0</v>
      </c>
      <c r="DY204" s="106">
        <f ca="1">Cálculos!I203</f>
        <v>0</v>
      </c>
      <c r="DZ204" s="106">
        <f ca="1">Cálculos!J203</f>
        <v>0</v>
      </c>
      <c r="EA204" s="106">
        <f ca="1">Cálculos!K203</f>
        <v>0</v>
      </c>
      <c r="EB204" s="106">
        <f ca="1">Cálculos!L203</f>
        <v>0</v>
      </c>
      <c r="EC204" s="106">
        <f>Cálculos!M203</f>
        <v>0</v>
      </c>
      <c r="ED204" s="106">
        <f ca="1">Cálculos!N203</f>
        <v>0</v>
      </c>
      <c r="EE204" s="106">
        <f ca="1">Cálculos!O203</f>
        <v>0</v>
      </c>
      <c r="EF204" s="106">
        <f ca="1">Cálculos!P203</f>
        <v>0</v>
      </c>
      <c r="EG204" s="106">
        <f ca="1">Cálculos!Q203</f>
        <v>0</v>
      </c>
      <c r="EH204" s="106">
        <f ca="1">Cálculos!R203</f>
        <v>0</v>
      </c>
      <c r="EI204" s="106">
        <f ca="1">Cálculos!S203</f>
        <v>0</v>
      </c>
      <c r="EJ204" s="106">
        <f ca="1">Cálculos!T203</f>
        <v>0</v>
      </c>
    </row>
    <row r="205" spans="30:140" x14ac:dyDescent="0.25">
      <c r="DR205" s="111">
        <f ca="1">Cálculos!B204</f>
        <v>0</v>
      </c>
      <c r="DS205" s="106">
        <f ca="1">Cálculos!C204</f>
        <v>0</v>
      </c>
      <c r="DT205" s="106">
        <f ca="1">Cálculos!D204</f>
        <v>0</v>
      </c>
      <c r="DU205" s="106">
        <f ca="1">Cálculos!E204</f>
        <v>0</v>
      </c>
      <c r="DV205" s="106">
        <f ca="1">Cálculos!F204</f>
        <v>0</v>
      </c>
      <c r="DW205" s="106">
        <f ca="1">Cálculos!G204</f>
        <v>0</v>
      </c>
      <c r="DX205" s="106">
        <f>Cálculos!H204</f>
        <v>0</v>
      </c>
      <c r="DY205" s="106">
        <f ca="1">Cálculos!I204</f>
        <v>0</v>
      </c>
      <c r="DZ205" s="106">
        <f ca="1">Cálculos!J204</f>
        <v>0</v>
      </c>
      <c r="EA205" s="106">
        <f ca="1">Cálculos!K204</f>
        <v>0</v>
      </c>
      <c r="EB205" s="106">
        <f ca="1">Cálculos!L204</f>
        <v>0</v>
      </c>
      <c r="EC205" s="106">
        <f>Cálculos!M204</f>
        <v>0</v>
      </c>
      <c r="ED205" s="106">
        <f ca="1">Cálculos!N204</f>
        <v>0</v>
      </c>
      <c r="EE205" s="106">
        <f ca="1">Cálculos!O204</f>
        <v>0</v>
      </c>
      <c r="EF205" s="106">
        <f ca="1">Cálculos!P204</f>
        <v>0</v>
      </c>
      <c r="EG205" s="106">
        <f ca="1">Cálculos!Q204</f>
        <v>0</v>
      </c>
      <c r="EH205" s="106">
        <f ca="1">Cálculos!R204</f>
        <v>0</v>
      </c>
      <c r="EI205" s="106">
        <f ca="1">Cálculos!S204</f>
        <v>0</v>
      </c>
      <c r="EJ205" s="106">
        <f ca="1">Cálculos!T204</f>
        <v>0</v>
      </c>
    </row>
    <row r="206" spans="30:140" x14ac:dyDescent="0.25">
      <c r="DR206" s="111">
        <f ca="1">Cálculos!B205</f>
        <v>0</v>
      </c>
      <c r="DS206" s="106">
        <f ca="1">Cálculos!C205</f>
        <v>0</v>
      </c>
      <c r="DT206" s="106">
        <f ca="1">Cálculos!D205</f>
        <v>0</v>
      </c>
      <c r="DU206" s="106">
        <f ca="1">Cálculos!E205</f>
        <v>0</v>
      </c>
      <c r="DV206" s="106">
        <f ca="1">Cálculos!F205</f>
        <v>0</v>
      </c>
      <c r="DW206" s="106">
        <f ca="1">Cálculos!G205</f>
        <v>0</v>
      </c>
      <c r="DX206" s="106">
        <f>Cálculos!H205</f>
        <v>0</v>
      </c>
      <c r="DY206" s="106">
        <f ca="1">Cálculos!I205</f>
        <v>0</v>
      </c>
      <c r="DZ206" s="106">
        <f ca="1">Cálculos!J205</f>
        <v>0</v>
      </c>
      <c r="EA206" s="106">
        <f ca="1">Cálculos!K205</f>
        <v>0</v>
      </c>
      <c r="EB206" s="106">
        <f ca="1">Cálculos!L205</f>
        <v>0</v>
      </c>
      <c r="EC206" s="106">
        <f>Cálculos!M205</f>
        <v>0</v>
      </c>
      <c r="ED206" s="106">
        <f ca="1">Cálculos!N205</f>
        <v>0</v>
      </c>
      <c r="EE206" s="106">
        <f ca="1">Cálculos!O205</f>
        <v>0</v>
      </c>
      <c r="EF206" s="106">
        <f ca="1">Cálculos!P205</f>
        <v>0</v>
      </c>
      <c r="EG206" s="106">
        <f ca="1">Cálculos!Q205</f>
        <v>0</v>
      </c>
      <c r="EH206" s="106">
        <f ca="1">Cálculos!R205</f>
        <v>0</v>
      </c>
      <c r="EI206" s="106">
        <f ca="1">Cálculos!S205</f>
        <v>0</v>
      </c>
      <c r="EJ206" s="106">
        <f ca="1">Cálculos!T205</f>
        <v>0</v>
      </c>
    </row>
    <row r="207" spans="30:140" x14ac:dyDescent="0.25">
      <c r="DR207" s="111">
        <f ca="1">Cálculos!B206</f>
        <v>0</v>
      </c>
      <c r="DS207" s="106">
        <f ca="1">Cálculos!C206</f>
        <v>0</v>
      </c>
      <c r="DT207" s="106">
        <f ca="1">Cálculos!D206</f>
        <v>0</v>
      </c>
      <c r="DU207" s="106">
        <f ca="1">Cálculos!E206</f>
        <v>0</v>
      </c>
      <c r="DV207" s="106">
        <f ca="1">Cálculos!F206</f>
        <v>0</v>
      </c>
      <c r="DW207" s="106">
        <f ca="1">Cálculos!G206</f>
        <v>0</v>
      </c>
      <c r="DX207" s="106">
        <f>Cálculos!H206</f>
        <v>0</v>
      </c>
      <c r="DY207" s="106">
        <f ca="1">Cálculos!I206</f>
        <v>0</v>
      </c>
      <c r="DZ207" s="106">
        <f ca="1">Cálculos!J206</f>
        <v>0</v>
      </c>
      <c r="EA207" s="106">
        <f ca="1">Cálculos!K206</f>
        <v>0</v>
      </c>
      <c r="EB207" s="106">
        <f ca="1">Cálculos!L206</f>
        <v>0</v>
      </c>
      <c r="EC207" s="106">
        <f>Cálculos!M206</f>
        <v>0</v>
      </c>
      <c r="ED207" s="106">
        <f ca="1">Cálculos!N206</f>
        <v>0</v>
      </c>
      <c r="EE207" s="106">
        <f ca="1">Cálculos!O206</f>
        <v>0</v>
      </c>
      <c r="EF207" s="106">
        <f ca="1">Cálculos!P206</f>
        <v>0</v>
      </c>
      <c r="EG207" s="106">
        <f ca="1">Cálculos!Q206</f>
        <v>0</v>
      </c>
      <c r="EH207" s="106">
        <f ca="1">Cálculos!R206</f>
        <v>0</v>
      </c>
      <c r="EI207" s="106">
        <f ca="1">Cálculos!S206</f>
        <v>0</v>
      </c>
      <c r="EJ207" s="106">
        <f ca="1">Cálculos!T206</f>
        <v>0</v>
      </c>
    </row>
    <row r="208" spans="30:140" x14ac:dyDescent="0.25">
      <c r="DR208" s="111">
        <f ca="1">Cálculos!B207</f>
        <v>0</v>
      </c>
      <c r="DS208" s="106">
        <f ca="1">Cálculos!C207</f>
        <v>0</v>
      </c>
      <c r="DT208" s="106">
        <f ca="1">Cálculos!D207</f>
        <v>0</v>
      </c>
      <c r="DU208" s="106">
        <f ca="1">Cálculos!E207</f>
        <v>0</v>
      </c>
      <c r="DV208" s="106">
        <f ca="1">Cálculos!F207</f>
        <v>0</v>
      </c>
      <c r="DW208" s="106">
        <f ca="1">Cálculos!G207</f>
        <v>0</v>
      </c>
      <c r="DX208" s="106">
        <f>Cálculos!H207</f>
        <v>0</v>
      </c>
      <c r="DY208" s="106">
        <f ca="1">Cálculos!I207</f>
        <v>0</v>
      </c>
      <c r="DZ208" s="106">
        <f ca="1">Cálculos!J207</f>
        <v>0</v>
      </c>
      <c r="EA208" s="106">
        <f ca="1">Cálculos!K207</f>
        <v>0</v>
      </c>
      <c r="EB208" s="106">
        <f ca="1">Cálculos!L207</f>
        <v>0</v>
      </c>
      <c r="EC208" s="106">
        <f>Cálculos!M207</f>
        <v>0</v>
      </c>
      <c r="ED208" s="106">
        <f ca="1">Cálculos!N207</f>
        <v>0</v>
      </c>
      <c r="EE208" s="106">
        <f ca="1">Cálculos!O207</f>
        <v>0</v>
      </c>
      <c r="EF208" s="106">
        <f ca="1">Cálculos!P207</f>
        <v>0</v>
      </c>
      <c r="EG208" s="106">
        <f ca="1">Cálculos!Q207</f>
        <v>0</v>
      </c>
      <c r="EH208" s="106">
        <f ca="1">Cálculos!R207</f>
        <v>0</v>
      </c>
      <c r="EI208" s="106">
        <f ca="1">Cálculos!S207</f>
        <v>0</v>
      </c>
      <c r="EJ208" s="106">
        <f ca="1">Cálculos!T207</f>
        <v>0</v>
      </c>
    </row>
    <row r="209" spans="122:140" x14ac:dyDescent="0.25">
      <c r="DR209" s="111">
        <f ca="1">Cálculos!B208</f>
        <v>0</v>
      </c>
      <c r="DS209" s="106">
        <f ca="1">Cálculos!C208</f>
        <v>0</v>
      </c>
      <c r="DT209" s="106">
        <f ca="1">Cálculos!D208</f>
        <v>0</v>
      </c>
      <c r="DU209" s="106">
        <f ca="1">Cálculos!E208</f>
        <v>0</v>
      </c>
      <c r="DV209" s="106">
        <f ca="1">Cálculos!F208</f>
        <v>0</v>
      </c>
      <c r="DW209" s="106">
        <f ca="1">Cálculos!G208</f>
        <v>0</v>
      </c>
      <c r="DX209" s="106">
        <f>Cálculos!H208</f>
        <v>0</v>
      </c>
      <c r="DY209" s="106">
        <f ca="1">Cálculos!I208</f>
        <v>0</v>
      </c>
      <c r="DZ209" s="106">
        <f ca="1">Cálculos!J208</f>
        <v>0</v>
      </c>
      <c r="EA209" s="106">
        <f ca="1">Cálculos!K208</f>
        <v>0</v>
      </c>
      <c r="EB209" s="106">
        <f ca="1">Cálculos!L208</f>
        <v>0</v>
      </c>
      <c r="EC209" s="106">
        <f>Cálculos!M208</f>
        <v>0</v>
      </c>
      <c r="ED209" s="106">
        <f ca="1">Cálculos!N208</f>
        <v>0</v>
      </c>
      <c r="EE209" s="106">
        <f ca="1">Cálculos!O208</f>
        <v>0</v>
      </c>
      <c r="EF209" s="106">
        <f ca="1">Cálculos!P208</f>
        <v>0</v>
      </c>
      <c r="EG209" s="106">
        <f ca="1">Cálculos!Q208</f>
        <v>0</v>
      </c>
      <c r="EH209" s="106">
        <f ca="1">Cálculos!R208</f>
        <v>0</v>
      </c>
      <c r="EI209" s="106">
        <f ca="1">Cálculos!S208</f>
        <v>0</v>
      </c>
      <c r="EJ209" s="106">
        <f ca="1">Cálculos!T208</f>
        <v>0</v>
      </c>
    </row>
    <row r="210" spans="122:140" x14ac:dyDescent="0.25">
      <c r="DR210" s="111">
        <f ca="1">Cálculos!B209</f>
        <v>0</v>
      </c>
      <c r="DS210" s="106">
        <f ca="1">Cálculos!C209</f>
        <v>0</v>
      </c>
      <c r="DT210" s="106">
        <f ca="1">Cálculos!D209</f>
        <v>0</v>
      </c>
      <c r="DU210" s="106">
        <f ca="1">Cálculos!E209</f>
        <v>0</v>
      </c>
      <c r="DV210" s="106">
        <f ca="1">Cálculos!F209</f>
        <v>0</v>
      </c>
      <c r="DW210" s="106">
        <f ca="1">Cálculos!G209</f>
        <v>0</v>
      </c>
      <c r="DX210" s="106">
        <f>Cálculos!H209</f>
        <v>0</v>
      </c>
      <c r="DY210" s="106">
        <f ca="1">Cálculos!I209</f>
        <v>0</v>
      </c>
      <c r="DZ210" s="106">
        <f ca="1">Cálculos!J209</f>
        <v>0</v>
      </c>
      <c r="EA210" s="106">
        <f ca="1">Cálculos!K209</f>
        <v>0</v>
      </c>
      <c r="EB210" s="106">
        <f ca="1">Cálculos!L209</f>
        <v>0</v>
      </c>
      <c r="EC210" s="106">
        <f>Cálculos!M209</f>
        <v>0</v>
      </c>
      <c r="ED210" s="106">
        <f ca="1">Cálculos!N209</f>
        <v>0</v>
      </c>
      <c r="EE210" s="106">
        <f ca="1">Cálculos!O209</f>
        <v>0</v>
      </c>
      <c r="EF210" s="106">
        <f ca="1">Cálculos!P209</f>
        <v>0</v>
      </c>
      <c r="EG210" s="106">
        <f ca="1">Cálculos!Q209</f>
        <v>0</v>
      </c>
      <c r="EH210" s="106">
        <f ca="1">Cálculos!R209</f>
        <v>0</v>
      </c>
      <c r="EI210" s="106">
        <f ca="1">Cálculos!S209</f>
        <v>0</v>
      </c>
      <c r="EJ210" s="106">
        <f ca="1">Cálculos!T209</f>
        <v>0</v>
      </c>
    </row>
    <row r="211" spans="122:140" x14ac:dyDescent="0.25">
      <c r="DR211" s="111">
        <f ca="1">Cálculos!B210</f>
        <v>0</v>
      </c>
      <c r="DS211" s="106">
        <f ca="1">Cálculos!C210</f>
        <v>0</v>
      </c>
      <c r="DT211" s="106">
        <f ca="1">Cálculos!D210</f>
        <v>0</v>
      </c>
      <c r="DU211" s="106">
        <f ca="1">Cálculos!E210</f>
        <v>0</v>
      </c>
      <c r="DV211" s="106">
        <f ca="1">Cálculos!F210</f>
        <v>0</v>
      </c>
      <c r="DW211" s="106">
        <f ca="1">Cálculos!G210</f>
        <v>0</v>
      </c>
      <c r="DX211" s="106">
        <f>Cálculos!H210</f>
        <v>0</v>
      </c>
      <c r="DY211" s="106">
        <f ca="1">Cálculos!I210</f>
        <v>0</v>
      </c>
      <c r="DZ211" s="106">
        <f ca="1">Cálculos!J210</f>
        <v>0</v>
      </c>
      <c r="EA211" s="106">
        <f ca="1">Cálculos!K210</f>
        <v>0</v>
      </c>
      <c r="EB211" s="106">
        <f ca="1">Cálculos!L210</f>
        <v>0</v>
      </c>
      <c r="EC211" s="106">
        <f>Cálculos!M210</f>
        <v>0</v>
      </c>
      <c r="ED211" s="106">
        <f ca="1">Cálculos!N210</f>
        <v>0</v>
      </c>
      <c r="EE211" s="106">
        <f ca="1">Cálculos!O210</f>
        <v>0</v>
      </c>
      <c r="EF211" s="106">
        <f ca="1">Cálculos!P210</f>
        <v>0</v>
      </c>
      <c r="EG211" s="106">
        <f ca="1">Cálculos!Q210</f>
        <v>0</v>
      </c>
      <c r="EH211" s="106">
        <f ca="1">Cálculos!R210</f>
        <v>0</v>
      </c>
      <c r="EI211" s="106">
        <f ca="1">Cálculos!S210</f>
        <v>0</v>
      </c>
      <c r="EJ211" s="106">
        <f ca="1">Cálculos!T210</f>
        <v>0</v>
      </c>
    </row>
    <row r="212" spans="122:140" x14ac:dyDescent="0.25">
      <c r="DR212" s="111">
        <f ca="1">Cálculos!B211</f>
        <v>0</v>
      </c>
      <c r="DS212" s="106">
        <f ca="1">Cálculos!C211</f>
        <v>0</v>
      </c>
      <c r="DT212" s="106">
        <f ca="1">Cálculos!D211</f>
        <v>0</v>
      </c>
      <c r="DU212" s="106">
        <f ca="1">Cálculos!E211</f>
        <v>0</v>
      </c>
      <c r="DV212" s="106">
        <f ca="1">Cálculos!F211</f>
        <v>0</v>
      </c>
      <c r="DW212" s="106">
        <f ca="1">Cálculos!G211</f>
        <v>0</v>
      </c>
      <c r="DX212" s="106">
        <f>Cálculos!H211</f>
        <v>0</v>
      </c>
      <c r="DY212" s="106">
        <f ca="1">Cálculos!I211</f>
        <v>0</v>
      </c>
      <c r="DZ212" s="106">
        <f ca="1">Cálculos!J211</f>
        <v>0</v>
      </c>
      <c r="EA212" s="106">
        <f ca="1">Cálculos!K211</f>
        <v>0</v>
      </c>
      <c r="EB212" s="106">
        <f ca="1">Cálculos!L211</f>
        <v>0</v>
      </c>
      <c r="EC212" s="106">
        <f>Cálculos!M211</f>
        <v>0</v>
      </c>
      <c r="ED212" s="106">
        <f ca="1">Cálculos!N211</f>
        <v>0</v>
      </c>
      <c r="EE212" s="106">
        <f ca="1">Cálculos!O211</f>
        <v>0</v>
      </c>
      <c r="EF212" s="106">
        <f ca="1">Cálculos!P211</f>
        <v>0</v>
      </c>
      <c r="EG212" s="106">
        <f ca="1">Cálculos!Q211</f>
        <v>0</v>
      </c>
      <c r="EH212" s="106">
        <f ca="1">Cálculos!R211</f>
        <v>0</v>
      </c>
      <c r="EI212" s="106">
        <f ca="1">Cálculos!S211</f>
        <v>0</v>
      </c>
      <c r="EJ212" s="106">
        <f ca="1">Cálculos!T211</f>
        <v>0</v>
      </c>
    </row>
    <row r="213" spans="122:140" x14ac:dyDescent="0.25">
      <c r="DR213" s="111">
        <f ca="1">Cálculos!B212</f>
        <v>0</v>
      </c>
      <c r="DS213" s="106">
        <f ca="1">Cálculos!C212</f>
        <v>0</v>
      </c>
      <c r="DT213" s="106">
        <f ca="1">Cálculos!D212</f>
        <v>0</v>
      </c>
      <c r="DU213" s="106">
        <f ca="1">Cálculos!E212</f>
        <v>0</v>
      </c>
      <c r="DV213" s="106">
        <f ca="1">Cálculos!F212</f>
        <v>0</v>
      </c>
      <c r="DW213" s="106">
        <f ca="1">Cálculos!G212</f>
        <v>0</v>
      </c>
      <c r="DX213" s="106">
        <f>Cálculos!H212</f>
        <v>0</v>
      </c>
      <c r="DY213" s="106">
        <f ca="1">Cálculos!I212</f>
        <v>0</v>
      </c>
      <c r="DZ213" s="106">
        <f ca="1">Cálculos!J212</f>
        <v>0</v>
      </c>
      <c r="EA213" s="106">
        <f ca="1">Cálculos!K212</f>
        <v>0</v>
      </c>
      <c r="EB213" s="106">
        <f ca="1">Cálculos!L212</f>
        <v>0</v>
      </c>
      <c r="EC213" s="106">
        <f>Cálculos!M212</f>
        <v>0</v>
      </c>
      <c r="ED213" s="106">
        <f ca="1">Cálculos!N212</f>
        <v>0</v>
      </c>
      <c r="EE213" s="106">
        <f ca="1">Cálculos!O212</f>
        <v>0</v>
      </c>
      <c r="EF213" s="106">
        <f ca="1">Cálculos!P212</f>
        <v>0</v>
      </c>
      <c r="EG213" s="106">
        <f ca="1">Cálculos!Q212</f>
        <v>0</v>
      </c>
      <c r="EH213" s="106">
        <f ca="1">Cálculos!R212</f>
        <v>0</v>
      </c>
      <c r="EI213" s="106">
        <f ca="1">Cálculos!S212</f>
        <v>0</v>
      </c>
      <c r="EJ213" s="106">
        <f ca="1">Cálculos!T212</f>
        <v>0</v>
      </c>
    </row>
    <row r="214" spans="122:140" x14ac:dyDescent="0.25">
      <c r="DR214" s="111">
        <f ca="1">Cálculos!B213</f>
        <v>0</v>
      </c>
      <c r="DS214" s="106">
        <f ca="1">Cálculos!C213</f>
        <v>0</v>
      </c>
      <c r="DT214" s="106">
        <f ca="1">Cálculos!D213</f>
        <v>0</v>
      </c>
      <c r="DU214" s="106">
        <f ca="1">Cálculos!E213</f>
        <v>0</v>
      </c>
      <c r="DV214" s="106">
        <f ca="1">Cálculos!F213</f>
        <v>0</v>
      </c>
      <c r="DW214" s="106">
        <f ca="1">Cálculos!G213</f>
        <v>0</v>
      </c>
      <c r="DX214" s="106">
        <f>Cálculos!H213</f>
        <v>0</v>
      </c>
      <c r="DY214" s="106">
        <f ca="1">Cálculos!I213</f>
        <v>0</v>
      </c>
      <c r="DZ214" s="106">
        <f ca="1">Cálculos!J213</f>
        <v>0</v>
      </c>
      <c r="EA214" s="106">
        <f ca="1">Cálculos!K213</f>
        <v>0</v>
      </c>
      <c r="EB214" s="106">
        <f ca="1">Cálculos!L213</f>
        <v>0</v>
      </c>
      <c r="EC214" s="106">
        <f>Cálculos!M213</f>
        <v>0</v>
      </c>
      <c r="ED214" s="106">
        <f ca="1">Cálculos!N213</f>
        <v>0</v>
      </c>
      <c r="EE214" s="106">
        <f ca="1">Cálculos!O213</f>
        <v>0</v>
      </c>
      <c r="EF214" s="106">
        <f ca="1">Cálculos!P213</f>
        <v>0</v>
      </c>
      <c r="EG214" s="106">
        <f ca="1">Cálculos!Q213</f>
        <v>0</v>
      </c>
      <c r="EH214" s="106">
        <f ca="1">Cálculos!R213</f>
        <v>0</v>
      </c>
      <c r="EI214" s="106">
        <f ca="1">Cálculos!S213</f>
        <v>0</v>
      </c>
      <c r="EJ214" s="106">
        <f ca="1">Cálculos!T213</f>
        <v>0</v>
      </c>
    </row>
    <row r="215" spans="122:140" x14ac:dyDescent="0.25">
      <c r="DR215" s="111">
        <f ca="1">Cálculos!B214</f>
        <v>0</v>
      </c>
      <c r="DS215" s="106">
        <f ca="1">Cálculos!C214</f>
        <v>0</v>
      </c>
      <c r="DT215" s="106">
        <f ca="1">Cálculos!D214</f>
        <v>0</v>
      </c>
      <c r="DU215" s="106">
        <f ca="1">Cálculos!E214</f>
        <v>0</v>
      </c>
      <c r="DV215" s="106">
        <f ca="1">Cálculos!F214</f>
        <v>0</v>
      </c>
      <c r="DW215" s="106">
        <f ca="1">Cálculos!G214</f>
        <v>0</v>
      </c>
      <c r="DX215" s="106">
        <f>Cálculos!H214</f>
        <v>0</v>
      </c>
      <c r="DY215" s="106">
        <f ca="1">Cálculos!I214</f>
        <v>0</v>
      </c>
      <c r="DZ215" s="106">
        <f ca="1">Cálculos!J214</f>
        <v>0</v>
      </c>
      <c r="EA215" s="106">
        <f ca="1">Cálculos!K214</f>
        <v>0</v>
      </c>
      <c r="EB215" s="106">
        <f ca="1">Cálculos!L214</f>
        <v>0</v>
      </c>
      <c r="EC215" s="106">
        <f>Cálculos!M214</f>
        <v>0</v>
      </c>
      <c r="ED215" s="106">
        <f ca="1">Cálculos!N214</f>
        <v>0</v>
      </c>
      <c r="EE215" s="106">
        <f ca="1">Cálculos!O214</f>
        <v>0</v>
      </c>
      <c r="EF215" s="106">
        <f ca="1">Cálculos!P214</f>
        <v>0</v>
      </c>
      <c r="EG215" s="106">
        <f ca="1">Cálculos!Q214</f>
        <v>0</v>
      </c>
      <c r="EH215" s="106">
        <f ca="1">Cálculos!R214</f>
        <v>0</v>
      </c>
      <c r="EI215" s="106">
        <f ca="1">Cálculos!S214</f>
        <v>0</v>
      </c>
      <c r="EJ215" s="106">
        <f ca="1">Cálculos!T214</f>
        <v>0</v>
      </c>
    </row>
    <row r="216" spans="122:140" x14ac:dyDescent="0.25">
      <c r="DR216" s="111">
        <f ca="1">Cálculos!B215</f>
        <v>0</v>
      </c>
      <c r="DS216" s="106">
        <f ca="1">Cálculos!C215</f>
        <v>0</v>
      </c>
      <c r="DT216" s="106">
        <f ca="1">Cálculos!D215</f>
        <v>0</v>
      </c>
      <c r="DU216" s="106">
        <f ca="1">Cálculos!E215</f>
        <v>0</v>
      </c>
      <c r="DV216" s="106">
        <f ca="1">Cálculos!F215</f>
        <v>0</v>
      </c>
      <c r="DW216" s="106">
        <f ca="1">Cálculos!G215</f>
        <v>0</v>
      </c>
      <c r="DX216" s="106">
        <f>Cálculos!H215</f>
        <v>0</v>
      </c>
      <c r="DY216" s="106">
        <f ca="1">Cálculos!I215</f>
        <v>0</v>
      </c>
      <c r="DZ216" s="106">
        <f ca="1">Cálculos!J215</f>
        <v>0</v>
      </c>
      <c r="EA216" s="106">
        <f ca="1">Cálculos!K215</f>
        <v>0</v>
      </c>
      <c r="EB216" s="106">
        <f ca="1">Cálculos!L215</f>
        <v>0</v>
      </c>
      <c r="EC216" s="106">
        <f>Cálculos!M215</f>
        <v>0</v>
      </c>
      <c r="ED216" s="106">
        <f ca="1">Cálculos!N215</f>
        <v>0</v>
      </c>
      <c r="EE216" s="106">
        <f ca="1">Cálculos!O215</f>
        <v>0</v>
      </c>
      <c r="EF216" s="106">
        <f ca="1">Cálculos!P215</f>
        <v>0</v>
      </c>
      <c r="EG216" s="106">
        <f ca="1">Cálculos!Q215</f>
        <v>0</v>
      </c>
      <c r="EH216" s="106">
        <f ca="1">Cálculos!R215</f>
        <v>0</v>
      </c>
      <c r="EI216" s="106">
        <f ca="1">Cálculos!S215</f>
        <v>0</v>
      </c>
      <c r="EJ216" s="106">
        <f ca="1">Cálculos!T215</f>
        <v>0</v>
      </c>
    </row>
    <row r="217" spans="122:140" x14ac:dyDescent="0.25">
      <c r="DR217" s="111">
        <f ca="1">Cálculos!B216</f>
        <v>0</v>
      </c>
      <c r="DS217" s="106">
        <f ca="1">Cálculos!C216</f>
        <v>0</v>
      </c>
      <c r="DT217" s="106">
        <f ca="1">Cálculos!D216</f>
        <v>0</v>
      </c>
      <c r="DU217" s="106">
        <f ca="1">Cálculos!E216</f>
        <v>0</v>
      </c>
      <c r="DV217" s="106">
        <f ca="1">Cálculos!F216</f>
        <v>0</v>
      </c>
      <c r="DW217" s="106">
        <f ca="1">Cálculos!G216</f>
        <v>0</v>
      </c>
      <c r="DX217" s="106">
        <f>Cálculos!H216</f>
        <v>0</v>
      </c>
      <c r="DY217" s="106">
        <f ca="1">Cálculos!I216</f>
        <v>0</v>
      </c>
      <c r="DZ217" s="106">
        <f ca="1">Cálculos!J216</f>
        <v>0</v>
      </c>
      <c r="EA217" s="106">
        <f ca="1">Cálculos!K216</f>
        <v>0</v>
      </c>
      <c r="EB217" s="106">
        <f ca="1">Cálculos!L216</f>
        <v>0</v>
      </c>
      <c r="EC217" s="106">
        <f>Cálculos!M216</f>
        <v>0</v>
      </c>
      <c r="ED217" s="106">
        <f ca="1">Cálculos!N216</f>
        <v>0</v>
      </c>
      <c r="EE217" s="106">
        <f ca="1">Cálculos!O216</f>
        <v>0</v>
      </c>
      <c r="EF217" s="106">
        <f ca="1">Cálculos!P216</f>
        <v>0</v>
      </c>
      <c r="EG217" s="106">
        <f ca="1">Cálculos!Q216</f>
        <v>0</v>
      </c>
      <c r="EH217" s="106">
        <f ca="1">Cálculos!R216</f>
        <v>0</v>
      </c>
      <c r="EI217" s="106">
        <f ca="1">Cálculos!S216</f>
        <v>0</v>
      </c>
      <c r="EJ217" s="106">
        <f ca="1">Cálculos!T216</f>
        <v>0</v>
      </c>
    </row>
    <row r="218" spans="122:140" x14ac:dyDescent="0.25">
      <c r="DR218" s="111">
        <f ca="1">Cálculos!B217</f>
        <v>0</v>
      </c>
      <c r="DS218" s="106">
        <f ca="1">Cálculos!C217</f>
        <v>0</v>
      </c>
      <c r="DT218" s="106">
        <f ca="1">Cálculos!D217</f>
        <v>0</v>
      </c>
      <c r="DU218" s="106">
        <f ca="1">Cálculos!E217</f>
        <v>0</v>
      </c>
      <c r="DV218" s="106">
        <f ca="1">Cálculos!F217</f>
        <v>0</v>
      </c>
      <c r="DW218" s="106">
        <f ca="1">Cálculos!G217</f>
        <v>0</v>
      </c>
      <c r="DX218" s="106">
        <f>Cálculos!H217</f>
        <v>0</v>
      </c>
      <c r="DY218" s="106">
        <f ca="1">Cálculos!I217</f>
        <v>0</v>
      </c>
      <c r="DZ218" s="106">
        <f ca="1">Cálculos!J217</f>
        <v>0</v>
      </c>
      <c r="EA218" s="106">
        <f ca="1">Cálculos!K217</f>
        <v>0</v>
      </c>
      <c r="EB218" s="106">
        <f ca="1">Cálculos!L217</f>
        <v>0</v>
      </c>
      <c r="EC218" s="106">
        <f>Cálculos!M217</f>
        <v>0</v>
      </c>
      <c r="ED218" s="106">
        <f ca="1">Cálculos!N217</f>
        <v>0</v>
      </c>
      <c r="EE218" s="106">
        <f ca="1">Cálculos!O217</f>
        <v>0</v>
      </c>
      <c r="EF218" s="106">
        <f ca="1">Cálculos!P217</f>
        <v>0</v>
      </c>
      <c r="EG218" s="106">
        <f ca="1">Cálculos!Q217</f>
        <v>0</v>
      </c>
      <c r="EH218" s="106">
        <f ca="1">Cálculos!R217</f>
        <v>0</v>
      </c>
      <c r="EI218" s="106">
        <f ca="1">Cálculos!S217</f>
        <v>0</v>
      </c>
      <c r="EJ218" s="106">
        <f ca="1">Cálculos!T217</f>
        <v>0</v>
      </c>
    </row>
    <row r="219" spans="122:140" x14ac:dyDescent="0.25">
      <c r="DR219" s="111">
        <f ca="1">Cálculos!B218</f>
        <v>0</v>
      </c>
      <c r="DS219" s="106">
        <f ca="1">Cálculos!C218</f>
        <v>0</v>
      </c>
      <c r="DT219" s="106">
        <f ca="1">Cálculos!D218</f>
        <v>0</v>
      </c>
      <c r="DU219" s="106">
        <f ca="1">Cálculos!E218</f>
        <v>0</v>
      </c>
      <c r="DV219" s="106">
        <f ca="1">Cálculos!F218</f>
        <v>0</v>
      </c>
      <c r="DW219" s="106">
        <f ca="1">Cálculos!G218</f>
        <v>0</v>
      </c>
      <c r="DX219" s="106">
        <f>Cálculos!H218</f>
        <v>0</v>
      </c>
      <c r="DY219" s="106">
        <f ca="1">Cálculos!I218</f>
        <v>0</v>
      </c>
      <c r="DZ219" s="106">
        <f ca="1">Cálculos!J218</f>
        <v>0</v>
      </c>
      <c r="EA219" s="106">
        <f ca="1">Cálculos!K218</f>
        <v>0</v>
      </c>
      <c r="EB219" s="106">
        <f ca="1">Cálculos!L218</f>
        <v>0</v>
      </c>
      <c r="EC219" s="106">
        <f>Cálculos!M218</f>
        <v>0</v>
      </c>
      <c r="ED219" s="106">
        <f ca="1">Cálculos!N218</f>
        <v>0</v>
      </c>
      <c r="EE219" s="106">
        <f ca="1">Cálculos!O218</f>
        <v>0</v>
      </c>
      <c r="EF219" s="106">
        <f ca="1">Cálculos!P218</f>
        <v>0</v>
      </c>
      <c r="EG219" s="106">
        <f ca="1">Cálculos!Q218</f>
        <v>0</v>
      </c>
      <c r="EH219" s="106">
        <f ca="1">Cálculos!R218</f>
        <v>0</v>
      </c>
      <c r="EI219" s="106">
        <f ca="1">Cálculos!S218</f>
        <v>0</v>
      </c>
      <c r="EJ219" s="106">
        <f ca="1">Cálculos!T218</f>
        <v>0</v>
      </c>
    </row>
    <row r="220" spans="122:140" x14ac:dyDescent="0.25">
      <c r="DR220" s="111">
        <f ca="1">Cálculos!B219</f>
        <v>0</v>
      </c>
      <c r="DS220" s="106">
        <f ca="1">Cálculos!C219</f>
        <v>0</v>
      </c>
      <c r="DT220" s="106">
        <f ca="1">Cálculos!D219</f>
        <v>0</v>
      </c>
      <c r="DU220" s="106">
        <f ca="1">Cálculos!E219</f>
        <v>0</v>
      </c>
      <c r="DV220" s="106">
        <f ca="1">Cálculos!F219</f>
        <v>0</v>
      </c>
      <c r="DW220" s="106">
        <f ca="1">Cálculos!G219</f>
        <v>0</v>
      </c>
      <c r="DX220" s="106">
        <f>Cálculos!H219</f>
        <v>0</v>
      </c>
      <c r="DY220" s="106">
        <f ca="1">Cálculos!I219</f>
        <v>0</v>
      </c>
      <c r="DZ220" s="106">
        <f ca="1">Cálculos!J219</f>
        <v>0</v>
      </c>
      <c r="EA220" s="106">
        <f ca="1">Cálculos!K219</f>
        <v>0</v>
      </c>
      <c r="EB220" s="106">
        <f ca="1">Cálculos!L219</f>
        <v>0</v>
      </c>
      <c r="EC220" s="106">
        <f>Cálculos!M219</f>
        <v>0</v>
      </c>
      <c r="ED220" s="106">
        <f ca="1">Cálculos!N219</f>
        <v>0</v>
      </c>
      <c r="EE220" s="106">
        <f ca="1">Cálculos!O219</f>
        <v>0</v>
      </c>
      <c r="EF220" s="106">
        <f ca="1">Cálculos!P219</f>
        <v>0</v>
      </c>
      <c r="EG220" s="106">
        <f ca="1">Cálculos!Q219</f>
        <v>0</v>
      </c>
      <c r="EH220" s="106">
        <f ca="1">Cálculos!R219</f>
        <v>0</v>
      </c>
      <c r="EI220" s="106">
        <f ca="1">Cálculos!S219</f>
        <v>0</v>
      </c>
      <c r="EJ220" s="106">
        <f ca="1">Cálculos!T219</f>
        <v>0</v>
      </c>
    </row>
    <row r="221" spans="122:140" x14ac:dyDescent="0.25">
      <c r="DR221" s="111">
        <f ca="1">Cálculos!B220</f>
        <v>0</v>
      </c>
      <c r="DS221" s="106">
        <f ca="1">Cálculos!C220</f>
        <v>0</v>
      </c>
      <c r="DT221" s="106">
        <f ca="1">Cálculos!D220</f>
        <v>0</v>
      </c>
      <c r="DU221" s="106">
        <f ca="1">Cálculos!E220</f>
        <v>0</v>
      </c>
      <c r="DV221" s="106">
        <f ca="1">Cálculos!F220</f>
        <v>0</v>
      </c>
      <c r="DW221" s="106">
        <f ca="1">Cálculos!G220</f>
        <v>0</v>
      </c>
      <c r="DX221" s="106">
        <f>Cálculos!H220</f>
        <v>0</v>
      </c>
      <c r="DY221" s="106">
        <f ca="1">Cálculos!I220</f>
        <v>0</v>
      </c>
      <c r="DZ221" s="106">
        <f ca="1">Cálculos!J220</f>
        <v>0</v>
      </c>
      <c r="EA221" s="106">
        <f ca="1">Cálculos!K220</f>
        <v>0</v>
      </c>
      <c r="EB221" s="106">
        <f ca="1">Cálculos!L220</f>
        <v>0</v>
      </c>
      <c r="EC221" s="106">
        <f>Cálculos!M220</f>
        <v>0</v>
      </c>
      <c r="ED221" s="106">
        <f ca="1">Cálculos!N220</f>
        <v>0</v>
      </c>
      <c r="EE221" s="106">
        <f ca="1">Cálculos!O220</f>
        <v>0</v>
      </c>
      <c r="EF221" s="106">
        <f ca="1">Cálculos!P220</f>
        <v>0</v>
      </c>
      <c r="EG221" s="106">
        <f ca="1">Cálculos!Q220</f>
        <v>0</v>
      </c>
      <c r="EH221" s="106">
        <f ca="1">Cálculos!R220</f>
        <v>0</v>
      </c>
      <c r="EI221" s="106">
        <f ca="1">Cálculos!S220</f>
        <v>0</v>
      </c>
      <c r="EJ221" s="106">
        <f ca="1">Cálculos!T220</f>
        <v>0</v>
      </c>
    </row>
    <row r="222" spans="122:140" x14ac:dyDescent="0.25">
      <c r="DR222" s="111">
        <f ca="1">Cálculos!B221</f>
        <v>0</v>
      </c>
      <c r="DS222" s="106">
        <f ca="1">Cálculos!C221</f>
        <v>0</v>
      </c>
      <c r="DT222" s="106">
        <f ca="1">Cálculos!D221</f>
        <v>0</v>
      </c>
      <c r="DU222" s="106">
        <f ca="1">Cálculos!E221</f>
        <v>0</v>
      </c>
      <c r="DV222" s="106">
        <f ca="1">Cálculos!F221</f>
        <v>0</v>
      </c>
      <c r="DW222" s="106">
        <f ca="1">Cálculos!G221</f>
        <v>0</v>
      </c>
      <c r="DX222" s="106">
        <f>Cálculos!H221</f>
        <v>0</v>
      </c>
      <c r="DY222" s="106">
        <f ca="1">Cálculos!I221</f>
        <v>0</v>
      </c>
      <c r="DZ222" s="106">
        <f ca="1">Cálculos!J221</f>
        <v>0</v>
      </c>
      <c r="EA222" s="106">
        <f ca="1">Cálculos!K221</f>
        <v>0</v>
      </c>
      <c r="EB222" s="106">
        <f ca="1">Cálculos!L221</f>
        <v>0</v>
      </c>
      <c r="EC222" s="106">
        <f>Cálculos!M221</f>
        <v>0</v>
      </c>
      <c r="ED222" s="106">
        <f ca="1">Cálculos!N221</f>
        <v>0</v>
      </c>
      <c r="EE222" s="106">
        <f ca="1">Cálculos!O221</f>
        <v>0</v>
      </c>
      <c r="EF222" s="106">
        <f ca="1">Cálculos!P221</f>
        <v>0</v>
      </c>
      <c r="EG222" s="106">
        <f ca="1">Cálculos!Q221</f>
        <v>0</v>
      </c>
      <c r="EH222" s="106">
        <f ca="1">Cálculos!R221</f>
        <v>0</v>
      </c>
      <c r="EI222" s="106">
        <f ca="1">Cálculos!S221</f>
        <v>0</v>
      </c>
      <c r="EJ222" s="106">
        <f ca="1">Cálculos!T221</f>
        <v>0</v>
      </c>
    </row>
    <row r="223" spans="122:140" x14ac:dyDescent="0.25">
      <c r="DR223" s="111">
        <f ca="1">Cálculos!B222</f>
        <v>0</v>
      </c>
      <c r="DS223" s="106">
        <f ca="1">Cálculos!C222</f>
        <v>0</v>
      </c>
      <c r="DT223" s="106">
        <f ca="1">Cálculos!D222</f>
        <v>0</v>
      </c>
      <c r="DU223" s="106">
        <f ca="1">Cálculos!E222</f>
        <v>0</v>
      </c>
      <c r="DV223" s="106">
        <f ca="1">Cálculos!F222</f>
        <v>0</v>
      </c>
      <c r="DW223" s="106">
        <f ca="1">Cálculos!G222</f>
        <v>0</v>
      </c>
      <c r="DX223" s="106">
        <f>Cálculos!H222</f>
        <v>0</v>
      </c>
      <c r="DY223" s="106">
        <f ca="1">Cálculos!I222</f>
        <v>0</v>
      </c>
      <c r="DZ223" s="106">
        <f ca="1">Cálculos!J222</f>
        <v>0</v>
      </c>
      <c r="EA223" s="106">
        <f ca="1">Cálculos!K222</f>
        <v>0</v>
      </c>
      <c r="EB223" s="106">
        <f ca="1">Cálculos!L222</f>
        <v>0</v>
      </c>
      <c r="EC223" s="106">
        <f>Cálculos!M222</f>
        <v>0</v>
      </c>
      <c r="ED223" s="106">
        <f ca="1">Cálculos!N222</f>
        <v>0</v>
      </c>
      <c r="EE223" s="106">
        <f ca="1">Cálculos!O222</f>
        <v>0</v>
      </c>
      <c r="EF223" s="106">
        <f ca="1">Cálculos!P222</f>
        <v>0</v>
      </c>
      <c r="EG223" s="106">
        <f ca="1">Cálculos!Q222</f>
        <v>0</v>
      </c>
      <c r="EH223" s="106">
        <f ca="1">Cálculos!R222</f>
        <v>0</v>
      </c>
      <c r="EI223" s="106">
        <f ca="1">Cálculos!S222</f>
        <v>0</v>
      </c>
      <c r="EJ223" s="106">
        <f ca="1">Cálculos!T222</f>
        <v>0</v>
      </c>
    </row>
    <row r="224" spans="122:140" x14ac:dyDescent="0.25">
      <c r="DR224" s="111">
        <f ca="1">Cálculos!B223</f>
        <v>0</v>
      </c>
      <c r="DS224" s="106">
        <f ca="1">Cálculos!C223</f>
        <v>0</v>
      </c>
      <c r="DT224" s="106">
        <f ca="1">Cálculos!D223</f>
        <v>0</v>
      </c>
      <c r="DU224" s="106">
        <f ca="1">Cálculos!E223</f>
        <v>0</v>
      </c>
      <c r="DV224" s="106">
        <f ca="1">Cálculos!F223</f>
        <v>0</v>
      </c>
      <c r="DW224" s="106">
        <f ca="1">Cálculos!G223</f>
        <v>0</v>
      </c>
      <c r="DX224" s="106">
        <f>Cálculos!H223</f>
        <v>0</v>
      </c>
      <c r="DY224" s="106">
        <f ca="1">Cálculos!I223</f>
        <v>0</v>
      </c>
      <c r="DZ224" s="106">
        <f ca="1">Cálculos!J223</f>
        <v>0</v>
      </c>
      <c r="EA224" s="106">
        <f ca="1">Cálculos!K223</f>
        <v>0</v>
      </c>
      <c r="EB224" s="106">
        <f ca="1">Cálculos!L223</f>
        <v>0</v>
      </c>
      <c r="EC224" s="106">
        <f>Cálculos!M223</f>
        <v>0</v>
      </c>
      <c r="ED224" s="106">
        <f ca="1">Cálculos!N223</f>
        <v>0</v>
      </c>
      <c r="EE224" s="106">
        <f ca="1">Cálculos!O223</f>
        <v>0</v>
      </c>
      <c r="EF224" s="106">
        <f ca="1">Cálculos!P223</f>
        <v>0</v>
      </c>
      <c r="EG224" s="106">
        <f ca="1">Cálculos!Q223</f>
        <v>0</v>
      </c>
      <c r="EH224" s="106">
        <f ca="1">Cálculos!R223</f>
        <v>0</v>
      </c>
      <c r="EI224" s="106">
        <f ca="1">Cálculos!S223</f>
        <v>0</v>
      </c>
      <c r="EJ224" s="106">
        <f ca="1">Cálculos!T223</f>
        <v>0</v>
      </c>
    </row>
    <row r="225" spans="122:140" x14ac:dyDescent="0.25">
      <c r="DR225" s="111">
        <f ca="1">Cálculos!B224</f>
        <v>0</v>
      </c>
      <c r="DS225" s="106">
        <f ca="1">Cálculos!C224</f>
        <v>0</v>
      </c>
      <c r="DT225" s="106">
        <f ca="1">Cálculos!D224</f>
        <v>0</v>
      </c>
      <c r="DU225" s="106">
        <f ca="1">Cálculos!E224</f>
        <v>0</v>
      </c>
      <c r="DV225" s="106">
        <f ca="1">Cálculos!F224</f>
        <v>0</v>
      </c>
      <c r="DW225" s="106">
        <f ca="1">Cálculos!G224</f>
        <v>0</v>
      </c>
      <c r="DX225" s="106">
        <f>Cálculos!H224</f>
        <v>0</v>
      </c>
      <c r="DY225" s="106">
        <f ca="1">Cálculos!I224</f>
        <v>0</v>
      </c>
      <c r="DZ225" s="106">
        <f ca="1">Cálculos!J224</f>
        <v>0</v>
      </c>
      <c r="EA225" s="106">
        <f ca="1">Cálculos!K224</f>
        <v>0</v>
      </c>
      <c r="EB225" s="106">
        <f ca="1">Cálculos!L224</f>
        <v>0</v>
      </c>
      <c r="EC225" s="106">
        <f>Cálculos!M224</f>
        <v>0</v>
      </c>
      <c r="ED225" s="106">
        <f ca="1">Cálculos!N224</f>
        <v>0</v>
      </c>
      <c r="EE225" s="106">
        <f ca="1">Cálculos!O224</f>
        <v>0</v>
      </c>
      <c r="EF225" s="106">
        <f ca="1">Cálculos!P224</f>
        <v>0</v>
      </c>
      <c r="EG225" s="106">
        <f ca="1">Cálculos!Q224</f>
        <v>0</v>
      </c>
      <c r="EH225" s="106">
        <f ca="1">Cálculos!R224</f>
        <v>0</v>
      </c>
      <c r="EI225" s="106">
        <f ca="1">Cálculos!S224</f>
        <v>0</v>
      </c>
      <c r="EJ225" s="106">
        <f ca="1">Cálculos!T224</f>
        <v>0</v>
      </c>
    </row>
    <row r="226" spans="122:140" x14ac:dyDescent="0.25">
      <c r="DR226" s="111">
        <f ca="1">Cálculos!B225</f>
        <v>0</v>
      </c>
      <c r="DS226" s="106">
        <f ca="1">Cálculos!C225</f>
        <v>0</v>
      </c>
      <c r="DT226" s="106">
        <f ca="1">Cálculos!D225</f>
        <v>0</v>
      </c>
      <c r="DU226" s="106">
        <f ca="1">Cálculos!E225</f>
        <v>0</v>
      </c>
      <c r="DV226" s="106">
        <f ca="1">Cálculos!F225</f>
        <v>0</v>
      </c>
      <c r="DW226" s="106">
        <f ca="1">Cálculos!G225</f>
        <v>0</v>
      </c>
      <c r="DX226" s="106">
        <f>Cálculos!H225</f>
        <v>0</v>
      </c>
      <c r="DY226" s="106">
        <f ca="1">Cálculos!I225</f>
        <v>0</v>
      </c>
      <c r="DZ226" s="106">
        <f ca="1">Cálculos!J225</f>
        <v>0</v>
      </c>
      <c r="EA226" s="106">
        <f ca="1">Cálculos!K225</f>
        <v>0</v>
      </c>
      <c r="EB226" s="106">
        <f ca="1">Cálculos!L225</f>
        <v>0</v>
      </c>
      <c r="EC226" s="106">
        <f>Cálculos!M225</f>
        <v>0</v>
      </c>
      <c r="ED226" s="106">
        <f ca="1">Cálculos!N225</f>
        <v>0</v>
      </c>
      <c r="EE226" s="106">
        <f ca="1">Cálculos!O225</f>
        <v>0</v>
      </c>
      <c r="EF226" s="106">
        <f ca="1">Cálculos!P225</f>
        <v>0</v>
      </c>
      <c r="EG226" s="106">
        <f ca="1">Cálculos!Q225</f>
        <v>0</v>
      </c>
      <c r="EH226" s="106">
        <f ca="1">Cálculos!R225</f>
        <v>0</v>
      </c>
      <c r="EI226" s="106">
        <f ca="1">Cálculos!S225</f>
        <v>0</v>
      </c>
      <c r="EJ226" s="106">
        <f ca="1">Cálculos!T225</f>
        <v>0</v>
      </c>
    </row>
    <row r="227" spans="122:140" x14ac:dyDescent="0.25">
      <c r="DR227" s="111">
        <f ca="1">Cálculos!B226</f>
        <v>0</v>
      </c>
      <c r="DS227" s="106">
        <f ca="1">Cálculos!C226</f>
        <v>0</v>
      </c>
      <c r="DT227" s="106">
        <f ca="1">Cálculos!D226</f>
        <v>0</v>
      </c>
      <c r="DU227" s="106">
        <f ca="1">Cálculos!E226</f>
        <v>0</v>
      </c>
      <c r="DV227" s="106">
        <f ca="1">Cálculos!F226</f>
        <v>0</v>
      </c>
      <c r="DW227" s="106">
        <f ca="1">Cálculos!G226</f>
        <v>0</v>
      </c>
      <c r="DX227" s="106">
        <f>Cálculos!H226</f>
        <v>0</v>
      </c>
      <c r="DY227" s="106">
        <f ca="1">Cálculos!I226</f>
        <v>0</v>
      </c>
      <c r="DZ227" s="106">
        <f ca="1">Cálculos!J226</f>
        <v>0</v>
      </c>
      <c r="EA227" s="106">
        <f ca="1">Cálculos!K226</f>
        <v>0</v>
      </c>
      <c r="EB227" s="106">
        <f ca="1">Cálculos!L226</f>
        <v>0</v>
      </c>
      <c r="EC227" s="106">
        <f>Cálculos!M226</f>
        <v>0</v>
      </c>
      <c r="ED227" s="106">
        <f ca="1">Cálculos!N226</f>
        <v>0</v>
      </c>
      <c r="EE227" s="106">
        <f ca="1">Cálculos!O226</f>
        <v>0</v>
      </c>
      <c r="EF227" s="106">
        <f ca="1">Cálculos!P226</f>
        <v>0</v>
      </c>
      <c r="EG227" s="106">
        <f ca="1">Cálculos!Q226</f>
        <v>0</v>
      </c>
      <c r="EH227" s="106">
        <f ca="1">Cálculos!R226</f>
        <v>0</v>
      </c>
      <c r="EI227" s="106">
        <f ca="1">Cálculos!S226</f>
        <v>0</v>
      </c>
      <c r="EJ227" s="106">
        <f ca="1">Cálculos!T226</f>
        <v>0</v>
      </c>
    </row>
    <row r="228" spans="122:140" x14ac:dyDescent="0.25">
      <c r="DR228" s="111">
        <f ca="1">Cálculos!B227</f>
        <v>0</v>
      </c>
      <c r="DS228" s="106">
        <f ca="1">Cálculos!C227</f>
        <v>0</v>
      </c>
      <c r="DT228" s="106">
        <f ca="1">Cálculos!D227</f>
        <v>0</v>
      </c>
      <c r="DU228" s="106">
        <f ca="1">Cálculos!E227</f>
        <v>0</v>
      </c>
      <c r="DV228" s="106">
        <f ca="1">Cálculos!F227</f>
        <v>0</v>
      </c>
      <c r="DW228" s="106">
        <f ca="1">Cálculos!G227</f>
        <v>0</v>
      </c>
      <c r="DX228" s="106">
        <f>Cálculos!H227</f>
        <v>0</v>
      </c>
      <c r="DY228" s="106">
        <f ca="1">Cálculos!I227</f>
        <v>0</v>
      </c>
      <c r="DZ228" s="106">
        <f ca="1">Cálculos!J227</f>
        <v>0</v>
      </c>
      <c r="EA228" s="106">
        <f ca="1">Cálculos!K227</f>
        <v>0</v>
      </c>
      <c r="EB228" s="106">
        <f ca="1">Cálculos!L227</f>
        <v>0</v>
      </c>
      <c r="EC228" s="106">
        <f>Cálculos!M227</f>
        <v>0</v>
      </c>
      <c r="ED228" s="106">
        <f ca="1">Cálculos!N227</f>
        <v>0</v>
      </c>
      <c r="EE228" s="106">
        <f ca="1">Cálculos!O227</f>
        <v>0</v>
      </c>
      <c r="EF228" s="106">
        <f ca="1">Cálculos!P227</f>
        <v>0</v>
      </c>
      <c r="EG228" s="106">
        <f ca="1">Cálculos!Q227</f>
        <v>0</v>
      </c>
      <c r="EH228" s="106">
        <f ca="1">Cálculos!R227</f>
        <v>0</v>
      </c>
      <c r="EI228" s="106">
        <f ca="1">Cálculos!S227</f>
        <v>0</v>
      </c>
      <c r="EJ228" s="106">
        <f ca="1">Cálculos!T227</f>
        <v>0</v>
      </c>
    </row>
    <row r="229" spans="122:140" x14ac:dyDescent="0.25">
      <c r="DR229" s="111">
        <f ca="1">Cálculos!B228</f>
        <v>0</v>
      </c>
      <c r="DS229" s="106">
        <f ca="1">Cálculos!C228</f>
        <v>0</v>
      </c>
      <c r="DT229" s="106">
        <f ca="1">Cálculos!D228</f>
        <v>0</v>
      </c>
      <c r="DU229" s="106">
        <f ca="1">Cálculos!E228</f>
        <v>0</v>
      </c>
      <c r="DV229" s="106">
        <f ca="1">Cálculos!F228</f>
        <v>0</v>
      </c>
      <c r="DW229" s="106">
        <f ca="1">Cálculos!G228</f>
        <v>0</v>
      </c>
      <c r="DX229" s="106">
        <f>Cálculos!H228</f>
        <v>0</v>
      </c>
      <c r="DY229" s="106">
        <f ca="1">Cálculos!I228</f>
        <v>0</v>
      </c>
      <c r="DZ229" s="106">
        <f ca="1">Cálculos!J228</f>
        <v>0</v>
      </c>
      <c r="EA229" s="106">
        <f ca="1">Cálculos!K228</f>
        <v>0</v>
      </c>
      <c r="EB229" s="106">
        <f ca="1">Cálculos!L228</f>
        <v>0</v>
      </c>
      <c r="EC229" s="106">
        <f>Cálculos!M228</f>
        <v>0</v>
      </c>
      <c r="ED229" s="106">
        <f ca="1">Cálculos!N228</f>
        <v>0</v>
      </c>
      <c r="EE229" s="106">
        <f ca="1">Cálculos!O228</f>
        <v>0</v>
      </c>
      <c r="EF229" s="106">
        <f ca="1">Cálculos!P228</f>
        <v>0</v>
      </c>
      <c r="EG229" s="106">
        <f ca="1">Cálculos!Q228</f>
        <v>0</v>
      </c>
      <c r="EH229" s="106">
        <f ca="1">Cálculos!R228</f>
        <v>0</v>
      </c>
      <c r="EI229" s="106">
        <f ca="1">Cálculos!S228</f>
        <v>0</v>
      </c>
      <c r="EJ229" s="106">
        <f ca="1">Cálculos!T228</f>
        <v>0</v>
      </c>
    </row>
    <row r="230" spans="122:140" x14ac:dyDescent="0.25">
      <c r="DR230" s="111">
        <f ca="1">Cálculos!B229</f>
        <v>0</v>
      </c>
      <c r="DS230" s="106">
        <f ca="1">Cálculos!C229</f>
        <v>0</v>
      </c>
      <c r="DT230" s="106">
        <f ca="1">Cálculos!D229</f>
        <v>0</v>
      </c>
      <c r="DU230" s="106">
        <f ca="1">Cálculos!E229</f>
        <v>0</v>
      </c>
      <c r="DV230" s="106">
        <f ca="1">Cálculos!F229</f>
        <v>0</v>
      </c>
      <c r="DW230" s="106">
        <f ca="1">Cálculos!G229</f>
        <v>0</v>
      </c>
      <c r="DX230" s="106">
        <f>Cálculos!H229</f>
        <v>0</v>
      </c>
      <c r="DY230" s="106">
        <f ca="1">Cálculos!I229</f>
        <v>0</v>
      </c>
      <c r="DZ230" s="106">
        <f ca="1">Cálculos!J229</f>
        <v>0</v>
      </c>
      <c r="EA230" s="106">
        <f ca="1">Cálculos!K229</f>
        <v>0</v>
      </c>
      <c r="EB230" s="106">
        <f ca="1">Cálculos!L229</f>
        <v>0</v>
      </c>
      <c r="EC230" s="106">
        <f>Cálculos!M229</f>
        <v>0</v>
      </c>
      <c r="ED230" s="106">
        <f ca="1">Cálculos!N229</f>
        <v>0</v>
      </c>
      <c r="EE230" s="106">
        <f ca="1">Cálculos!O229</f>
        <v>0</v>
      </c>
      <c r="EF230" s="106">
        <f ca="1">Cálculos!P229</f>
        <v>0</v>
      </c>
      <c r="EG230" s="106">
        <f ca="1">Cálculos!Q229</f>
        <v>0</v>
      </c>
      <c r="EH230" s="106">
        <f ca="1">Cálculos!R229</f>
        <v>0</v>
      </c>
      <c r="EI230" s="106">
        <f ca="1">Cálculos!S229</f>
        <v>0</v>
      </c>
      <c r="EJ230" s="106">
        <f ca="1">Cálculos!T229</f>
        <v>0</v>
      </c>
    </row>
    <row r="231" spans="122:140" x14ac:dyDescent="0.25">
      <c r="DR231" s="111">
        <f ca="1">Cálculos!B230</f>
        <v>0</v>
      </c>
      <c r="DS231" s="106">
        <f ca="1">Cálculos!C230</f>
        <v>0</v>
      </c>
      <c r="DT231" s="106">
        <f ca="1">Cálculos!D230</f>
        <v>0</v>
      </c>
      <c r="DU231" s="106">
        <f ca="1">Cálculos!E230</f>
        <v>0</v>
      </c>
      <c r="DV231" s="106">
        <f ca="1">Cálculos!F230</f>
        <v>0</v>
      </c>
      <c r="DW231" s="106">
        <f ca="1">Cálculos!G230</f>
        <v>0</v>
      </c>
      <c r="DX231" s="106">
        <f>Cálculos!H230</f>
        <v>0</v>
      </c>
      <c r="DY231" s="106">
        <f ca="1">Cálculos!I230</f>
        <v>0</v>
      </c>
      <c r="DZ231" s="106">
        <f ca="1">Cálculos!J230</f>
        <v>0</v>
      </c>
      <c r="EA231" s="106">
        <f ca="1">Cálculos!K230</f>
        <v>0</v>
      </c>
      <c r="EB231" s="106">
        <f ca="1">Cálculos!L230</f>
        <v>0</v>
      </c>
      <c r="EC231" s="106">
        <f>Cálculos!M230</f>
        <v>0</v>
      </c>
      <c r="ED231" s="106">
        <f ca="1">Cálculos!N230</f>
        <v>0</v>
      </c>
      <c r="EE231" s="106">
        <f ca="1">Cálculos!O230</f>
        <v>0</v>
      </c>
      <c r="EF231" s="106">
        <f ca="1">Cálculos!P230</f>
        <v>0</v>
      </c>
      <c r="EG231" s="106">
        <f ca="1">Cálculos!Q230</f>
        <v>0</v>
      </c>
      <c r="EH231" s="106">
        <f ca="1">Cálculos!R230</f>
        <v>0</v>
      </c>
      <c r="EI231" s="106">
        <f ca="1">Cálculos!S230</f>
        <v>0</v>
      </c>
      <c r="EJ231" s="106">
        <f ca="1">Cálculos!T230</f>
        <v>0</v>
      </c>
    </row>
    <row r="232" spans="122:140" x14ac:dyDescent="0.25">
      <c r="DR232" s="111">
        <f ca="1">Cálculos!B231</f>
        <v>0</v>
      </c>
      <c r="DS232" s="106">
        <f ca="1">Cálculos!C231</f>
        <v>0</v>
      </c>
      <c r="DT232" s="106">
        <f ca="1">Cálculos!D231</f>
        <v>0</v>
      </c>
      <c r="DU232" s="106">
        <f ca="1">Cálculos!E231</f>
        <v>0</v>
      </c>
      <c r="DV232" s="106">
        <f ca="1">Cálculos!F231</f>
        <v>0</v>
      </c>
      <c r="DW232" s="106">
        <f ca="1">Cálculos!G231</f>
        <v>0</v>
      </c>
      <c r="DX232" s="106">
        <f>Cálculos!H231</f>
        <v>0</v>
      </c>
      <c r="DY232" s="106">
        <f ca="1">Cálculos!I231</f>
        <v>0</v>
      </c>
      <c r="DZ232" s="106">
        <f ca="1">Cálculos!J231</f>
        <v>0</v>
      </c>
      <c r="EA232" s="106">
        <f ca="1">Cálculos!K231</f>
        <v>0</v>
      </c>
      <c r="EB232" s="106">
        <f ca="1">Cálculos!L231</f>
        <v>0</v>
      </c>
      <c r="EC232" s="106">
        <f>Cálculos!M231</f>
        <v>0</v>
      </c>
      <c r="ED232" s="106">
        <f ca="1">Cálculos!N231</f>
        <v>0</v>
      </c>
      <c r="EE232" s="106">
        <f ca="1">Cálculos!O231</f>
        <v>0</v>
      </c>
      <c r="EF232" s="106">
        <f ca="1">Cálculos!P231</f>
        <v>0</v>
      </c>
      <c r="EG232" s="106">
        <f ca="1">Cálculos!Q231</f>
        <v>0</v>
      </c>
      <c r="EH232" s="106">
        <f ca="1">Cálculos!R231</f>
        <v>0</v>
      </c>
      <c r="EI232" s="106">
        <f ca="1">Cálculos!S231</f>
        <v>0</v>
      </c>
      <c r="EJ232" s="106">
        <f ca="1">Cálculos!T231</f>
        <v>0</v>
      </c>
    </row>
    <row r="233" spans="122:140" x14ac:dyDescent="0.25">
      <c r="DR233" s="111">
        <f ca="1">Cálculos!B232</f>
        <v>0</v>
      </c>
      <c r="DS233" s="106">
        <f ca="1">Cálculos!C232</f>
        <v>0</v>
      </c>
      <c r="DT233" s="106">
        <f ca="1">Cálculos!D232</f>
        <v>0</v>
      </c>
      <c r="DU233" s="106">
        <f ca="1">Cálculos!E232</f>
        <v>0</v>
      </c>
      <c r="DV233" s="106">
        <f ca="1">Cálculos!F232</f>
        <v>0</v>
      </c>
      <c r="DW233" s="106">
        <f ca="1">Cálculos!G232</f>
        <v>0</v>
      </c>
      <c r="DX233" s="106">
        <f>Cálculos!H232</f>
        <v>0</v>
      </c>
      <c r="DY233" s="106">
        <f ca="1">Cálculos!I232</f>
        <v>0</v>
      </c>
      <c r="DZ233" s="106">
        <f ca="1">Cálculos!J232</f>
        <v>0</v>
      </c>
      <c r="EA233" s="106">
        <f ca="1">Cálculos!K232</f>
        <v>0</v>
      </c>
      <c r="EB233" s="106">
        <f ca="1">Cálculos!L232</f>
        <v>0</v>
      </c>
      <c r="EC233" s="106">
        <f>Cálculos!M232</f>
        <v>0</v>
      </c>
      <c r="ED233" s="106">
        <f ca="1">Cálculos!N232</f>
        <v>0</v>
      </c>
      <c r="EE233" s="106">
        <f ca="1">Cálculos!O232</f>
        <v>0</v>
      </c>
      <c r="EF233" s="106">
        <f ca="1">Cálculos!P232</f>
        <v>0</v>
      </c>
      <c r="EG233" s="106">
        <f ca="1">Cálculos!Q232</f>
        <v>0</v>
      </c>
      <c r="EH233" s="106">
        <f ca="1">Cálculos!R232</f>
        <v>0</v>
      </c>
      <c r="EI233" s="106">
        <f ca="1">Cálculos!S232</f>
        <v>0</v>
      </c>
      <c r="EJ233" s="106">
        <f ca="1">Cálculos!T232</f>
        <v>0</v>
      </c>
    </row>
    <row r="234" spans="122:140" x14ac:dyDescent="0.25">
      <c r="DR234" s="111">
        <f ca="1">Cálculos!B233</f>
        <v>0</v>
      </c>
      <c r="DS234" s="106">
        <f ca="1">Cálculos!C233</f>
        <v>0</v>
      </c>
      <c r="DT234" s="106">
        <f ca="1">Cálculos!D233</f>
        <v>0</v>
      </c>
      <c r="DU234" s="106">
        <f ca="1">Cálculos!E233</f>
        <v>0</v>
      </c>
      <c r="DV234" s="106">
        <f ca="1">Cálculos!F233</f>
        <v>0</v>
      </c>
      <c r="DW234" s="106">
        <f ca="1">Cálculos!G233</f>
        <v>0</v>
      </c>
      <c r="DX234" s="106">
        <f>Cálculos!H233</f>
        <v>0</v>
      </c>
      <c r="DY234" s="106">
        <f ca="1">Cálculos!I233</f>
        <v>0</v>
      </c>
      <c r="DZ234" s="106">
        <f ca="1">Cálculos!J233</f>
        <v>0</v>
      </c>
      <c r="EA234" s="106">
        <f ca="1">Cálculos!K233</f>
        <v>0</v>
      </c>
      <c r="EB234" s="106">
        <f ca="1">Cálculos!L233</f>
        <v>0</v>
      </c>
      <c r="EC234" s="106">
        <f>Cálculos!M233</f>
        <v>0</v>
      </c>
      <c r="ED234" s="106">
        <f ca="1">Cálculos!N233</f>
        <v>0</v>
      </c>
      <c r="EE234" s="106">
        <f ca="1">Cálculos!O233</f>
        <v>0</v>
      </c>
      <c r="EF234" s="106">
        <f ca="1">Cálculos!P233</f>
        <v>0</v>
      </c>
      <c r="EG234" s="106">
        <f ca="1">Cálculos!Q233</f>
        <v>0</v>
      </c>
      <c r="EH234" s="106">
        <f ca="1">Cálculos!R233</f>
        <v>0</v>
      </c>
      <c r="EI234" s="106">
        <f ca="1">Cálculos!S233</f>
        <v>0</v>
      </c>
      <c r="EJ234" s="106">
        <f ca="1">Cálculos!T233</f>
        <v>0</v>
      </c>
    </row>
    <row r="235" spans="122:140" x14ac:dyDescent="0.25">
      <c r="DR235" s="111">
        <f ca="1">Cálculos!B234</f>
        <v>0</v>
      </c>
      <c r="DS235" s="106">
        <f ca="1">Cálculos!C234</f>
        <v>0</v>
      </c>
      <c r="DT235" s="106">
        <f ca="1">Cálculos!D234</f>
        <v>0</v>
      </c>
      <c r="DU235" s="106">
        <f ca="1">Cálculos!E234</f>
        <v>0</v>
      </c>
      <c r="DV235" s="106">
        <f ca="1">Cálculos!F234</f>
        <v>0</v>
      </c>
      <c r="DW235" s="106">
        <f ca="1">Cálculos!G234</f>
        <v>0</v>
      </c>
      <c r="DX235" s="106">
        <f>Cálculos!H234</f>
        <v>0</v>
      </c>
      <c r="DY235" s="106">
        <f ca="1">Cálculos!I234</f>
        <v>0</v>
      </c>
      <c r="DZ235" s="106">
        <f ca="1">Cálculos!J234</f>
        <v>0</v>
      </c>
      <c r="EA235" s="106">
        <f ca="1">Cálculos!K234</f>
        <v>0</v>
      </c>
      <c r="EB235" s="106">
        <f ca="1">Cálculos!L234</f>
        <v>0</v>
      </c>
      <c r="EC235" s="106">
        <f>Cálculos!M234</f>
        <v>0</v>
      </c>
      <c r="ED235" s="106">
        <f ca="1">Cálculos!N234</f>
        <v>0</v>
      </c>
      <c r="EE235" s="106">
        <f ca="1">Cálculos!O234</f>
        <v>0</v>
      </c>
      <c r="EF235" s="106">
        <f ca="1">Cálculos!P234</f>
        <v>0</v>
      </c>
      <c r="EG235" s="106">
        <f ca="1">Cálculos!Q234</f>
        <v>0</v>
      </c>
      <c r="EH235" s="106">
        <f ca="1">Cálculos!R234</f>
        <v>0</v>
      </c>
      <c r="EI235" s="106">
        <f ca="1">Cálculos!S234</f>
        <v>0</v>
      </c>
      <c r="EJ235" s="106">
        <f ca="1">Cálculos!T234</f>
        <v>0</v>
      </c>
    </row>
    <row r="236" spans="122:140" x14ac:dyDescent="0.25">
      <c r="DR236" s="111">
        <f ca="1">Cálculos!B235</f>
        <v>0</v>
      </c>
      <c r="DS236" s="106">
        <f ca="1">Cálculos!C235</f>
        <v>0</v>
      </c>
      <c r="DT236" s="106">
        <f ca="1">Cálculos!D235</f>
        <v>0</v>
      </c>
      <c r="DU236" s="106">
        <f ca="1">Cálculos!E235</f>
        <v>0</v>
      </c>
      <c r="DV236" s="106">
        <f ca="1">Cálculos!F235</f>
        <v>0</v>
      </c>
      <c r="DW236" s="106">
        <f ca="1">Cálculos!G235</f>
        <v>0</v>
      </c>
      <c r="DX236" s="106">
        <f>Cálculos!H235</f>
        <v>0</v>
      </c>
      <c r="DY236" s="106">
        <f ca="1">Cálculos!I235</f>
        <v>0</v>
      </c>
      <c r="DZ236" s="106">
        <f ca="1">Cálculos!J235</f>
        <v>0</v>
      </c>
      <c r="EA236" s="106">
        <f ca="1">Cálculos!K235</f>
        <v>0</v>
      </c>
      <c r="EB236" s="106">
        <f ca="1">Cálculos!L235</f>
        <v>0</v>
      </c>
      <c r="EC236" s="106">
        <f>Cálculos!M235</f>
        <v>0</v>
      </c>
      <c r="ED236" s="106">
        <f ca="1">Cálculos!N235</f>
        <v>0</v>
      </c>
      <c r="EE236" s="106">
        <f ca="1">Cálculos!O235</f>
        <v>0</v>
      </c>
      <c r="EF236" s="106">
        <f ca="1">Cálculos!P235</f>
        <v>0</v>
      </c>
      <c r="EG236" s="106">
        <f ca="1">Cálculos!Q235</f>
        <v>0</v>
      </c>
      <c r="EH236" s="106">
        <f ca="1">Cálculos!R235</f>
        <v>0</v>
      </c>
      <c r="EI236" s="106">
        <f ca="1">Cálculos!S235</f>
        <v>0</v>
      </c>
      <c r="EJ236" s="106">
        <f ca="1">Cálculos!T235</f>
        <v>0</v>
      </c>
    </row>
    <row r="237" spans="122:140" x14ac:dyDescent="0.25">
      <c r="DR237" s="111">
        <f ca="1">Cálculos!B236</f>
        <v>0</v>
      </c>
      <c r="DS237" s="106">
        <f ca="1">Cálculos!C236</f>
        <v>0</v>
      </c>
      <c r="DT237" s="106">
        <f ca="1">Cálculos!D236</f>
        <v>0</v>
      </c>
      <c r="DU237" s="106">
        <f ca="1">Cálculos!E236</f>
        <v>0</v>
      </c>
      <c r="DV237" s="106">
        <f ca="1">Cálculos!F236</f>
        <v>0</v>
      </c>
      <c r="DW237" s="106">
        <f ca="1">Cálculos!G236</f>
        <v>0</v>
      </c>
      <c r="DX237" s="106">
        <f>Cálculos!H236</f>
        <v>0</v>
      </c>
      <c r="DY237" s="106">
        <f ca="1">Cálculos!I236</f>
        <v>0</v>
      </c>
      <c r="DZ237" s="106">
        <f ca="1">Cálculos!J236</f>
        <v>0</v>
      </c>
      <c r="EA237" s="106">
        <f ca="1">Cálculos!K236</f>
        <v>0</v>
      </c>
      <c r="EB237" s="106">
        <f ca="1">Cálculos!L236</f>
        <v>0</v>
      </c>
      <c r="EC237" s="106">
        <f>Cálculos!M236</f>
        <v>0</v>
      </c>
      <c r="ED237" s="106">
        <f ca="1">Cálculos!N236</f>
        <v>0</v>
      </c>
      <c r="EE237" s="106">
        <f ca="1">Cálculos!O236</f>
        <v>0</v>
      </c>
      <c r="EF237" s="106">
        <f ca="1">Cálculos!P236</f>
        <v>0</v>
      </c>
      <c r="EG237" s="106">
        <f ca="1">Cálculos!Q236</f>
        <v>0</v>
      </c>
      <c r="EH237" s="106">
        <f ca="1">Cálculos!R236</f>
        <v>0</v>
      </c>
      <c r="EI237" s="106">
        <f ca="1">Cálculos!S236</f>
        <v>0</v>
      </c>
      <c r="EJ237" s="106">
        <f ca="1">Cálculos!T236</f>
        <v>0</v>
      </c>
    </row>
    <row r="238" spans="122:140" x14ac:dyDescent="0.25">
      <c r="DR238" s="111">
        <f ca="1">Cálculos!B237</f>
        <v>0</v>
      </c>
      <c r="DS238" s="106">
        <f ca="1">Cálculos!C237</f>
        <v>0</v>
      </c>
      <c r="DT238" s="106">
        <f ca="1">Cálculos!D237</f>
        <v>0</v>
      </c>
      <c r="DU238" s="106">
        <f ca="1">Cálculos!E237</f>
        <v>0</v>
      </c>
      <c r="DV238" s="106">
        <f ca="1">Cálculos!F237</f>
        <v>0</v>
      </c>
      <c r="DW238" s="106">
        <f ca="1">Cálculos!G237</f>
        <v>0</v>
      </c>
      <c r="DX238" s="106">
        <f>Cálculos!H237</f>
        <v>0</v>
      </c>
      <c r="DY238" s="106">
        <f ca="1">Cálculos!I237</f>
        <v>0</v>
      </c>
      <c r="DZ238" s="106">
        <f ca="1">Cálculos!J237</f>
        <v>0</v>
      </c>
      <c r="EA238" s="106">
        <f ca="1">Cálculos!K237</f>
        <v>0</v>
      </c>
      <c r="EB238" s="106">
        <f ca="1">Cálculos!L237</f>
        <v>0</v>
      </c>
      <c r="EC238" s="106">
        <f>Cálculos!M237</f>
        <v>0</v>
      </c>
      <c r="ED238" s="106">
        <f ca="1">Cálculos!N237</f>
        <v>0</v>
      </c>
      <c r="EE238" s="106">
        <f ca="1">Cálculos!O237</f>
        <v>0</v>
      </c>
      <c r="EF238" s="106">
        <f ca="1">Cálculos!P237</f>
        <v>0</v>
      </c>
      <c r="EG238" s="106">
        <f ca="1">Cálculos!Q237</f>
        <v>0</v>
      </c>
      <c r="EH238" s="106">
        <f ca="1">Cálculos!R237</f>
        <v>0</v>
      </c>
      <c r="EI238" s="106">
        <f ca="1">Cálculos!S237</f>
        <v>0</v>
      </c>
      <c r="EJ238" s="106">
        <f ca="1">Cálculos!T237</f>
        <v>0</v>
      </c>
    </row>
    <row r="239" spans="122:140" x14ac:dyDescent="0.25">
      <c r="DR239" s="111">
        <f ca="1">Cálculos!B238</f>
        <v>0</v>
      </c>
      <c r="DS239" s="106">
        <f ca="1">Cálculos!C238</f>
        <v>0</v>
      </c>
      <c r="DT239" s="106">
        <f ca="1">Cálculos!D238</f>
        <v>0</v>
      </c>
      <c r="DU239" s="106">
        <f ca="1">Cálculos!E238</f>
        <v>0</v>
      </c>
      <c r="DV239" s="106">
        <f ca="1">Cálculos!F238</f>
        <v>0</v>
      </c>
      <c r="DW239" s="106">
        <f ca="1">Cálculos!G238</f>
        <v>0</v>
      </c>
      <c r="DX239" s="106">
        <f>Cálculos!H238</f>
        <v>0</v>
      </c>
      <c r="DY239" s="106">
        <f ca="1">Cálculos!I238</f>
        <v>0</v>
      </c>
      <c r="DZ239" s="106">
        <f ca="1">Cálculos!J238</f>
        <v>0</v>
      </c>
      <c r="EA239" s="106">
        <f ca="1">Cálculos!K238</f>
        <v>0</v>
      </c>
      <c r="EB239" s="106">
        <f ca="1">Cálculos!L238</f>
        <v>0</v>
      </c>
      <c r="EC239" s="106">
        <f>Cálculos!M238</f>
        <v>0</v>
      </c>
      <c r="ED239" s="106">
        <f ca="1">Cálculos!N238</f>
        <v>0</v>
      </c>
      <c r="EE239" s="106">
        <f ca="1">Cálculos!O238</f>
        <v>0</v>
      </c>
      <c r="EF239" s="106">
        <f ca="1">Cálculos!P238</f>
        <v>0</v>
      </c>
      <c r="EG239" s="106">
        <f ca="1">Cálculos!Q238</f>
        <v>0</v>
      </c>
      <c r="EH239" s="106">
        <f ca="1">Cálculos!R238</f>
        <v>0</v>
      </c>
      <c r="EI239" s="106">
        <f ca="1">Cálculos!S238</f>
        <v>0</v>
      </c>
      <c r="EJ239" s="106">
        <f ca="1">Cálculos!T238</f>
        <v>0</v>
      </c>
    </row>
    <row r="240" spans="122:140" x14ac:dyDescent="0.25">
      <c r="DR240" s="111">
        <f ca="1">Cálculos!B239</f>
        <v>0</v>
      </c>
      <c r="DS240" s="106">
        <f ca="1">Cálculos!C239</f>
        <v>0</v>
      </c>
      <c r="DT240" s="106">
        <f ca="1">Cálculos!D239</f>
        <v>0</v>
      </c>
      <c r="DU240" s="106">
        <f ca="1">Cálculos!E239</f>
        <v>0</v>
      </c>
      <c r="DV240" s="106">
        <f ca="1">Cálculos!F239</f>
        <v>0</v>
      </c>
      <c r="DW240" s="106">
        <f ca="1">Cálculos!G239</f>
        <v>0</v>
      </c>
      <c r="DX240" s="106">
        <f>Cálculos!H239</f>
        <v>0</v>
      </c>
      <c r="DY240" s="106">
        <f ca="1">Cálculos!I239</f>
        <v>0</v>
      </c>
      <c r="DZ240" s="106">
        <f ca="1">Cálculos!J239</f>
        <v>0</v>
      </c>
      <c r="EA240" s="106">
        <f ca="1">Cálculos!K239</f>
        <v>0</v>
      </c>
      <c r="EB240" s="106">
        <f ca="1">Cálculos!L239</f>
        <v>0</v>
      </c>
      <c r="EC240" s="106">
        <f>Cálculos!M239</f>
        <v>0</v>
      </c>
      <c r="ED240" s="106">
        <f ca="1">Cálculos!N239</f>
        <v>0</v>
      </c>
      <c r="EE240" s="106">
        <f ca="1">Cálculos!O239</f>
        <v>0</v>
      </c>
      <c r="EF240" s="106">
        <f ca="1">Cálculos!P239</f>
        <v>0</v>
      </c>
      <c r="EG240" s="106">
        <f ca="1">Cálculos!Q239</f>
        <v>0</v>
      </c>
      <c r="EH240" s="106">
        <f ca="1">Cálculos!R239</f>
        <v>0</v>
      </c>
      <c r="EI240" s="106">
        <f ca="1">Cálculos!S239</f>
        <v>0</v>
      </c>
      <c r="EJ240" s="106">
        <f ca="1">Cálculos!T239</f>
        <v>0</v>
      </c>
    </row>
    <row r="241" spans="122:140" x14ac:dyDescent="0.25">
      <c r="DR241" s="111">
        <f ca="1">Cálculos!B240</f>
        <v>0</v>
      </c>
      <c r="DS241" s="106">
        <f ca="1">Cálculos!C240</f>
        <v>0</v>
      </c>
      <c r="DT241" s="106">
        <f ca="1">Cálculos!D240</f>
        <v>0</v>
      </c>
      <c r="DU241" s="106">
        <f ca="1">Cálculos!E240</f>
        <v>0</v>
      </c>
      <c r="DV241" s="106">
        <f ca="1">Cálculos!F240</f>
        <v>0</v>
      </c>
      <c r="DW241" s="106">
        <f ca="1">Cálculos!G240</f>
        <v>0</v>
      </c>
      <c r="DX241" s="106">
        <f>Cálculos!H240</f>
        <v>0</v>
      </c>
      <c r="DY241" s="106">
        <f ca="1">Cálculos!I240</f>
        <v>0</v>
      </c>
      <c r="DZ241" s="106">
        <f ca="1">Cálculos!J240</f>
        <v>0</v>
      </c>
      <c r="EA241" s="106">
        <f ca="1">Cálculos!K240</f>
        <v>0</v>
      </c>
      <c r="EB241" s="106">
        <f ca="1">Cálculos!L240</f>
        <v>0</v>
      </c>
      <c r="EC241" s="106">
        <f>Cálculos!M240</f>
        <v>0</v>
      </c>
      <c r="ED241" s="106">
        <f ca="1">Cálculos!N240</f>
        <v>0</v>
      </c>
      <c r="EE241" s="106">
        <f ca="1">Cálculos!O240</f>
        <v>0</v>
      </c>
      <c r="EF241" s="106">
        <f ca="1">Cálculos!P240</f>
        <v>0</v>
      </c>
      <c r="EG241" s="106">
        <f ca="1">Cálculos!Q240</f>
        <v>0</v>
      </c>
      <c r="EH241" s="106">
        <f ca="1">Cálculos!R240</f>
        <v>0</v>
      </c>
      <c r="EI241" s="106">
        <f ca="1">Cálculos!S240</f>
        <v>0</v>
      </c>
      <c r="EJ241" s="106">
        <f ca="1">Cálculos!T240</f>
        <v>0</v>
      </c>
    </row>
    <row r="242" spans="122:140" x14ac:dyDescent="0.25">
      <c r="DR242" s="111">
        <f ca="1">Cálculos!B241</f>
        <v>0</v>
      </c>
      <c r="DS242" s="106">
        <f ca="1">Cálculos!C241</f>
        <v>0</v>
      </c>
      <c r="DT242" s="106">
        <f ca="1">Cálculos!D241</f>
        <v>0</v>
      </c>
      <c r="DU242" s="106">
        <f ca="1">Cálculos!E241</f>
        <v>0</v>
      </c>
      <c r="DV242" s="106">
        <f ca="1">Cálculos!F241</f>
        <v>0</v>
      </c>
      <c r="DW242" s="106">
        <f ca="1">Cálculos!G241</f>
        <v>0</v>
      </c>
      <c r="DX242" s="106">
        <f>Cálculos!H241</f>
        <v>0</v>
      </c>
      <c r="DY242" s="106">
        <f ca="1">Cálculos!I241</f>
        <v>0</v>
      </c>
      <c r="DZ242" s="106">
        <f ca="1">Cálculos!J241</f>
        <v>0</v>
      </c>
      <c r="EA242" s="106">
        <f ca="1">Cálculos!K241</f>
        <v>0</v>
      </c>
      <c r="EB242" s="106">
        <f ca="1">Cálculos!L241</f>
        <v>0</v>
      </c>
      <c r="EC242" s="106">
        <f>Cálculos!M241</f>
        <v>0</v>
      </c>
      <c r="ED242" s="106">
        <f ca="1">Cálculos!N241</f>
        <v>0</v>
      </c>
      <c r="EE242" s="106">
        <f ca="1">Cálculos!O241</f>
        <v>0</v>
      </c>
      <c r="EF242" s="106">
        <f ca="1">Cálculos!P241</f>
        <v>0</v>
      </c>
      <c r="EG242" s="106">
        <f ca="1">Cálculos!Q241</f>
        <v>0</v>
      </c>
      <c r="EH242" s="106">
        <f ca="1">Cálculos!R241</f>
        <v>0</v>
      </c>
      <c r="EI242" s="106">
        <f ca="1">Cálculos!S241</f>
        <v>0</v>
      </c>
      <c r="EJ242" s="106">
        <f ca="1">Cálculos!T241</f>
        <v>0</v>
      </c>
    </row>
    <row r="243" spans="122:140" x14ac:dyDescent="0.25">
      <c r="DR243" s="111">
        <f ca="1">Cálculos!B242</f>
        <v>0</v>
      </c>
      <c r="DS243" s="106">
        <f ca="1">Cálculos!C242</f>
        <v>0</v>
      </c>
      <c r="DT243" s="106">
        <f ca="1">Cálculos!D242</f>
        <v>0</v>
      </c>
      <c r="DU243" s="106">
        <f ca="1">Cálculos!E242</f>
        <v>0</v>
      </c>
      <c r="DV243" s="106">
        <f ca="1">Cálculos!F242</f>
        <v>0</v>
      </c>
      <c r="DW243" s="106">
        <f ca="1">Cálculos!G242</f>
        <v>0</v>
      </c>
      <c r="DX243" s="106">
        <f>Cálculos!H242</f>
        <v>0</v>
      </c>
      <c r="DY243" s="106">
        <f ca="1">Cálculos!I242</f>
        <v>0</v>
      </c>
      <c r="DZ243" s="106">
        <f ca="1">Cálculos!J242</f>
        <v>0</v>
      </c>
      <c r="EA243" s="106">
        <f ca="1">Cálculos!K242</f>
        <v>0</v>
      </c>
      <c r="EB243" s="106">
        <f ca="1">Cálculos!L242</f>
        <v>0</v>
      </c>
      <c r="EC243" s="106">
        <f>Cálculos!M242</f>
        <v>0</v>
      </c>
      <c r="ED243" s="106">
        <f ca="1">Cálculos!N242</f>
        <v>0</v>
      </c>
      <c r="EE243" s="106">
        <f ca="1">Cálculos!O242</f>
        <v>0</v>
      </c>
      <c r="EF243" s="106">
        <f ca="1">Cálculos!P242</f>
        <v>0</v>
      </c>
      <c r="EG243" s="106">
        <f ca="1">Cálculos!Q242</f>
        <v>0</v>
      </c>
      <c r="EH243" s="106">
        <f ca="1">Cálculos!R242</f>
        <v>0</v>
      </c>
      <c r="EI243" s="106">
        <f ca="1">Cálculos!S242</f>
        <v>0</v>
      </c>
      <c r="EJ243" s="106">
        <f ca="1">Cálculos!T242</f>
        <v>0</v>
      </c>
    </row>
    <row r="244" spans="122:140" x14ac:dyDescent="0.25">
      <c r="DR244" s="111">
        <f ca="1">Cálculos!B243</f>
        <v>0</v>
      </c>
      <c r="DS244" s="106">
        <f ca="1">Cálculos!C243</f>
        <v>0</v>
      </c>
      <c r="DT244" s="106">
        <f ca="1">Cálculos!D243</f>
        <v>0</v>
      </c>
      <c r="DU244" s="106">
        <f ca="1">Cálculos!E243</f>
        <v>0</v>
      </c>
      <c r="DV244" s="106">
        <f ca="1">Cálculos!F243</f>
        <v>0</v>
      </c>
      <c r="DW244" s="106">
        <f ca="1">Cálculos!G243</f>
        <v>0</v>
      </c>
      <c r="DX244" s="106">
        <f>Cálculos!H243</f>
        <v>0</v>
      </c>
      <c r="DY244" s="106">
        <f ca="1">Cálculos!I243</f>
        <v>0</v>
      </c>
      <c r="DZ244" s="106">
        <f ca="1">Cálculos!J243</f>
        <v>0</v>
      </c>
      <c r="EA244" s="106">
        <f ca="1">Cálculos!K243</f>
        <v>0</v>
      </c>
      <c r="EB244" s="106">
        <f ca="1">Cálculos!L243</f>
        <v>0</v>
      </c>
      <c r="EC244" s="106">
        <f>Cálculos!M243</f>
        <v>0</v>
      </c>
      <c r="ED244" s="106">
        <f ca="1">Cálculos!N243</f>
        <v>0</v>
      </c>
      <c r="EE244" s="106">
        <f ca="1">Cálculos!O243</f>
        <v>0</v>
      </c>
      <c r="EF244" s="106">
        <f ca="1">Cálculos!P243</f>
        <v>0</v>
      </c>
      <c r="EG244" s="106">
        <f ca="1">Cálculos!Q243</f>
        <v>0</v>
      </c>
      <c r="EH244" s="106">
        <f ca="1">Cálculos!R243</f>
        <v>0</v>
      </c>
      <c r="EI244" s="106">
        <f ca="1">Cálculos!S243</f>
        <v>0</v>
      </c>
      <c r="EJ244" s="106">
        <f ca="1">Cálculos!T243</f>
        <v>0</v>
      </c>
    </row>
    <row r="245" spans="122:140" x14ac:dyDescent="0.25">
      <c r="DR245" s="111">
        <f ca="1">Cálculos!B244</f>
        <v>0</v>
      </c>
      <c r="DS245" s="106">
        <f ca="1">Cálculos!C244</f>
        <v>0</v>
      </c>
      <c r="DT245" s="106">
        <f ca="1">Cálculos!D244</f>
        <v>0</v>
      </c>
      <c r="DU245" s="106">
        <f ca="1">Cálculos!E244</f>
        <v>0</v>
      </c>
      <c r="DV245" s="106">
        <f ca="1">Cálculos!F244</f>
        <v>0</v>
      </c>
      <c r="DW245" s="106">
        <f ca="1">Cálculos!G244</f>
        <v>0</v>
      </c>
      <c r="DX245" s="106">
        <f>Cálculos!H244</f>
        <v>0</v>
      </c>
      <c r="DY245" s="106">
        <f ca="1">Cálculos!I244</f>
        <v>0</v>
      </c>
      <c r="DZ245" s="106">
        <f ca="1">Cálculos!J244</f>
        <v>0</v>
      </c>
      <c r="EA245" s="106">
        <f ca="1">Cálculos!K244</f>
        <v>0</v>
      </c>
      <c r="EB245" s="106">
        <f ca="1">Cálculos!L244</f>
        <v>0</v>
      </c>
      <c r="EC245" s="106">
        <f>Cálculos!M244</f>
        <v>0</v>
      </c>
      <c r="ED245" s="106">
        <f ca="1">Cálculos!N244</f>
        <v>0</v>
      </c>
      <c r="EE245" s="106">
        <f ca="1">Cálculos!O244</f>
        <v>0</v>
      </c>
      <c r="EF245" s="106">
        <f ca="1">Cálculos!P244</f>
        <v>0</v>
      </c>
      <c r="EG245" s="106">
        <f ca="1">Cálculos!Q244</f>
        <v>0</v>
      </c>
      <c r="EH245" s="106">
        <f ca="1">Cálculos!R244</f>
        <v>0</v>
      </c>
      <c r="EI245" s="106">
        <f ca="1">Cálculos!S244</f>
        <v>0</v>
      </c>
      <c r="EJ245" s="106">
        <f ca="1">Cálculos!T244</f>
        <v>0</v>
      </c>
    </row>
    <row r="246" spans="122:140" x14ac:dyDescent="0.25">
      <c r="DR246" s="111">
        <f ca="1">Cálculos!B245</f>
        <v>0</v>
      </c>
      <c r="DS246" s="106">
        <f ca="1">Cálculos!C245</f>
        <v>0</v>
      </c>
      <c r="DT246" s="106">
        <f ca="1">Cálculos!D245</f>
        <v>0</v>
      </c>
      <c r="DU246" s="106">
        <f ca="1">Cálculos!E245</f>
        <v>0</v>
      </c>
      <c r="DV246" s="106">
        <f ca="1">Cálculos!F245</f>
        <v>0</v>
      </c>
      <c r="DW246" s="106">
        <f ca="1">Cálculos!G245</f>
        <v>0</v>
      </c>
      <c r="DX246" s="106">
        <f>Cálculos!H245</f>
        <v>0</v>
      </c>
      <c r="DY246" s="106">
        <f ca="1">Cálculos!I245</f>
        <v>0</v>
      </c>
      <c r="DZ246" s="106">
        <f ca="1">Cálculos!J245</f>
        <v>0</v>
      </c>
      <c r="EA246" s="106">
        <f ca="1">Cálculos!K245</f>
        <v>0</v>
      </c>
      <c r="EB246" s="106">
        <f ca="1">Cálculos!L245</f>
        <v>0</v>
      </c>
      <c r="EC246" s="106">
        <f>Cálculos!M245</f>
        <v>0</v>
      </c>
      <c r="ED246" s="106">
        <f ca="1">Cálculos!N245</f>
        <v>0</v>
      </c>
      <c r="EE246" s="106">
        <f ca="1">Cálculos!O245</f>
        <v>0</v>
      </c>
      <c r="EF246" s="106">
        <f ca="1">Cálculos!P245</f>
        <v>0</v>
      </c>
      <c r="EG246" s="106">
        <f ca="1">Cálculos!Q245</f>
        <v>0</v>
      </c>
      <c r="EH246" s="106">
        <f ca="1">Cálculos!R245</f>
        <v>0</v>
      </c>
      <c r="EI246" s="106">
        <f ca="1">Cálculos!S245</f>
        <v>0</v>
      </c>
      <c r="EJ246" s="106">
        <f ca="1">Cálculos!T245</f>
        <v>0</v>
      </c>
    </row>
    <row r="247" spans="122:140" x14ac:dyDescent="0.25">
      <c r="DR247" s="111">
        <f ca="1">Cálculos!B246</f>
        <v>0</v>
      </c>
      <c r="DS247" s="106">
        <f ca="1">Cálculos!C246</f>
        <v>0</v>
      </c>
      <c r="DT247" s="106">
        <f ca="1">Cálculos!D246</f>
        <v>0</v>
      </c>
      <c r="DU247" s="106">
        <f ca="1">Cálculos!E246</f>
        <v>0</v>
      </c>
      <c r="DV247" s="106">
        <f ca="1">Cálculos!F246</f>
        <v>0</v>
      </c>
      <c r="DW247" s="106">
        <f ca="1">Cálculos!G246</f>
        <v>0</v>
      </c>
      <c r="DX247" s="106">
        <f>Cálculos!H246</f>
        <v>0</v>
      </c>
      <c r="DY247" s="106">
        <f ca="1">Cálculos!I246</f>
        <v>0</v>
      </c>
      <c r="DZ247" s="106">
        <f ca="1">Cálculos!J246</f>
        <v>0</v>
      </c>
      <c r="EA247" s="106">
        <f ca="1">Cálculos!K246</f>
        <v>0</v>
      </c>
      <c r="EB247" s="106">
        <f ca="1">Cálculos!L246</f>
        <v>0</v>
      </c>
      <c r="EC247" s="106">
        <f>Cálculos!M246</f>
        <v>0</v>
      </c>
      <c r="ED247" s="106">
        <f ca="1">Cálculos!N246</f>
        <v>0</v>
      </c>
      <c r="EE247" s="106">
        <f ca="1">Cálculos!O246</f>
        <v>0</v>
      </c>
      <c r="EF247" s="106">
        <f ca="1">Cálculos!P246</f>
        <v>0</v>
      </c>
      <c r="EG247" s="106">
        <f ca="1">Cálculos!Q246</f>
        <v>0</v>
      </c>
      <c r="EH247" s="106">
        <f ca="1">Cálculos!R246</f>
        <v>0</v>
      </c>
      <c r="EI247" s="106">
        <f ca="1">Cálculos!S246</f>
        <v>0</v>
      </c>
      <c r="EJ247" s="106">
        <f ca="1">Cálculos!T246</f>
        <v>0</v>
      </c>
    </row>
    <row r="248" spans="122:140" x14ac:dyDescent="0.25">
      <c r="DR248" s="111">
        <f ca="1">Cálculos!B247</f>
        <v>0</v>
      </c>
      <c r="DS248" s="106">
        <f ca="1">Cálculos!C247</f>
        <v>0</v>
      </c>
      <c r="DT248" s="106">
        <f ca="1">Cálculos!D247</f>
        <v>0</v>
      </c>
      <c r="DU248" s="106">
        <f ca="1">Cálculos!E247</f>
        <v>0</v>
      </c>
      <c r="DV248" s="106">
        <f ca="1">Cálculos!F247</f>
        <v>0</v>
      </c>
      <c r="DW248" s="106">
        <f ca="1">Cálculos!G247</f>
        <v>0</v>
      </c>
      <c r="DX248" s="106">
        <f>Cálculos!H247</f>
        <v>0</v>
      </c>
      <c r="DY248" s="106">
        <f ca="1">Cálculos!I247</f>
        <v>0</v>
      </c>
      <c r="DZ248" s="106">
        <f ca="1">Cálculos!J247</f>
        <v>0</v>
      </c>
      <c r="EA248" s="106">
        <f ca="1">Cálculos!K247</f>
        <v>0</v>
      </c>
      <c r="EB248" s="106">
        <f ca="1">Cálculos!L247</f>
        <v>0</v>
      </c>
      <c r="EC248" s="106">
        <f>Cálculos!M247</f>
        <v>0</v>
      </c>
      <c r="ED248" s="106">
        <f ca="1">Cálculos!N247</f>
        <v>0</v>
      </c>
      <c r="EE248" s="106">
        <f ca="1">Cálculos!O247</f>
        <v>0</v>
      </c>
      <c r="EF248" s="106">
        <f ca="1">Cálculos!P247</f>
        <v>0</v>
      </c>
      <c r="EG248" s="106">
        <f ca="1">Cálculos!Q247</f>
        <v>0</v>
      </c>
      <c r="EH248" s="106">
        <f ca="1">Cálculos!R247</f>
        <v>0</v>
      </c>
      <c r="EI248" s="106">
        <f ca="1">Cálculos!S247</f>
        <v>0</v>
      </c>
      <c r="EJ248" s="106">
        <f ca="1">Cálculos!T247</f>
        <v>0</v>
      </c>
    </row>
    <row r="249" spans="122:140" x14ac:dyDescent="0.25">
      <c r="DR249" s="111">
        <f ca="1">Cálculos!B248</f>
        <v>0</v>
      </c>
      <c r="DS249" s="106">
        <f ca="1">Cálculos!C248</f>
        <v>0</v>
      </c>
      <c r="DT249" s="106">
        <f ca="1">Cálculos!D248</f>
        <v>0</v>
      </c>
      <c r="DU249" s="106">
        <f ca="1">Cálculos!E248</f>
        <v>0</v>
      </c>
      <c r="DV249" s="106">
        <f ca="1">Cálculos!F248</f>
        <v>0</v>
      </c>
      <c r="DW249" s="106">
        <f ca="1">Cálculos!G248</f>
        <v>0</v>
      </c>
      <c r="DX249" s="106">
        <f>Cálculos!H248</f>
        <v>0</v>
      </c>
      <c r="DY249" s="106">
        <f ca="1">Cálculos!I248</f>
        <v>0</v>
      </c>
      <c r="DZ249" s="106">
        <f ca="1">Cálculos!J248</f>
        <v>0</v>
      </c>
      <c r="EA249" s="106">
        <f ca="1">Cálculos!K248</f>
        <v>0</v>
      </c>
      <c r="EB249" s="106">
        <f ca="1">Cálculos!L248</f>
        <v>0</v>
      </c>
      <c r="EC249" s="106">
        <f>Cálculos!M248</f>
        <v>0</v>
      </c>
      <c r="ED249" s="106">
        <f ca="1">Cálculos!N248</f>
        <v>0</v>
      </c>
      <c r="EE249" s="106">
        <f ca="1">Cálculos!O248</f>
        <v>0</v>
      </c>
      <c r="EF249" s="106">
        <f ca="1">Cálculos!P248</f>
        <v>0</v>
      </c>
      <c r="EG249" s="106">
        <f ca="1">Cálculos!Q248</f>
        <v>0</v>
      </c>
      <c r="EH249" s="106">
        <f ca="1">Cálculos!R248</f>
        <v>0</v>
      </c>
      <c r="EI249" s="106">
        <f ca="1">Cálculos!S248</f>
        <v>0</v>
      </c>
      <c r="EJ249" s="106">
        <f ca="1">Cálculos!T248</f>
        <v>0</v>
      </c>
    </row>
    <row r="250" spans="122:140" x14ac:dyDescent="0.25">
      <c r="DR250" s="111">
        <f ca="1">Cálculos!B249</f>
        <v>0</v>
      </c>
      <c r="DS250" s="106">
        <f ca="1">Cálculos!C249</f>
        <v>0</v>
      </c>
      <c r="DT250" s="106">
        <f ca="1">Cálculos!D249</f>
        <v>0</v>
      </c>
      <c r="DU250" s="106">
        <f ca="1">Cálculos!E249</f>
        <v>0</v>
      </c>
      <c r="DV250" s="106">
        <f ca="1">Cálculos!F249</f>
        <v>0</v>
      </c>
      <c r="DW250" s="106">
        <f ca="1">Cálculos!G249</f>
        <v>0</v>
      </c>
      <c r="DX250" s="106">
        <f>Cálculos!H249</f>
        <v>0</v>
      </c>
      <c r="DY250" s="106">
        <f ca="1">Cálculos!I249</f>
        <v>0</v>
      </c>
      <c r="DZ250" s="106">
        <f ca="1">Cálculos!J249</f>
        <v>0</v>
      </c>
      <c r="EA250" s="106">
        <f ca="1">Cálculos!K249</f>
        <v>0</v>
      </c>
      <c r="EB250" s="106">
        <f ca="1">Cálculos!L249</f>
        <v>0</v>
      </c>
      <c r="EC250" s="106">
        <f>Cálculos!M249</f>
        <v>0</v>
      </c>
      <c r="ED250" s="106">
        <f ca="1">Cálculos!N249</f>
        <v>0</v>
      </c>
      <c r="EE250" s="106">
        <f ca="1">Cálculos!O249</f>
        <v>0</v>
      </c>
      <c r="EF250" s="106">
        <f ca="1">Cálculos!P249</f>
        <v>0</v>
      </c>
      <c r="EG250" s="106">
        <f ca="1">Cálculos!Q249</f>
        <v>0</v>
      </c>
      <c r="EH250" s="106">
        <f ca="1">Cálculos!R249</f>
        <v>0</v>
      </c>
      <c r="EI250" s="106">
        <f ca="1">Cálculos!S249</f>
        <v>0</v>
      </c>
      <c r="EJ250" s="106">
        <f ca="1">Cálculos!T249</f>
        <v>0</v>
      </c>
    </row>
    <row r="251" spans="122:140" x14ac:dyDescent="0.25">
      <c r="DR251" s="111">
        <f ca="1">Cálculos!B250</f>
        <v>0</v>
      </c>
      <c r="DS251" s="106">
        <f ca="1">Cálculos!C250</f>
        <v>0</v>
      </c>
      <c r="DT251" s="106">
        <f ca="1">Cálculos!D250</f>
        <v>0</v>
      </c>
      <c r="DU251" s="106">
        <f ca="1">Cálculos!E250</f>
        <v>0</v>
      </c>
      <c r="DV251" s="106">
        <f ca="1">Cálculos!F250</f>
        <v>0</v>
      </c>
      <c r="DW251" s="106">
        <f ca="1">Cálculos!G250</f>
        <v>0</v>
      </c>
      <c r="DX251" s="106">
        <f>Cálculos!H250</f>
        <v>0</v>
      </c>
      <c r="DY251" s="106">
        <f ca="1">Cálculos!I250</f>
        <v>0</v>
      </c>
      <c r="DZ251" s="106">
        <f ca="1">Cálculos!J250</f>
        <v>0</v>
      </c>
      <c r="EA251" s="106">
        <f ca="1">Cálculos!K250</f>
        <v>0</v>
      </c>
      <c r="EB251" s="106">
        <f ca="1">Cálculos!L250</f>
        <v>0</v>
      </c>
      <c r="EC251" s="106">
        <f>Cálculos!M250</f>
        <v>0</v>
      </c>
      <c r="ED251" s="106">
        <f ca="1">Cálculos!N250</f>
        <v>0</v>
      </c>
      <c r="EE251" s="106">
        <f ca="1">Cálculos!O250</f>
        <v>0</v>
      </c>
      <c r="EF251" s="106">
        <f ca="1">Cálculos!P250</f>
        <v>0</v>
      </c>
      <c r="EG251" s="106">
        <f ca="1">Cálculos!Q250</f>
        <v>0</v>
      </c>
      <c r="EH251" s="106">
        <f ca="1">Cálculos!R250</f>
        <v>0</v>
      </c>
      <c r="EI251" s="106">
        <f ca="1">Cálculos!S250</f>
        <v>0</v>
      </c>
      <c r="EJ251" s="106">
        <f ca="1">Cálculos!T250</f>
        <v>0</v>
      </c>
    </row>
    <row r="252" spans="122:140" x14ac:dyDescent="0.25">
      <c r="DR252" s="111">
        <f ca="1">Cálculos!B251</f>
        <v>0</v>
      </c>
      <c r="DS252" s="106">
        <f ca="1">Cálculos!C251</f>
        <v>0</v>
      </c>
      <c r="DT252" s="106">
        <f ca="1">Cálculos!D251</f>
        <v>0</v>
      </c>
      <c r="DU252" s="106">
        <f ca="1">Cálculos!E251</f>
        <v>0</v>
      </c>
      <c r="DV252" s="106">
        <f ca="1">Cálculos!F251</f>
        <v>0</v>
      </c>
      <c r="DW252" s="106">
        <f ca="1">Cálculos!G251</f>
        <v>0</v>
      </c>
      <c r="DX252" s="106">
        <f>Cálculos!H251</f>
        <v>0</v>
      </c>
      <c r="DY252" s="106">
        <f ca="1">Cálculos!I251</f>
        <v>0</v>
      </c>
      <c r="DZ252" s="106">
        <f ca="1">Cálculos!J251</f>
        <v>0</v>
      </c>
      <c r="EA252" s="106">
        <f ca="1">Cálculos!K251</f>
        <v>0</v>
      </c>
      <c r="EB252" s="106">
        <f ca="1">Cálculos!L251</f>
        <v>0</v>
      </c>
      <c r="EC252" s="106">
        <f>Cálculos!M251</f>
        <v>0</v>
      </c>
      <c r="ED252" s="106">
        <f ca="1">Cálculos!N251</f>
        <v>0</v>
      </c>
      <c r="EE252" s="106">
        <f ca="1">Cálculos!O251</f>
        <v>0</v>
      </c>
      <c r="EF252" s="106">
        <f ca="1">Cálculos!P251</f>
        <v>0</v>
      </c>
      <c r="EG252" s="106">
        <f ca="1">Cálculos!Q251</f>
        <v>0</v>
      </c>
      <c r="EH252" s="106">
        <f ca="1">Cálculos!R251</f>
        <v>0</v>
      </c>
      <c r="EI252" s="106">
        <f ca="1">Cálculos!S251</f>
        <v>0</v>
      </c>
      <c r="EJ252" s="106">
        <f ca="1">Cálculos!T251</f>
        <v>0</v>
      </c>
    </row>
    <row r="253" spans="122:140" x14ac:dyDescent="0.25">
      <c r="DR253" s="111">
        <f ca="1">Cálculos!B252</f>
        <v>0</v>
      </c>
      <c r="DS253" s="106">
        <f ca="1">Cálculos!C252</f>
        <v>0</v>
      </c>
      <c r="DT253" s="106">
        <f ca="1">Cálculos!D252</f>
        <v>0</v>
      </c>
      <c r="DU253" s="106">
        <f ca="1">Cálculos!E252</f>
        <v>0</v>
      </c>
      <c r="DV253" s="106">
        <f ca="1">Cálculos!F252</f>
        <v>0</v>
      </c>
      <c r="DW253" s="106">
        <f ca="1">Cálculos!G252</f>
        <v>0</v>
      </c>
      <c r="DX253" s="106">
        <f>Cálculos!H252</f>
        <v>0</v>
      </c>
      <c r="DY253" s="106">
        <f ca="1">Cálculos!I252</f>
        <v>0</v>
      </c>
      <c r="DZ253" s="106">
        <f ca="1">Cálculos!J252</f>
        <v>0</v>
      </c>
      <c r="EA253" s="106">
        <f ca="1">Cálculos!K252</f>
        <v>0</v>
      </c>
      <c r="EB253" s="106">
        <f ca="1">Cálculos!L252</f>
        <v>0</v>
      </c>
      <c r="EC253" s="106">
        <f>Cálculos!M252</f>
        <v>0</v>
      </c>
      <c r="ED253" s="106">
        <f ca="1">Cálculos!N252</f>
        <v>0</v>
      </c>
      <c r="EE253" s="106">
        <f ca="1">Cálculos!O252</f>
        <v>0</v>
      </c>
      <c r="EF253" s="106">
        <f ca="1">Cálculos!P252</f>
        <v>0</v>
      </c>
      <c r="EG253" s="106">
        <f ca="1">Cálculos!Q252</f>
        <v>0</v>
      </c>
      <c r="EH253" s="106">
        <f ca="1">Cálculos!R252</f>
        <v>0</v>
      </c>
      <c r="EI253" s="106">
        <f ca="1">Cálculos!S252</f>
        <v>0</v>
      </c>
      <c r="EJ253" s="106">
        <f ca="1">Cálculos!T252</f>
        <v>0</v>
      </c>
    </row>
    <row r="254" spans="122:140" x14ac:dyDescent="0.25">
      <c r="DR254" s="111">
        <f ca="1">Cálculos!B253</f>
        <v>0</v>
      </c>
      <c r="DS254" s="106">
        <f ca="1">Cálculos!C253</f>
        <v>0</v>
      </c>
      <c r="DT254" s="106">
        <f ca="1">Cálculos!D253</f>
        <v>0</v>
      </c>
      <c r="DU254" s="106">
        <f ca="1">Cálculos!E253</f>
        <v>0</v>
      </c>
      <c r="DV254" s="106">
        <f ca="1">Cálculos!F253</f>
        <v>0</v>
      </c>
      <c r="DW254" s="106">
        <f ca="1">Cálculos!G253</f>
        <v>0</v>
      </c>
      <c r="DX254" s="106">
        <f>Cálculos!H253</f>
        <v>0</v>
      </c>
      <c r="DY254" s="106">
        <f ca="1">Cálculos!I253</f>
        <v>0</v>
      </c>
      <c r="DZ254" s="106">
        <f ca="1">Cálculos!J253</f>
        <v>0</v>
      </c>
      <c r="EA254" s="106">
        <f ca="1">Cálculos!K253</f>
        <v>0</v>
      </c>
      <c r="EB254" s="106">
        <f ca="1">Cálculos!L253</f>
        <v>0</v>
      </c>
      <c r="EC254" s="106">
        <f>Cálculos!M253</f>
        <v>0</v>
      </c>
      <c r="ED254" s="106">
        <f ca="1">Cálculos!N253</f>
        <v>0</v>
      </c>
      <c r="EE254" s="106">
        <f ca="1">Cálculos!O253</f>
        <v>0</v>
      </c>
      <c r="EF254" s="106">
        <f ca="1">Cálculos!P253</f>
        <v>0</v>
      </c>
      <c r="EG254" s="106">
        <f ca="1">Cálculos!Q253</f>
        <v>0</v>
      </c>
      <c r="EH254" s="106">
        <f ca="1">Cálculos!R253</f>
        <v>0</v>
      </c>
      <c r="EI254" s="106">
        <f ca="1">Cálculos!S253</f>
        <v>0</v>
      </c>
      <c r="EJ254" s="106">
        <f ca="1">Cálculos!T253</f>
        <v>0</v>
      </c>
    </row>
    <row r="255" spans="122:140" x14ac:dyDescent="0.25">
      <c r="DR255" s="111">
        <f ca="1">Cálculos!B254</f>
        <v>0</v>
      </c>
      <c r="DS255" s="106">
        <f ca="1">Cálculos!C254</f>
        <v>0</v>
      </c>
      <c r="DT255" s="106">
        <f ca="1">Cálculos!D254</f>
        <v>0</v>
      </c>
      <c r="DU255" s="106">
        <f ca="1">Cálculos!E254</f>
        <v>0</v>
      </c>
      <c r="DV255" s="106">
        <f ca="1">Cálculos!F254</f>
        <v>0</v>
      </c>
      <c r="DW255" s="106">
        <f ca="1">Cálculos!G254</f>
        <v>0</v>
      </c>
      <c r="DX255" s="106">
        <f>Cálculos!H254</f>
        <v>0</v>
      </c>
      <c r="DY255" s="106">
        <f ca="1">Cálculos!I254</f>
        <v>0</v>
      </c>
      <c r="DZ255" s="106">
        <f ca="1">Cálculos!J254</f>
        <v>0</v>
      </c>
      <c r="EA255" s="106">
        <f ca="1">Cálculos!K254</f>
        <v>0</v>
      </c>
      <c r="EB255" s="106">
        <f ca="1">Cálculos!L254</f>
        <v>0</v>
      </c>
      <c r="EC255" s="106">
        <f>Cálculos!M254</f>
        <v>0</v>
      </c>
      <c r="ED255" s="106">
        <f ca="1">Cálculos!N254</f>
        <v>0</v>
      </c>
      <c r="EE255" s="106">
        <f ca="1">Cálculos!O254</f>
        <v>0</v>
      </c>
      <c r="EF255" s="106">
        <f ca="1">Cálculos!P254</f>
        <v>0</v>
      </c>
      <c r="EG255" s="106">
        <f ca="1">Cálculos!Q254</f>
        <v>0</v>
      </c>
      <c r="EH255" s="106">
        <f ca="1">Cálculos!R254</f>
        <v>0</v>
      </c>
      <c r="EI255" s="106">
        <f ca="1">Cálculos!S254</f>
        <v>0</v>
      </c>
      <c r="EJ255" s="106">
        <f ca="1">Cálculos!T254</f>
        <v>0</v>
      </c>
    </row>
    <row r="256" spans="122:140" x14ac:dyDescent="0.25">
      <c r="DR256" s="111">
        <f ca="1">Cálculos!B255</f>
        <v>0</v>
      </c>
      <c r="DS256" s="106">
        <f ca="1">Cálculos!C255</f>
        <v>0</v>
      </c>
      <c r="DT256" s="106">
        <f ca="1">Cálculos!D255</f>
        <v>0</v>
      </c>
      <c r="DU256" s="106">
        <f ca="1">Cálculos!E255</f>
        <v>0</v>
      </c>
      <c r="DV256" s="106">
        <f ca="1">Cálculos!F255</f>
        <v>0</v>
      </c>
      <c r="DW256" s="106">
        <f ca="1">Cálculos!G255</f>
        <v>0</v>
      </c>
      <c r="DX256" s="106">
        <f>Cálculos!H255</f>
        <v>0</v>
      </c>
      <c r="DY256" s="106">
        <f ca="1">Cálculos!I255</f>
        <v>0</v>
      </c>
      <c r="DZ256" s="106">
        <f ca="1">Cálculos!J255</f>
        <v>0</v>
      </c>
      <c r="EA256" s="106">
        <f ca="1">Cálculos!K255</f>
        <v>0</v>
      </c>
      <c r="EB256" s="106">
        <f ca="1">Cálculos!L255</f>
        <v>0</v>
      </c>
      <c r="EC256" s="106">
        <f>Cálculos!M255</f>
        <v>0</v>
      </c>
      <c r="ED256" s="106">
        <f ca="1">Cálculos!N255</f>
        <v>0</v>
      </c>
      <c r="EE256" s="106">
        <f ca="1">Cálculos!O255</f>
        <v>0</v>
      </c>
      <c r="EF256" s="106">
        <f ca="1">Cálculos!P255</f>
        <v>0</v>
      </c>
      <c r="EG256" s="106">
        <f ca="1">Cálculos!Q255</f>
        <v>0</v>
      </c>
      <c r="EH256" s="106">
        <f ca="1">Cálculos!R255</f>
        <v>0</v>
      </c>
      <c r="EI256" s="106">
        <f ca="1">Cálculos!S255</f>
        <v>0</v>
      </c>
      <c r="EJ256" s="106">
        <f ca="1">Cálculos!T255</f>
        <v>0</v>
      </c>
    </row>
    <row r="257" spans="122:140" x14ac:dyDescent="0.25">
      <c r="DR257" s="111">
        <f ca="1">Cálculos!B256</f>
        <v>0</v>
      </c>
      <c r="DS257" s="106">
        <f ca="1">Cálculos!C256</f>
        <v>0</v>
      </c>
      <c r="DT257" s="106">
        <f ca="1">Cálculos!D256</f>
        <v>0</v>
      </c>
      <c r="DU257" s="106">
        <f ca="1">Cálculos!E256</f>
        <v>0</v>
      </c>
      <c r="DV257" s="106">
        <f ca="1">Cálculos!F256</f>
        <v>0</v>
      </c>
      <c r="DW257" s="106">
        <f ca="1">Cálculos!G256</f>
        <v>0</v>
      </c>
      <c r="DX257" s="106">
        <f>Cálculos!H256</f>
        <v>0</v>
      </c>
      <c r="DY257" s="106">
        <f ca="1">Cálculos!I256</f>
        <v>0</v>
      </c>
      <c r="DZ257" s="106">
        <f ca="1">Cálculos!J256</f>
        <v>0</v>
      </c>
      <c r="EA257" s="106">
        <f ca="1">Cálculos!K256</f>
        <v>0</v>
      </c>
      <c r="EB257" s="106">
        <f ca="1">Cálculos!L256</f>
        <v>0</v>
      </c>
      <c r="EC257" s="106">
        <f>Cálculos!M256</f>
        <v>0</v>
      </c>
      <c r="ED257" s="106">
        <f ca="1">Cálculos!N256</f>
        <v>0</v>
      </c>
      <c r="EE257" s="106">
        <f ca="1">Cálculos!O256</f>
        <v>0</v>
      </c>
      <c r="EF257" s="106">
        <f ca="1">Cálculos!P256</f>
        <v>0</v>
      </c>
      <c r="EG257" s="106">
        <f ca="1">Cálculos!Q256</f>
        <v>0</v>
      </c>
      <c r="EH257" s="106">
        <f ca="1">Cálculos!R256</f>
        <v>0</v>
      </c>
      <c r="EI257" s="106">
        <f ca="1">Cálculos!S256</f>
        <v>0</v>
      </c>
      <c r="EJ257" s="106">
        <f ca="1">Cálculos!T256</f>
        <v>0</v>
      </c>
    </row>
    <row r="258" spans="122:140" x14ac:dyDescent="0.25">
      <c r="DR258" s="111">
        <f ca="1">Cálculos!B257</f>
        <v>0</v>
      </c>
      <c r="DS258" s="106">
        <f ca="1">Cálculos!C257</f>
        <v>0</v>
      </c>
      <c r="DT258" s="106">
        <f ca="1">Cálculos!D257</f>
        <v>0</v>
      </c>
      <c r="DU258" s="106">
        <f ca="1">Cálculos!E257</f>
        <v>0</v>
      </c>
      <c r="DV258" s="106">
        <f ca="1">Cálculos!F257</f>
        <v>0</v>
      </c>
      <c r="DW258" s="106">
        <f ca="1">Cálculos!G257</f>
        <v>0</v>
      </c>
      <c r="DX258" s="106">
        <f>Cálculos!H257</f>
        <v>0</v>
      </c>
      <c r="DY258" s="106">
        <f ca="1">Cálculos!I257</f>
        <v>0</v>
      </c>
      <c r="DZ258" s="106">
        <f ca="1">Cálculos!J257</f>
        <v>0</v>
      </c>
      <c r="EA258" s="106">
        <f ca="1">Cálculos!K257</f>
        <v>0</v>
      </c>
      <c r="EB258" s="106">
        <f ca="1">Cálculos!L257</f>
        <v>0</v>
      </c>
      <c r="EC258" s="106">
        <f>Cálculos!M257</f>
        <v>0</v>
      </c>
      <c r="ED258" s="106">
        <f ca="1">Cálculos!N257</f>
        <v>0</v>
      </c>
      <c r="EE258" s="106">
        <f ca="1">Cálculos!O257</f>
        <v>0</v>
      </c>
      <c r="EF258" s="106">
        <f ca="1">Cálculos!P257</f>
        <v>0</v>
      </c>
      <c r="EG258" s="106">
        <f ca="1">Cálculos!Q257</f>
        <v>0</v>
      </c>
      <c r="EH258" s="106">
        <f ca="1">Cálculos!R257</f>
        <v>0</v>
      </c>
      <c r="EI258" s="106">
        <f ca="1">Cálculos!S257</f>
        <v>0</v>
      </c>
      <c r="EJ258" s="106">
        <f ca="1">Cálculos!T257</f>
        <v>0</v>
      </c>
    </row>
    <row r="259" spans="122:140" x14ac:dyDescent="0.25">
      <c r="DR259" s="111">
        <f ca="1">Cálculos!B258</f>
        <v>0</v>
      </c>
      <c r="DS259" s="106">
        <f ca="1">Cálculos!C258</f>
        <v>0</v>
      </c>
      <c r="DT259" s="106">
        <f ca="1">Cálculos!D258</f>
        <v>0</v>
      </c>
      <c r="DU259" s="106">
        <f ca="1">Cálculos!E258</f>
        <v>0</v>
      </c>
      <c r="DV259" s="106">
        <f ca="1">Cálculos!F258</f>
        <v>0</v>
      </c>
      <c r="DW259" s="106">
        <f ca="1">Cálculos!G258</f>
        <v>0</v>
      </c>
      <c r="DX259" s="106">
        <f>Cálculos!H258</f>
        <v>0</v>
      </c>
      <c r="DY259" s="106">
        <f ca="1">Cálculos!I258</f>
        <v>0</v>
      </c>
      <c r="DZ259" s="106">
        <f ca="1">Cálculos!J258</f>
        <v>0</v>
      </c>
      <c r="EA259" s="106">
        <f ca="1">Cálculos!K258</f>
        <v>0</v>
      </c>
      <c r="EB259" s="106">
        <f ca="1">Cálculos!L258</f>
        <v>0</v>
      </c>
      <c r="EC259" s="106">
        <f>Cálculos!M258</f>
        <v>0</v>
      </c>
      <c r="ED259" s="106">
        <f ca="1">Cálculos!N258</f>
        <v>0</v>
      </c>
      <c r="EE259" s="106">
        <f ca="1">Cálculos!O258</f>
        <v>0</v>
      </c>
      <c r="EF259" s="106">
        <f ca="1">Cálculos!P258</f>
        <v>0</v>
      </c>
      <c r="EG259" s="106">
        <f ca="1">Cálculos!Q258</f>
        <v>0</v>
      </c>
      <c r="EH259" s="106">
        <f ca="1">Cálculos!R258</f>
        <v>0</v>
      </c>
      <c r="EI259" s="106">
        <f ca="1">Cálculos!S258</f>
        <v>0</v>
      </c>
      <c r="EJ259" s="106">
        <f ca="1">Cálculos!T258</f>
        <v>0</v>
      </c>
    </row>
    <row r="260" spans="122:140" x14ac:dyDescent="0.25">
      <c r="DR260" s="111">
        <f ca="1">Cálculos!B259</f>
        <v>0</v>
      </c>
      <c r="DS260" s="106">
        <f ca="1">Cálculos!C259</f>
        <v>0</v>
      </c>
      <c r="DT260" s="106">
        <f ca="1">Cálculos!D259</f>
        <v>0</v>
      </c>
      <c r="DU260" s="106">
        <f ca="1">Cálculos!E259</f>
        <v>0</v>
      </c>
      <c r="DV260" s="106">
        <f ca="1">Cálculos!F259</f>
        <v>0</v>
      </c>
      <c r="DW260" s="106">
        <f ca="1">Cálculos!G259</f>
        <v>0</v>
      </c>
      <c r="DX260" s="106">
        <f>Cálculos!H259</f>
        <v>0</v>
      </c>
      <c r="DY260" s="106">
        <f ca="1">Cálculos!I259</f>
        <v>0</v>
      </c>
      <c r="DZ260" s="106">
        <f ca="1">Cálculos!J259</f>
        <v>0</v>
      </c>
      <c r="EA260" s="106">
        <f ca="1">Cálculos!K259</f>
        <v>0</v>
      </c>
      <c r="EB260" s="106">
        <f ca="1">Cálculos!L259</f>
        <v>0</v>
      </c>
      <c r="EC260" s="106">
        <f>Cálculos!M259</f>
        <v>0</v>
      </c>
      <c r="ED260" s="106">
        <f ca="1">Cálculos!N259</f>
        <v>0</v>
      </c>
      <c r="EE260" s="106">
        <f ca="1">Cálculos!O259</f>
        <v>0</v>
      </c>
      <c r="EF260" s="106">
        <f ca="1">Cálculos!P259</f>
        <v>0</v>
      </c>
      <c r="EG260" s="106">
        <f ca="1">Cálculos!Q259</f>
        <v>0</v>
      </c>
      <c r="EH260" s="106">
        <f ca="1">Cálculos!R259</f>
        <v>0</v>
      </c>
      <c r="EI260" s="106">
        <f ca="1">Cálculos!S259</f>
        <v>0</v>
      </c>
      <c r="EJ260" s="106">
        <f ca="1">Cálculos!T259</f>
        <v>0</v>
      </c>
    </row>
    <row r="261" spans="122:140" x14ac:dyDescent="0.25">
      <c r="DR261" s="111">
        <f ca="1">Cálculos!B260</f>
        <v>0</v>
      </c>
      <c r="DS261" s="106">
        <f ca="1">Cálculos!C260</f>
        <v>0</v>
      </c>
      <c r="DT261" s="106">
        <f ca="1">Cálculos!D260</f>
        <v>0</v>
      </c>
      <c r="DU261" s="106">
        <f ca="1">Cálculos!E260</f>
        <v>0</v>
      </c>
      <c r="DV261" s="106">
        <f ca="1">Cálculos!F260</f>
        <v>0</v>
      </c>
      <c r="DW261" s="106">
        <f ca="1">Cálculos!G260</f>
        <v>0</v>
      </c>
      <c r="DX261" s="106">
        <f>Cálculos!H260</f>
        <v>0</v>
      </c>
      <c r="DY261" s="106">
        <f ca="1">Cálculos!I260</f>
        <v>0</v>
      </c>
      <c r="DZ261" s="106">
        <f ca="1">Cálculos!J260</f>
        <v>0</v>
      </c>
      <c r="EA261" s="106">
        <f ca="1">Cálculos!K260</f>
        <v>0</v>
      </c>
      <c r="EB261" s="106">
        <f ca="1">Cálculos!L260</f>
        <v>0</v>
      </c>
      <c r="EC261" s="106">
        <f>Cálculos!M260</f>
        <v>0</v>
      </c>
      <c r="ED261" s="106">
        <f ca="1">Cálculos!N260</f>
        <v>0</v>
      </c>
      <c r="EE261" s="106">
        <f ca="1">Cálculos!O260</f>
        <v>0</v>
      </c>
      <c r="EF261" s="106">
        <f ca="1">Cálculos!P260</f>
        <v>0</v>
      </c>
      <c r="EG261" s="106">
        <f ca="1">Cálculos!Q260</f>
        <v>0</v>
      </c>
      <c r="EH261" s="106">
        <f ca="1">Cálculos!R260</f>
        <v>0</v>
      </c>
      <c r="EI261" s="106">
        <f ca="1">Cálculos!S260</f>
        <v>0</v>
      </c>
      <c r="EJ261" s="106">
        <f ca="1">Cálculos!T260</f>
        <v>0</v>
      </c>
    </row>
    <row r="262" spans="122:140" x14ac:dyDescent="0.25">
      <c r="DR262" s="111">
        <f ca="1">Cálculos!B261</f>
        <v>0</v>
      </c>
      <c r="DS262" s="106">
        <f ca="1">Cálculos!C261</f>
        <v>0</v>
      </c>
      <c r="DT262" s="106">
        <f ca="1">Cálculos!D261</f>
        <v>0</v>
      </c>
      <c r="DU262" s="106">
        <f ca="1">Cálculos!E261</f>
        <v>0</v>
      </c>
      <c r="DV262" s="106">
        <f ca="1">Cálculos!F261</f>
        <v>0</v>
      </c>
      <c r="DW262" s="106">
        <f ca="1">Cálculos!G261</f>
        <v>0</v>
      </c>
      <c r="DX262" s="106">
        <f>Cálculos!H261</f>
        <v>0</v>
      </c>
      <c r="DY262" s="106">
        <f ca="1">Cálculos!I261</f>
        <v>0</v>
      </c>
      <c r="DZ262" s="106">
        <f ca="1">Cálculos!J261</f>
        <v>0</v>
      </c>
      <c r="EA262" s="106">
        <f ca="1">Cálculos!K261</f>
        <v>0</v>
      </c>
      <c r="EB262" s="106">
        <f ca="1">Cálculos!L261</f>
        <v>0</v>
      </c>
      <c r="EC262" s="106">
        <f>Cálculos!M261</f>
        <v>0</v>
      </c>
      <c r="ED262" s="106">
        <f ca="1">Cálculos!N261</f>
        <v>0</v>
      </c>
      <c r="EE262" s="106">
        <f ca="1">Cálculos!O261</f>
        <v>0</v>
      </c>
      <c r="EF262" s="106">
        <f ca="1">Cálculos!P261</f>
        <v>0</v>
      </c>
      <c r="EG262" s="106">
        <f ca="1">Cálculos!Q261</f>
        <v>0</v>
      </c>
      <c r="EH262" s="106">
        <f ca="1">Cálculos!R261</f>
        <v>0</v>
      </c>
      <c r="EI262" s="106">
        <f ca="1">Cálculos!S261</f>
        <v>0</v>
      </c>
      <c r="EJ262" s="106">
        <f ca="1">Cálculos!T261</f>
        <v>0</v>
      </c>
    </row>
    <row r="263" spans="122:140" x14ac:dyDescent="0.25">
      <c r="DR263" s="111">
        <f ca="1">Cálculos!B262</f>
        <v>0</v>
      </c>
      <c r="DS263" s="106">
        <f ca="1">Cálculos!C262</f>
        <v>0</v>
      </c>
      <c r="DT263" s="106">
        <f ca="1">Cálculos!D262</f>
        <v>0</v>
      </c>
      <c r="DU263" s="106">
        <f ca="1">Cálculos!E262</f>
        <v>0</v>
      </c>
      <c r="DV263" s="106">
        <f ca="1">Cálculos!F262</f>
        <v>0</v>
      </c>
      <c r="DW263" s="106">
        <f ca="1">Cálculos!G262</f>
        <v>0</v>
      </c>
      <c r="DX263" s="106">
        <f>Cálculos!H262</f>
        <v>0</v>
      </c>
      <c r="DY263" s="106">
        <f ca="1">Cálculos!I262</f>
        <v>0</v>
      </c>
      <c r="DZ263" s="106">
        <f ca="1">Cálculos!J262</f>
        <v>0</v>
      </c>
      <c r="EA263" s="106">
        <f ca="1">Cálculos!K262</f>
        <v>0</v>
      </c>
      <c r="EB263" s="106">
        <f ca="1">Cálculos!L262</f>
        <v>0</v>
      </c>
      <c r="EC263" s="106">
        <f>Cálculos!M262</f>
        <v>0</v>
      </c>
      <c r="ED263" s="106">
        <f ca="1">Cálculos!N262</f>
        <v>0</v>
      </c>
      <c r="EE263" s="106">
        <f ca="1">Cálculos!O262</f>
        <v>0</v>
      </c>
      <c r="EF263" s="106">
        <f ca="1">Cálculos!P262</f>
        <v>0</v>
      </c>
      <c r="EG263" s="106">
        <f ca="1">Cálculos!Q262</f>
        <v>0</v>
      </c>
      <c r="EH263" s="106">
        <f ca="1">Cálculos!R262</f>
        <v>0</v>
      </c>
      <c r="EI263" s="106">
        <f ca="1">Cálculos!S262</f>
        <v>0</v>
      </c>
      <c r="EJ263" s="106">
        <f ca="1">Cálculos!T262</f>
        <v>0</v>
      </c>
    </row>
    <row r="264" spans="122:140" x14ac:dyDescent="0.25">
      <c r="DR264" s="111">
        <f ca="1">Cálculos!B263</f>
        <v>0</v>
      </c>
      <c r="DS264" s="106">
        <f ca="1">Cálculos!C263</f>
        <v>0</v>
      </c>
      <c r="DT264" s="106">
        <f ca="1">Cálculos!D263</f>
        <v>0</v>
      </c>
      <c r="DU264" s="106">
        <f ca="1">Cálculos!E263</f>
        <v>0</v>
      </c>
      <c r="DV264" s="106">
        <f ca="1">Cálculos!F263</f>
        <v>0</v>
      </c>
      <c r="DW264" s="106">
        <f ca="1">Cálculos!G263</f>
        <v>0</v>
      </c>
      <c r="DX264" s="106">
        <f>Cálculos!H263</f>
        <v>0</v>
      </c>
      <c r="DY264" s="106">
        <f ca="1">Cálculos!I263</f>
        <v>0</v>
      </c>
      <c r="DZ264" s="106">
        <f ca="1">Cálculos!J263</f>
        <v>0</v>
      </c>
      <c r="EA264" s="106">
        <f ca="1">Cálculos!K263</f>
        <v>0</v>
      </c>
      <c r="EB264" s="106">
        <f ca="1">Cálculos!L263</f>
        <v>0</v>
      </c>
      <c r="EC264" s="106">
        <f>Cálculos!M263</f>
        <v>0</v>
      </c>
      <c r="ED264" s="106">
        <f ca="1">Cálculos!N263</f>
        <v>0</v>
      </c>
      <c r="EE264" s="106">
        <f ca="1">Cálculos!O263</f>
        <v>0</v>
      </c>
      <c r="EF264" s="106">
        <f ca="1">Cálculos!P263</f>
        <v>0</v>
      </c>
      <c r="EG264" s="106">
        <f ca="1">Cálculos!Q263</f>
        <v>0</v>
      </c>
      <c r="EH264" s="106">
        <f ca="1">Cálculos!R263</f>
        <v>0</v>
      </c>
      <c r="EI264" s="106">
        <f ca="1">Cálculos!S263</f>
        <v>0</v>
      </c>
      <c r="EJ264" s="106">
        <f ca="1">Cálculos!T263</f>
        <v>0</v>
      </c>
    </row>
    <row r="265" spans="122:140" x14ac:dyDescent="0.25">
      <c r="DR265" s="111">
        <f ca="1">Cálculos!B264</f>
        <v>0</v>
      </c>
      <c r="DS265" s="106">
        <f ca="1">Cálculos!C264</f>
        <v>0</v>
      </c>
      <c r="DT265" s="106">
        <f ca="1">Cálculos!D264</f>
        <v>0</v>
      </c>
      <c r="DU265" s="106">
        <f ca="1">Cálculos!E264</f>
        <v>0</v>
      </c>
      <c r="DV265" s="106">
        <f ca="1">Cálculos!F264</f>
        <v>0</v>
      </c>
      <c r="DW265" s="106">
        <f ca="1">Cálculos!G264</f>
        <v>0</v>
      </c>
      <c r="DX265" s="106">
        <f>Cálculos!H264</f>
        <v>0</v>
      </c>
      <c r="DY265" s="106">
        <f ca="1">Cálculos!I264</f>
        <v>0</v>
      </c>
      <c r="DZ265" s="106">
        <f ca="1">Cálculos!J264</f>
        <v>0</v>
      </c>
      <c r="EA265" s="106">
        <f ca="1">Cálculos!K264</f>
        <v>0</v>
      </c>
      <c r="EB265" s="106">
        <f ca="1">Cálculos!L264</f>
        <v>0</v>
      </c>
      <c r="EC265" s="106">
        <f>Cálculos!M264</f>
        <v>0</v>
      </c>
      <c r="ED265" s="106">
        <f ca="1">Cálculos!N264</f>
        <v>0</v>
      </c>
      <c r="EE265" s="106">
        <f ca="1">Cálculos!O264</f>
        <v>0</v>
      </c>
      <c r="EF265" s="106">
        <f ca="1">Cálculos!P264</f>
        <v>0</v>
      </c>
      <c r="EG265" s="106">
        <f ca="1">Cálculos!Q264</f>
        <v>0</v>
      </c>
      <c r="EH265" s="106">
        <f ca="1">Cálculos!R264</f>
        <v>0</v>
      </c>
      <c r="EI265" s="106">
        <f ca="1">Cálculos!S264</f>
        <v>0</v>
      </c>
      <c r="EJ265" s="106">
        <f ca="1">Cálculos!T264</f>
        <v>0</v>
      </c>
    </row>
    <row r="266" spans="122:140" x14ac:dyDescent="0.25">
      <c r="DR266" s="111">
        <f ca="1">Cálculos!B265</f>
        <v>0</v>
      </c>
      <c r="DS266" s="106">
        <f ca="1">Cálculos!C265</f>
        <v>0</v>
      </c>
      <c r="DT266" s="106">
        <f ca="1">Cálculos!D265</f>
        <v>0</v>
      </c>
      <c r="DU266" s="106">
        <f ca="1">Cálculos!E265</f>
        <v>0</v>
      </c>
      <c r="DV266" s="106">
        <f ca="1">Cálculos!F265</f>
        <v>0</v>
      </c>
      <c r="DW266" s="106">
        <f ca="1">Cálculos!G265</f>
        <v>0</v>
      </c>
      <c r="DX266" s="106">
        <f>Cálculos!H265</f>
        <v>0</v>
      </c>
      <c r="DY266" s="106">
        <f ca="1">Cálculos!I265</f>
        <v>0</v>
      </c>
      <c r="DZ266" s="106">
        <f ca="1">Cálculos!J265</f>
        <v>0</v>
      </c>
      <c r="EA266" s="106">
        <f ca="1">Cálculos!K265</f>
        <v>0</v>
      </c>
      <c r="EB266" s="106">
        <f ca="1">Cálculos!L265</f>
        <v>0</v>
      </c>
      <c r="EC266" s="106">
        <f>Cálculos!M265</f>
        <v>0</v>
      </c>
      <c r="ED266" s="106">
        <f ca="1">Cálculos!N265</f>
        <v>0</v>
      </c>
      <c r="EE266" s="106">
        <f ca="1">Cálculos!O265</f>
        <v>0</v>
      </c>
      <c r="EF266" s="106">
        <f ca="1">Cálculos!P265</f>
        <v>0</v>
      </c>
      <c r="EG266" s="106">
        <f ca="1">Cálculos!Q265</f>
        <v>0</v>
      </c>
      <c r="EH266" s="106">
        <f ca="1">Cálculos!R265</f>
        <v>0</v>
      </c>
      <c r="EI266" s="106">
        <f ca="1">Cálculos!S265</f>
        <v>0</v>
      </c>
      <c r="EJ266" s="106">
        <f ca="1">Cálculos!T265</f>
        <v>0</v>
      </c>
    </row>
    <row r="267" spans="122:140" x14ac:dyDescent="0.25">
      <c r="DR267" s="111">
        <f ca="1">Cálculos!B266</f>
        <v>0</v>
      </c>
      <c r="DS267" s="106">
        <f ca="1">Cálculos!C266</f>
        <v>0</v>
      </c>
      <c r="DT267" s="106">
        <f ca="1">Cálculos!D266</f>
        <v>0</v>
      </c>
      <c r="DU267" s="106">
        <f ca="1">Cálculos!E266</f>
        <v>0</v>
      </c>
      <c r="DV267" s="106">
        <f ca="1">Cálculos!F266</f>
        <v>0</v>
      </c>
      <c r="DW267" s="106">
        <f ca="1">Cálculos!G266</f>
        <v>0</v>
      </c>
      <c r="DX267" s="106">
        <f>Cálculos!H266</f>
        <v>0</v>
      </c>
      <c r="DY267" s="106">
        <f ca="1">Cálculos!I266</f>
        <v>0</v>
      </c>
      <c r="DZ267" s="106">
        <f ca="1">Cálculos!J266</f>
        <v>0</v>
      </c>
      <c r="EA267" s="106">
        <f ca="1">Cálculos!K266</f>
        <v>0</v>
      </c>
      <c r="EB267" s="106">
        <f ca="1">Cálculos!L266</f>
        <v>0</v>
      </c>
      <c r="EC267" s="106">
        <f>Cálculos!M266</f>
        <v>0</v>
      </c>
      <c r="ED267" s="106">
        <f ca="1">Cálculos!N266</f>
        <v>0</v>
      </c>
      <c r="EE267" s="106">
        <f ca="1">Cálculos!O266</f>
        <v>0</v>
      </c>
      <c r="EF267" s="106">
        <f ca="1">Cálculos!P266</f>
        <v>0</v>
      </c>
      <c r="EG267" s="106">
        <f ca="1">Cálculos!Q266</f>
        <v>0</v>
      </c>
      <c r="EH267" s="106">
        <f ca="1">Cálculos!R266</f>
        <v>0</v>
      </c>
      <c r="EI267" s="106">
        <f ca="1">Cálculos!S266</f>
        <v>0</v>
      </c>
      <c r="EJ267" s="106">
        <f ca="1">Cálculos!T266</f>
        <v>0</v>
      </c>
    </row>
    <row r="268" spans="122:140" x14ac:dyDescent="0.25">
      <c r="DR268" s="111">
        <f ca="1">Cálculos!B267</f>
        <v>0</v>
      </c>
      <c r="DS268" s="106">
        <f ca="1">Cálculos!C267</f>
        <v>0</v>
      </c>
      <c r="DT268" s="106">
        <f ca="1">Cálculos!D267</f>
        <v>0</v>
      </c>
      <c r="DU268" s="106">
        <f ca="1">Cálculos!E267</f>
        <v>0</v>
      </c>
      <c r="DV268" s="106">
        <f ca="1">Cálculos!F267</f>
        <v>0</v>
      </c>
      <c r="DW268" s="106">
        <f ca="1">Cálculos!G267</f>
        <v>0</v>
      </c>
      <c r="DX268" s="106">
        <f>Cálculos!H267</f>
        <v>0</v>
      </c>
      <c r="DY268" s="106">
        <f ca="1">Cálculos!I267</f>
        <v>0</v>
      </c>
      <c r="DZ268" s="106">
        <f ca="1">Cálculos!J267</f>
        <v>0</v>
      </c>
      <c r="EA268" s="106">
        <f ca="1">Cálculos!K267</f>
        <v>0</v>
      </c>
      <c r="EB268" s="106">
        <f ca="1">Cálculos!L267</f>
        <v>0</v>
      </c>
      <c r="EC268" s="106">
        <f>Cálculos!M267</f>
        <v>0</v>
      </c>
      <c r="ED268" s="106">
        <f ca="1">Cálculos!N267</f>
        <v>0</v>
      </c>
      <c r="EE268" s="106">
        <f ca="1">Cálculos!O267</f>
        <v>0</v>
      </c>
      <c r="EF268" s="106">
        <f ca="1">Cálculos!P267</f>
        <v>0</v>
      </c>
      <c r="EG268" s="106">
        <f ca="1">Cálculos!Q267</f>
        <v>0</v>
      </c>
      <c r="EH268" s="106">
        <f ca="1">Cálculos!R267</f>
        <v>0</v>
      </c>
      <c r="EI268" s="106">
        <f ca="1">Cálculos!S267</f>
        <v>0</v>
      </c>
      <c r="EJ268" s="106">
        <f ca="1">Cálculos!T267</f>
        <v>0</v>
      </c>
    </row>
    <row r="269" spans="122:140" x14ac:dyDescent="0.25">
      <c r="DR269" s="111">
        <f ca="1">Cálculos!B268</f>
        <v>0</v>
      </c>
      <c r="DS269" s="106">
        <f ca="1">Cálculos!C268</f>
        <v>0</v>
      </c>
      <c r="DT269" s="106">
        <f ca="1">Cálculos!D268</f>
        <v>0</v>
      </c>
      <c r="DU269" s="106">
        <f ca="1">Cálculos!E268</f>
        <v>0</v>
      </c>
      <c r="DV269" s="106">
        <f ca="1">Cálculos!F268</f>
        <v>0</v>
      </c>
      <c r="DW269" s="106">
        <f ca="1">Cálculos!G268</f>
        <v>0</v>
      </c>
      <c r="DX269" s="106">
        <f>Cálculos!H268</f>
        <v>0</v>
      </c>
      <c r="DY269" s="106">
        <f ca="1">Cálculos!I268</f>
        <v>0</v>
      </c>
      <c r="DZ269" s="106">
        <f ca="1">Cálculos!J268</f>
        <v>0</v>
      </c>
      <c r="EA269" s="106">
        <f ca="1">Cálculos!K268</f>
        <v>0</v>
      </c>
      <c r="EB269" s="106">
        <f ca="1">Cálculos!L268</f>
        <v>0</v>
      </c>
      <c r="EC269" s="106">
        <f>Cálculos!M268</f>
        <v>0</v>
      </c>
      <c r="ED269" s="106">
        <f ca="1">Cálculos!N268</f>
        <v>0</v>
      </c>
      <c r="EE269" s="106">
        <f ca="1">Cálculos!O268</f>
        <v>0</v>
      </c>
      <c r="EF269" s="106">
        <f ca="1">Cálculos!P268</f>
        <v>0</v>
      </c>
      <c r="EG269" s="106">
        <f ca="1">Cálculos!Q268</f>
        <v>0</v>
      </c>
      <c r="EH269" s="106">
        <f ca="1">Cálculos!R268</f>
        <v>0</v>
      </c>
      <c r="EI269" s="106">
        <f ca="1">Cálculos!S268</f>
        <v>0</v>
      </c>
      <c r="EJ269" s="106">
        <f ca="1">Cálculos!T268</f>
        <v>0</v>
      </c>
    </row>
    <row r="270" spans="122:140" x14ac:dyDescent="0.25">
      <c r="DR270" s="111">
        <f ca="1">Cálculos!B269</f>
        <v>0</v>
      </c>
      <c r="DS270" s="106">
        <f ca="1">Cálculos!C269</f>
        <v>0</v>
      </c>
      <c r="DT270" s="106">
        <f ca="1">Cálculos!D269</f>
        <v>0</v>
      </c>
      <c r="DU270" s="106">
        <f ca="1">Cálculos!E269</f>
        <v>0</v>
      </c>
      <c r="DV270" s="106">
        <f ca="1">Cálculos!F269</f>
        <v>0</v>
      </c>
      <c r="DW270" s="106">
        <f ca="1">Cálculos!G269</f>
        <v>0</v>
      </c>
      <c r="DX270" s="106">
        <f>Cálculos!H269</f>
        <v>0</v>
      </c>
      <c r="DY270" s="106">
        <f ca="1">Cálculos!I269</f>
        <v>0</v>
      </c>
      <c r="DZ270" s="106">
        <f ca="1">Cálculos!J269</f>
        <v>0</v>
      </c>
      <c r="EA270" s="106">
        <f ca="1">Cálculos!K269</f>
        <v>0</v>
      </c>
      <c r="EB270" s="106">
        <f ca="1">Cálculos!L269</f>
        <v>0</v>
      </c>
      <c r="EC270" s="106">
        <f>Cálculos!M269</f>
        <v>0</v>
      </c>
      <c r="ED270" s="106">
        <f ca="1">Cálculos!N269</f>
        <v>0</v>
      </c>
      <c r="EE270" s="106">
        <f ca="1">Cálculos!O269</f>
        <v>0</v>
      </c>
      <c r="EF270" s="106">
        <f ca="1">Cálculos!P269</f>
        <v>0</v>
      </c>
      <c r="EG270" s="106">
        <f ca="1">Cálculos!Q269</f>
        <v>0</v>
      </c>
      <c r="EH270" s="106">
        <f ca="1">Cálculos!R269</f>
        <v>0</v>
      </c>
      <c r="EI270" s="106">
        <f ca="1">Cálculos!S269</f>
        <v>0</v>
      </c>
      <c r="EJ270" s="106">
        <f ca="1">Cálculos!T269</f>
        <v>0</v>
      </c>
    </row>
    <row r="271" spans="122:140" x14ac:dyDescent="0.25">
      <c r="DR271" s="111">
        <f ca="1">Cálculos!B270</f>
        <v>0</v>
      </c>
      <c r="DS271" s="106">
        <f ca="1">Cálculos!C270</f>
        <v>0</v>
      </c>
      <c r="DT271" s="106">
        <f ca="1">Cálculos!D270</f>
        <v>0</v>
      </c>
      <c r="DU271" s="106">
        <f ca="1">Cálculos!E270</f>
        <v>0</v>
      </c>
      <c r="DV271" s="106">
        <f ca="1">Cálculos!F270</f>
        <v>0</v>
      </c>
      <c r="DW271" s="106">
        <f ca="1">Cálculos!G270</f>
        <v>0</v>
      </c>
      <c r="DX271" s="106">
        <f>Cálculos!H270</f>
        <v>0</v>
      </c>
      <c r="DY271" s="106">
        <f ca="1">Cálculos!I270</f>
        <v>0</v>
      </c>
      <c r="DZ271" s="106">
        <f ca="1">Cálculos!J270</f>
        <v>0</v>
      </c>
      <c r="EA271" s="106">
        <f ca="1">Cálculos!K270</f>
        <v>0</v>
      </c>
      <c r="EB271" s="106">
        <f ca="1">Cálculos!L270</f>
        <v>0</v>
      </c>
      <c r="EC271" s="106">
        <f>Cálculos!M270</f>
        <v>0</v>
      </c>
      <c r="ED271" s="106">
        <f ca="1">Cálculos!N270</f>
        <v>0</v>
      </c>
      <c r="EE271" s="106">
        <f ca="1">Cálculos!O270</f>
        <v>0</v>
      </c>
      <c r="EF271" s="106">
        <f ca="1">Cálculos!P270</f>
        <v>0</v>
      </c>
      <c r="EG271" s="106">
        <f ca="1">Cálculos!Q270</f>
        <v>0</v>
      </c>
      <c r="EH271" s="106">
        <f ca="1">Cálculos!R270</f>
        <v>0</v>
      </c>
      <c r="EI271" s="106">
        <f ca="1">Cálculos!S270</f>
        <v>0</v>
      </c>
      <c r="EJ271" s="106">
        <f ca="1">Cálculos!T270</f>
        <v>0</v>
      </c>
    </row>
    <row r="272" spans="122:140" x14ac:dyDescent="0.25">
      <c r="DR272" s="111">
        <f ca="1">Cálculos!B271</f>
        <v>0</v>
      </c>
      <c r="DS272" s="106">
        <f ca="1">Cálculos!C271</f>
        <v>0</v>
      </c>
      <c r="DT272" s="106">
        <f ca="1">Cálculos!D271</f>
        <v>0</v>
      </c>
      <c r="DU272" s="106">
        <f ca="1">Cálculos!E271</f>
        <v>0</v>
      </c>
      <c r="DV272" s="106">
        <f ca="1">Cálculos!F271</f>
        <v>0</v>
      </c>
      <c r="DW272" s="106">
        <f ca="1">Cálculos!G271</f>
        <v>0</v>
      </c>
      <c r="DX272" s="106">
        <f>Cálculos!H271</f>
        <v>0</v>
      </c>
      <c r="DY272" s="106">
        <f ca="1">Cálculos!I271</f>
        <v>0</v>
      </c>
      <c r="DZ272" s="106">
        <f ca="1">Cálculos!J271</f>
        <v>0</v>
      </c>
      <c r="EA272" s="106">
        <f ca="1">Cálculos!K271</f>
        <v>0</v>
      </c>
      <c r="EB272" s="106">
        <f ca="1">Cálculos!L271</f>
        <v>0</v>
      </c>
      <c r="EC272" s="106">
        <f>Cálculos!M271</f>
        <v>0</v>
      </c>
      <c r="ED272" s="106">
        <f ca="1">Cálculos!N271</f>
        <v>0</v>
      </c>
      <c r="EE272" s="106">
        <f ca="1">Cálculos!O271</f>
        <v>0</v>
      </c>
      <c r="EF272" s="106">
        <f ca="1">Cálculos!P271</f>
        <v>0</v>
      </c>
      <c r="EG272" s="106">
        <f ca="1">Cálculos!Q271</f>
        <v>0</v>
      </c>
      <c r="EH272" s="106">
        <f ca="1">Cálculos!R271</f>
        <v>0</v>
      </c>
      <c r="EI272" s="106">
        <f ca="1">Cálculos!S271</f>
        <v>0</v>
      </c>
      <c r="EJ272" s="106">
        <f ca="1">Cálculos!T271</f>
        <v>0</v>
      </c>
    </row>
    <row r="273" spans="122:140" x14ac:dyDescent="0.25">
      <c r="DR273" s="111">
        <f ca="1">Cálculos!B272</f>
        <v>0</v>
      </c>
      <c r="DS273" s="106">
        <f ca="1">Cálculos!C272</f>
        <v>0</v>
      </c>
      <c r="DT273" s="106">
        <f ca="1">Cálculos!D272</f>
        <v>0</v>
      </c>
      <c r="DU273" s="106">
        <f ca="1">Cálculos!E272</f>
        <v>0</v>
      </c>
      <c r="DV273" s="106">
        <f ca="1">Cálculos!F272</f>
        <v>0</v>
      </c>
      <c r="DW273" s="106">
        <f ca="1">Cálculos!G272</f>
        <v>0</v>
      </c>
      <c r="DX273" s="106">
        <f>Cálculos!H272</f>
        <v>0</v>
      </c>
      <c r="DY273" s="106">
        <f ca="1">Cálculos!I272</f>
        <v>0</v>
      </c>
      <c r="DZ273" s="106">
        <f ca="1">Cálculos!J272</f>
        <v>0</v>
      </c>
      <c r="EA273" s="106">
        <f ca="1">Cálculos!K272</f>
        <v>0</v>
      </c>
      <c r="EB273" s="106">
        <f ca="1">Cálculos!L272</f>
        <v>0</v>
      </c>
      <c r="EC273" s="106">
        <f>Cálculos!M272</f>
        <v>0</v>
      </c>
      <c r="ED273" s="106">
        <f ca="1">Cálculos!N272</f>
        <v>0</v>
      </c>
      <c r="EE273" s="106">
        <f ca="1">Cálculos!O272</f>
        <v>0</v>
      </c>
      <c r="EF273" s="106">
        <f ca="1">Cálculos!P272</f>
        <v>0</v>
      </c>
      <c r="EG273" s="106">
        <f ca="1">Cálculos!Q272</f>
        <v>0</v>
      </c>
      <c r="EH273" s="106">
        <f ca="1">Cálculos!R272</f>
        <v>0</v>
      </c>
      <c r="EI273" s="106">
        <f ca="1">Cálculos!S272</f>
        <v>0</v>
      </c>
      <c r="EJ273" s="106">
        <f ca="1">Cálculos!T272</f>
        <v>0</v>
      </c>
    </row>
    <row r="274" spans="122:140" x14ac:dyDescent="0.25">
      <c r="DR274" s="111">
        <f ca="1">Cálculos!B273</f>
        <v>0</v>
      </c>
      <c r="DS274" s="106">
        <f ca="1">Cálculos!C273</f>
        <v>0</v>
      </c>
      <c r="DT274" s="106">
        <f ca="1">Cálculos!D273</f>
        <v>0</v>
      </c>
      <c r="DU274" s="106">
        <f ca="1">Cálculos!E273</f>
        <v>0</v>
      </c>
      <c r="DV274" s="106">
        <f ca="1">Cálculos!F273</f>
        <v>0</v>
      </c>
      <c r="DW274" s="106">
        <f ca="1">Cálculos!G273</f>
        <v>0</v>
      </c>
      <c r="DX274" s="106">
        <f>Cálculos!H273</f>
        <v>0</v>
      </c>
      <c r="DY274" s="106">
        <f ca="1">Cálculos!I273</f>
        <v>0</v>
      </c>
      <c r="DZ274" s="106">
        <f ca="1">Cálculos!J273</f>
        <v>0</v>
      </c>
      <c r="EA274" s="106">
        <f ca="1">Cálculos!K273</f>
        <v>0</v>
      </c>
      <c r="EB274" s="106">
        <f ca="1">Cálculos!L273</f>
        <v>0</v>
      </c>
      <c r="EC274" s="106">
        <f>Cálculos!M273</f>
        <v>0</v>
      </c>
      <c r="ED274" s="106">
        <f ca="1">Cálculos!N273</f>
        <v>0</v>
      </c>
      <c r="EE274" s="106">
        <f ca="1">Cálculos!O273</f>
        <v>0</v>
      </c>
      <c r="EF274" s="106">
        <f ca="1">Cálculos!P273</f>
        <v>0</v>
      </c>
      <c r="EG274" s="106">
        <f ca="1">Cálculos!Q273</f>
        <v>0</v>
      </c>
      <c r="EH274" s="106">
        <f ca="1">Cálculos!R273</f>
        <v>0</v>
      </c>
      <c r="EI274" s="106">
        <f ca="1">Cálculos!S273</f>
        <v>0</v>
      </c>
      <c r="EJ274" s="106">
        <f ca="1">Cálculos!T273</f>
        <v>0</v>
      </c>
    </row>
    <row r="275" spans="122:140" x14ac:dyDescent="0.25">
      <c r="DR275" s="111">
        <f ca="1">Cálculos!B274</f>
        <v>0</v>
      </c>
      <c r="DS275" s="106">
        <f ca="1">Cálculos!C274</f>
        <v>0</v>
      </c>
      <c r="DT275" s="106">
        <f ca="1">Cálculos!D274</f>
        <v>0</v>
      </c>
      <c r="DU275" s="106">
        <f ca="1">Cálculos!E274</f>
        <v>0</v>
      </c>
      <c r="DV275" s="106">
        <f ca="1">Cálculos!F274</f>
        <v>0</v>
      </c>
      <c r="DW275" s="106">
        <f ca="1">Cálculos!G274</f>
        <v>0</v>
      </c>
      <c r="DX275" s="106">
        <f>Cálculos!H274</f>
        <v>0</v>
      </c>
      <c r="DY275" s="106">
        <f ca="1">Cálculos!I274</f>
        <v>0</v>
      </c>
      <c r="DZ275" s="106">
        <f ca="1">Cálculos!J274</f>
        <v>0</v>
      </c>
      <c r="EA275" s="106">
        <f ca="1">Cálculos!K274</f>
        <v>0</v>
      </c>
      <c r="EB275" s="106">
        <f ca="1">Cálculos!L274</f>
        <v>0</v>
      </c>
      <c r="EC275" s="106">
        <f>Cálculos!M274</f>
        <v>0</v>
      </c>
      <c r="ED275" s="106">
        <f ca="1">Cálculos!N274</f>
        <v>0</v>
      </c>
      <c r="EE275" s="106">
        <f ca="1">Cálculos!O274</f>
        <v>0</v>
      </c>
      <c r="EF275" s="106">
        <f ca="1">Cálculos!P274</f>
        <v>0</v>
      </c>
      <c r="EG275" s="106">
        <f ca="1">Cálculos!Q274</f>
        <v>0</v>
      </c>
      <c r="EH275" s="106">
        <f ca="1">Cálculos!R274</f>
        <v>0</v>
      </c>
      <c r="EI275" s="106">
        <f ca="1">Cálculos!S274</f>
        <v>0</v>
      </c>
      <c r="EJ275" s="106">
        <f ca="1">Cálculos!T274</f>
        <v>0</v>
      </c>
    </row>
    <row r="276" spans="122:140" x14ac:dyDescent="0.25">
      <c r="DR276" s="111">
        <f ca="1">Cálculos!B275</f>
        <v>0</v>
      </c>
      <c r="DS276" s="106">
        <f ca="1">Cálculos!C275</f>
        <v>0</v>
      </c>
      <c r="DT276" s="106">
        <f ca="1">Cálculos!D275</f>
        <v>0</v>
      </c>
      <c r="DU276" s="106">
        <f ca="1">Cálculos!E275</f>
        <v>0</v>
      </c>
      <c r="DV276" s="106">
        <f ca="1">Cálculos!F275</f>
        <v>0</v>
      </c>
      <c r="DW276" s="106">
        <f ca="1">Cálculos!G275</f>
        <v>0</v>
      </c>
      <c r="DX276" s="106">
        <f>Cálculos!H275</f>
        <v>0</v>
      </c>
      <c r="DY276" s="106">
        <f ca="1">Cálculos!I275</f>
        <v>0</v>
      </c>
      <c r="DZ276" s="106">
        <f ca="1">Cálculos!J275</f>
        <v>0</v>
      </c>
      <c r="EA276" s="106">
        <f ca="1">Cálculos!K275</f>
        <v>0</v>
      </c>
      <c r="EB276" s="106">
        <f ca="1">Cálculos!L275</f>
        <v>0</v>
      </c>
      <c r="EC276" s="106">
        <f>Cálculos!M275</f>
        <v>0</v>
      </c>
      <c r="ED276" s="106">
        <f ca="1">Cálculos!N275</f>
        <v>0</v>
      </c>
      <c r="EE276" s="106">
        <f ca="1">Cálculos!O275</f>
        <v>0</v>
      </c>
      <c r="EF276" s="106">
        <f ca="1">Cálculos!P275</f>
        <v>0</v>
      </c>
      <c r="EG276" s="106">
        <f ca="1">Cálculos!Q275</f>
        <v>0</v>
      </c>
      <c r="EH276" s="106">
        <f ca="1">Cálculos!R275</f>
        <v>0</v>
      </c>
      <c r="EI276" s="106">
        <f ca="1">Cálculos!S275</f>
        <v>0</v>
      </c>
      <c r="EJ276" s="106">
        <f ca="1">Cálculos!T275</f>
        <v>0</v>
      </c>
    </row>
    <row r="277" spans="122:140" x14ac:dyDescent="0.25">
      <c r="DR277" s="111">
        <f ca="1">Cálculos!B276</f>
        <v>0</v>
      </c>
      <c r="DS277" s="106">
        <f ca="1">Cálculos!C276</f>
        <v>0</v>
      </c>
      <c r="DT277" s="106">
        <f ca="1">Cálculos!D276</f>
        <v>0</v>
      </c>
      <c r="DU277" s="106">
        <f ca="1">Cálculos!E276</f>
        <v>0</v>
      </c>
      <c r="DV277" s="106">
        <f ca="1">Cálculos!F276</f>
        <v>0</v>
      </c>
      <c r="DW277" s="106">
        <f ca="1">Cálculos!G276</f>
        <v>0</v>
      </c>
      <c r="DX277" s="106">
        <f>Cálculos!H276</f>
        <v>0</v>
      </c>
      <c r="DY277" s="106">
        <f ca="1">Cálculos!I276</f>
        <v>0</v>
      </c>
      <c r="DZ277" s="106">
        <f ca="1">Cálculos!J276</f>
        <v>0</v>
      </c>
      <c r="EA277" s="106">
        <f ca="1">Cálculos!K276</f>
        <v>0</v>
      </c>
      <c r="EB277" s="106">
        <f ca="1">Cálculos!L276</f>
        <v>0</v>
      </c>
      <c r="EC277" s="106">
        <f>Cálculos!M276</f>
        <v>0</v>
      </c>
      <c r="ED277" s="106">
        <f ca="1">Cálculos!N276</f>
        <v>0</v>
      </c>
      <c r="EE277" s="106">
        <f ca="1">Cálculos!O276</f>
        <v>0</v>
      </c>
      <c r="EF277" s="106">
        <f ca="1">Cálculos!P276</f>
        <v>0</v>
      </c>
      <c r="EG277" s="106">
        <f ca="1">Cálculos!Q276</f>
        <v>0</v>
      </c>
      <c r="EH277" s="106">
        <f ca="1">Cálculos!R276</f>
        <v>0</v>
      </c>
      <c r="EI277" s="106">
        <f ca="1">Cálculos!S276</f>
        <v>0</v>
      </c>
      <c r="EJ277" s="106">
        <f ca="1">Cálculos!T276</f>
        <v>0</v>
      </c>
    </row>
    <row r="278" spans="122:140" x14ac:dyDescent="0.25">
      <c r="DR278" s="111">
        <f ca="1">Cálculos!B277</f>
        <v>0</v>
      </c>
      <c r="DS278" s="106">
        <f ca="1">Cálculos!C277</f>
        <v>0</v>
      </c>
      <c r="DT278" s="106">
        <f ca="1">Cálculos!D277</f>
        <v>0</v>
      </c>
      <c r="DU278" s="106">
        <f ca="1">Cálculos!E277</f>
        <v>0</v>
      </c>
      <c r="DV278" s="106">
        <f ca="1">Cálculos!F277</f>
        <v>0</v>
      </c>
      <c r="DW278" s="106">
        <f ca="1">Cálculos!G277</f>
        <v>0</v>
      </c>
      <c r="DX278" s="106">
        <f>Cálculos!H277</f>
        <v>0</v>
      </c>
      <c r="DY278" s="106">
        <f ca="1">Cálculos!I277</f>
        <v>0</v>
      </c>
      <c r="DZ278" s="106">
        <f ca="1">Cálculos!J277</f>
        <v>0</v>
      </c>
      <c r="EA278" s="106">
        <f ca="1">Cálculos!K277</f>
        <v>0</v>
      </c>
      <c r="EB278" s="106">
        <f ca="1">Cálculos!L277</f>
        <v>0</v>
      </c>
      <c r="EC278" s="106">
        <f>Cálculos!M277</f>
        <v>0</v>
      </c>
      <c r="ED278" s="106">
        <f ca="1">Cálculos!N277</f>
        <v>0</v>
      </c>
      <c r="EE278" s="106">
        <f ca="1">Cálculos!O277</f>
        <v>0</v>
      </c>
      <c r="EF278" s="106">
        <f ca="1">Cálculos!P277</f>
        <v>0</v>
      </c>
      <c r="EG278" s="106">
        <f ca="1">Cálculos!Q277</f>
        <v>0</v>
      </c>
      <c r="EH278" s="106">
        <f ca="1">Cálculos!R277</f>
        <v>0</v>
      </c>
      <c r="EI278" s="106">
        <f ca="1">Cálculos!S277</f>
        <v>0</v>
      </c>
      <c r="EJ278" s="106">
        <f ca="1">Cálculos!T277</f>
        <v>0</v>
      </c>
    </row>
    <row r="279" spans="122:140" x14ac:dyDescent="0.25">
      <c r="DR279" s="111">
        <f ca="1">Cálculos!B278</f>
        <v>0</v>
      </c>
      <c r="DS279" s="106">
        <f ca="1">Cálculos!C278</f>
        <v>0</v>
      </c>
      <c r="DT279" s="106">
        <f ca="1">Cálculos!D278</f>
        <v>0</v>
      </c>
      <c r="DU279" s="106">
        <f ca="1">Cálculos!E278</f>
        <v>0</v>
      </c>
      <c r="DV279" s="106">
        <f ca="1">Cálculos!F278</f>
        <v>0</v>
      </c>
      <c r="DW279" s="106">
        <f ca="1">Cálculos!G278</f>
        <v>0</v>
      </c>
      <c r="DX279" s="106">
        <f>Cálculos!H278</f>
        <v>0</v>
      </c>
      <c r="DY279" s="106">
        <f ca="1">Cálculos!I278</f>
        <v>0</v>
      </c>
      <c r="DZ279" s="106">
        <f ca="1">Cálculos!J278</f>
        <v>0</v>
      </c>
      <c r="EA279" s="106">
        <f ca="1">Cálculos!K278</f>
        <v>0</v>
      </c>
      <c r="EB279" s="106">
        <f ca="1">Cálculos!L278</f>
        <v>0</v>
      </c>
      <c r="EC279" s="106">
        <f>Cálculos!M278</f>
        <v>0</v>
      </c>
      <c r="ED279" s="106">
        <f ca="1">Cálculos!N278</f>
        <v>0</v>
      </c>
      <c r="EE279" s="106">
        <f ca="1">Cálculos!O278</f>
        <v>0</v>
      </c>
      <c r="EF279" s="106">
        <f ca="1">Cálculos!P278</f>
        <v>0</v>
      </c>
      <c r="EG279" s="106">
        <f ca="1">Cálculos!Q278</f>
        <v>0</v>
      </c>
      <c r="EH279" s="106">
        <f ca="1">Cálculos!R278</f>
        <v>0</v>
      </c>
      <c r="EI279" s="106">
        <f ca="1">Cálculos!S278</f>
        <v>0</v>
      </c>
      <c r="EJ279" s="106">
        <f ca="1">Cálculos!T278</f>
        <v>0</v>
      </c>
    </row>
    <row r="280" spans="122:140" x14ac:dyDescent="0.25">
      <c r="DR280" s="111">
        <f ca="1">Cálculos!B279</f>
        <v>0</v>
      </c>
      <c r="DS280" s="106">
        <f ca="1">Cálculos!C279</f>
        <v>0</v>
      </c>
      <c r="DT280" s="106">
        <f ca="1">Cálculos!D279</f>
        <v>0</v>
      </c>
      <c r="DU280" s="106">
        <f ca="1">Cálculos!E279</f>
        <v>0</v>
      </c>
      <c r="DV280" s="106">
        <f ca="1">Cálculos!F279</f>
        <v>0</v>
      </c>
      <c r="DW280" s="106">
        <f ca="1">Cálculos!G279</f>
        <v>0</v>
      </c>
      <c r="DX280" s="106">
        <f>Cálculos!H279</f>
        <v>0</v>
      </c>
      <c r="DY280" s="106">
        <f ca="1">Cálculos!I279</f>
        <v>0</v>
      </c>
      <c r="DZ280" s="106">
        <f ca="1">Cálculos!J279</f>
        <v>0</v>
      </c>
      <c r="EA280" s="106">
        <f ca="1">Cálculos!K279</f>
        <v>0</v>
      </c>
      <c r="EB280" s="106">
        <f ca="1">Cálculos!L279</f>
        <v>0</v>
      </c>
      <c r="EC280" s="106">
        <f>Cálculos!M279</f>
        <v>0</v>
      </c>
      <c r="ED280" s="106">
        <f ca="1">Cálculos!N279</f>
        <v>0</v>
      </c>
      <c r="EE280" s="106">
        <f ca="1">Cálculos!O279</f>
        <v>0</v>
      </c>
      <c r="EF280" s="106">
        <f ca="1">Cálculos!P279</f>
        <v>0</v>
      </c>
      <c r="EG280" s="106">
        <f ca="1">Cálculos!Q279</f>
        <v>0</v>
      </c>
      <c r="EH280" s="106">
        <f ca="1">Cálculos!R279</f>
        <v>0</v>
      </c>
      <c r="EI280" s="106">
        <f ca="1">Cálculos!S279</f>
        <v>0</v>
      </c>
      <c r="EJ280" s="106">
        <f ca="1">Cálculos!T279</f>
        <v>0</v>
      </c>
    </row>
    <row r="281" spans="122:140" x14ac:dyDescent="0.25">
      <c r="DR281" s="111">
        <f ca="1">Cálculos!B280</f>
        <v>0</v>
      </c>
      <c r="DS281" s="106">
        <f ca="1">Cálculos!C280</f>
        <v>0</v>
      </c>
      <c r="DT281" s="106">
        <f ca="1">Cálculos!D280</f>
        <v>0</v>
      </c>
      <c r="DU281" s="106">
        <f ca="1">Cálculos!E280</f>
        <v>0</v>
      </c>
      <c r="DV281" s="106">
        <f ca="1">Cálculos!F280</f>
        <v>0</v>
      </c>
      <c r="DW281" s="106">
        <f ca="1">Cálculos!G280</f>
        <v>0</v>
      </c>
      <c r="DX281" s="106">
        <f>Cálculos!H280</f>
        <v>0</v>
      </c>
      <c r="DY281" s="106">
        <f ca="1">Cálculos!I280</f>
        <v>0</v>
      </c>
      <c r="DZ281" s="106">
        <f ca="1">Cálculos!J280</f>
        <v>0</v>
      </c>
      <c r="EA281" s="106">
        <f ca="1">Cálculos!K280</f>
        <v>0</v>
      </c>
      <c r="EB281" s="106">
        <f ca="1">Cálculos!L280</f>
        <v>0</v>
      </c>
      <c r="EC281" s="106">
        <f>Cálculos!M280</f>
        <v>0</v>
      </c>
      <c r="ED281" s="106">
        <f ca="1">Cálculos!N280</f>
        <v>0</v>
      </c>
      <c r="EE281" s="106">
        <f ca="1">Cálculos!O280</f>
        <v>0</v>
      </c>
      <c r="EF281" s="106">
        <f ca="1">Cálculos!P280</f>
        <v>0</v>
      </c>
      <c r="EG281" s="106">
        <f ca="1">Cálculos!Q280</f>
        <v>0</v>
      </c>
      <c r="EH281" s="106">
        <f ca="1">Cálculos!R280</f>
        <v>0</v>
      </c>
      <c r="EI281" s="106">
        <f ca="1">Cálculos!S280</f>
        <v>0</v>
      </c>
      <c r="EJ281" s="106">
        <f ca="1">Cálculos!T280</f>
        <v>0</v>
      </c>
    </row>
    <row r="282" spans="122:140" x14ac:dyDescent="0.25">
      <c r="DR282" s="111">
        <f ca="1">Cálculos!B281</f>
        <v>0</v>
      </c>
      <c r="DS282" s="106">
        <f ca="1">Cálculos!C281</f>
        <v>0</v>
      </c>
      <c r="DT282" s="106">
        <f ca="1">Cálculos!D281</f>
        <v>0</v>
      </c>
      <c r="DU282" s="106">
        <f ca="1">Cálculos!E281</f>
        <v>0</v>
      </c>
      <c r="DV282" s="106">
        <f ca="1">Cálculos!F281</f>
        <v>0</v>
      </c>
      <c r="DW282" s="106">
        <f ca="1">Cálculos!G281</f>
        <v>0</v>
      </c>
      <c r="DX282" s="106">
        <f>Cálculos!H281</f>
        <v>0</v>
      </c>
      <c r="DY282" s="106">
        <f ca="1">Cálculos!I281</f>
        <v>0</v>
      </c>
      <c r="DZ282" s="106">
        <f ca="1">Cálculos!J281</f>
        <v>0</v>
      </c>
      <c r="EA282" s="106">
        <f ca="1">Cálculos!K281</f>
        <v>0</v>
      </c>
      <c r="EB282" s="106">
        <f ca="1">Cálculos!L281</f>
        <v>0</v>
      </c>
      <c r="EC282" s="106">
        <f>Cálculos!M281</f>
        <v>0</v>
      </c>
      <c r="ED282" s="106">
        <f ca="1">Cálculos!N281</f>
        <v>0</v>
      </c>
      <c r="EE282" s="106">
        <f ca="1">Cálculos!O281</f>
        <v>0</v>
      </c>
      <c r="EF282" s="106">
        <f ca="1">Cálculos!P281</f>
        <v>0</v>
      </c>
      <c r="EG282" s="106">
        <f ca="1">Cálculos!Q281</f>
        <v>0</v>
      </c>
      <c r="EH282" s="106">
        <f ca="1">Cálculos!R281</f>
        <v>0</v>
      </c>
      <c r="EI282" s="106">
        <f ca="1">Cálculos!S281</f>
        <v>0</v>
      </c>
      <c r="EJ282" s="106">
        <f ca="1">Cálculos!T281</f>
        <v>0</v>
      </c>
    </row>
    <row r="283" spans="122:140" x14ac:dyDescent="0.25">
      <c r="DR283" s="111">
        <f ca="1">Cálculos!B282</f>
        <v>0</v>
      </c>
      <c r="DS283" s="106">
        <f ca="1">Cálculos!C282</f>
        <v>0</v>
      </c>
      <c r="DT283" s="106">
        <f ca="1">Cálculos!D282</f>
        <v>0</v>
      </c>
      <c r="DU283" s="106">
        <f ca="1">Cálculos!E282</f>
        <v>0</v>
      </c>
      <c r="DV283" s="106">
        <f ca="1">Cálculos!F282</f>
        <v>0</v>
      </c>
      <c r="DW283" s="106">
        <f ca="1">Cálculos!G282</f>
        <v>0</v>
      </c>
      <c r="DX283" s="106">
        <f>Cálculos!H282</f>
        <v>0</v>
      </c>
      <c r="DY283" s="106">
        <f ca="1">Cálculos!I282</f>
        <v>0</v>
      </c>
      <c r="DZ283" s="106">
        <f ca="1">Cálculos!J282</f>
        <v>0</v>
      </c>
      <c r="EA283" s="106">
        <f ca="1">Cálculos!K282</f>
        <v>0</v>
      </c>
      <c r="EB283" s="106">
        <f ca="1">Cálculos!L282</f>
        <v>0</v>
      </c>
      <c r="EC283" s="106">
        <f>Cálculos!M282</f>
        <v>0</v>
      </c>
      <c r="ED283" s="106">
        <f ca="1">Cálculos!N282</f>
        <v>0</v>
      </c>
      <c r="EE283" s="106">
        <f ca="1">Cálculos!O282</f>
        <v>0</v>
      </c>
      <c r="EF283" s="106">
        <f ca="1">Cálculos!P282</f>
        <v>0</v>
      </c>
      <c r="EG283" s="106">
        <f ca="1">Cálculos!Q282</f>
        <v>0</v>
      </c>
      <c r="EH283" s="106">
        <f ca="1">Cálculos!R282</f>
        <v>0</v>
      </c>
      <c r="EI283" s="106">
        <f ca="1">Cálculos!S282</f>
        <v>0</v>
      </c>
      <c r="EJ283" s="106">
        <f ca="1">Cálculos!T282</f>
        <v>0</v>
      </c>
    </row>
    <row r="284" spans="122:140" x14ac:dyDescent="0.25">
      <c r="DR284" s="111">
        <f ca="1">Cálculos!B283</f>
        <v>0</v>
      </c>
      <c r="DS284" s="106">
        <f ca="1">Cálculos!C283</f>
        <v>0</v>
      </c>
      <c r="DT284" s="106">
        <f ca="1">Cálculos!D283</f>
        <v>0</v>
      </c>
      <c r="DU284" s="106">
        <f ca="1">Cálculos!E283</f>
        <v>0</v>
      </c>
      <c r="DV284" s="106">
        <f ca="1">Cálculos!F283</f>
        <v>0</v>
      </c>
      <c r="DW284" s="106">
        <f ca="1">Cálculos!G283</f>
        <v>0</v>
      </c>
      <c r="DX284" s="106">
        <f>Cálculos!H283</f>
        <v>0</v>
      </c>
      <c r="DY284" s="106">
        <f ca="1">Cálculos!I283</f>
        <v>0</v>
      </c>
      <c r="DZ284" s="106">
        <f ca="1">Cálculos!J283</f>
        <v>0</v>
      </c>
      <c r="EA284" s="106">
        <f ca="1">Cálculos!K283</f>
        <v>0</v>
      </c>
      <c r="EB284" s="106">
        <f ca="1">Cálculos!L283</f>
        <v>0</v>
      </c>
      <c r="EC284" s="106">
        <f>Cálculos!M283</f>
        <v>0</v>
      </c>
      <c r="ED284" s="106">
        <f ca="1">Cálculos!N283</f>
        <v>0</v>
      </c>
      <c r="EE284" s="106">
        <f ca="1">Cálculos!O283</f>
        <v>0</v>
      </c>
      <c r="EF284" s="106">
        <f ca="1">Cálculos!P283</f>
        <v>0</v>
      </c>
      <c r="EG284" s="106">
        <f ca="1">Cálculos!Q283</f>
        <v>0</v>
      </c>
      <c r="EH284" s="106">
        <f ca="1">Cálculos!R283</f>
        <v>0</v>
      </c>
      <c r="EI284" s="106">
        <f ca="1">Cálculos!S283</f>
        <v>0</v>
      </c>
      <c r="EJ284" s="106">
        <f ca="1">Cálculos!T283</f>
        <v>0</v>
      </c>
    </row>
    <row r="285" spans="122:140" x14ac:dyDescent="0.25">
      <c r="DR285" s="111">
        <f ca="1">Cálculos!B284</f>
        <v>0</v>
      </c>
      <c r="DS285" s="106">
        <f ca="1">Cálculos!C284</f>
        <v>0</v>
      </c>
      <c r="DT285" s="106">
        <f ca="1">Cálculos!D284</f>
        <v>0</v>
      </c>
      <c r="DU285" s="106">
        <f ca="1">Cálculos!E284</f>
        <v>0</v>
      </c>
      <c r="DV285" s="106">
        <f ca="1">Cálculos!F284</f>
        <v>0</v>
      </c>
      <c r="DW285" s="106">
        <f ca="1">Cálculos!G284</f>
        <v>0</v>
      </c>
      <c r="DX285" s="106">
        <f>Cálculos!H284</f>
        <v>0</v>
      </c>
      <c r="DY285" s="106">
        <f ca="1">Cálculos!I284</f>
        <v>0</v>
      </c>
      <c r="DZ285" s="106">
        <f ca="1">Cálculos!J284</f>
        <v>0</v>
      </c>
      <c r="EA285" s="106">
        <f ca="1">Cálculos!K284</f>
        <v>0</v>
      </c>
      <c r="EB285" s="106">
        <f ca="1">Cálculos!L284</f>
        <v>0</v>
      </c>
      <c r="EC285" s="106">
        <f>Cálculos!M284</f>
        <v>0</v>
      </c>
      <c r="ED285" s="106">
        <f ca="1">Cálculos!N284</f>
        <v>0</v>
      </c>
      <c r="EE285" s="106">
        <f ca="1">Cálculos!O284</f>
        <v>0</v>
      </c>
      <c r="EF285" s="106">
        <f ca="1">Cálculos!P284</f>
        <v>0</v>
      </c>
      <c r="EG285" s="106">
        <f ca="1">Cálculos!Q284</f>
        <v>0</v>
      </c>
      <c r="EH285" s="106">
        <f ca="1">Cálculos!R284</f>
        <v>0</v>
      </c>
      <c r="EI285" s="106">
        <f ca="1">Cálculos!S284</f>
        <v>0</v>
      </c>
      <c r="EJ285" s="106">
        <f ca="1">Cálculos!T284</f>
        <v>0</v>
      </c>
    </row>
    <row r="286" spans="122:140" x14ac:dyDescent="0.25">
      <c r="DR286" s="111">
        <f ca="1">Cálculos!B285</f>
        <v>0</v>
      </c>
      <c r="DS286" s="106">
        <f ca="1">Cálculos!C285</f>
        <v>0</v>
      </c>
      <c r="DT286" s="106">
        <f ca="1">Cálculos!D285</f>
        <v>0</v>
      </c>
      <c r="DU286" s="106">
        <f ca="1">Cálculos!E285</f>
        <v>0</v>
      </c>
      <c r="DV286" s="106">
        <f ca="1">Cálculos!F285</f>
        <v>0</v>
      </c>
      <c r="DW286" s="106">
        <f ca="1">Cálculos!G285</f>
        <v>0</v>
      </c>
      <c r="DX286" s="106">
        <f>Cálculos!H285</f>
        <v>0</v>
      </c>
      <c r="DY286" s="106">
        <f ca="1">Cálculos!I285</f>
        <v>0</v>
      </c>
      <c r="DZ286" s="106">
        <f ca="1">Cálculos!J285</f>
        <v>0</v>
      </c>
      <c r="EA286" s="106">
        <f ca="1">Cálculos!K285</f>
        <v>0</v>
      </c>
      <c r="EB286" s="106">
        <f ca="1">Cálculos!L285</f>
        <v>0</v>
      </c>
      <c r="EC286" s="106">
        <f>Cálculos!M285</f>
        <v>0</v>
      </c>
      <c r="ED286" s="106">
        <f ca="1">Cálculos!N285</f>
        <v>0</v>
      </c>
      <c r="EE286" s="106">
        <f ca="1">Cálculos!O285</f>
        <v>0</v>
      </c>
      <c r="EF286" s="106">
        <f ca="1">Cálculos!P285</f>
        <v>0</v>
      </c>
      <c r="EG286" s="106">
        <f ca="1">Cálculos!Q285</f>
        <v>0</v>
      </c>
      <c r="EH286" s="106">
        <f ca="1">Cálculos!R285</f>
        <v>0</v>
      </c>
      <c r="EI286" s="106">
        <f ca="1">Cálculos!S285</f>
        <v>0</v>
      </c>
      <c r="EJ286" s="106">
        <f ca="1">Cálculos!T285</f>
        <v>0</v>
      </c>
    </row>
    <row r="287" spans="122:140" x14ac:dyDescent="0.25">
      <c r="DR287" s="111">
        <f ca="1">Cálculos!B286</f>
        <v>0</v>
      </c>
      <c r="DS287" s="106">
        <f ca="1">Cálculos!C286</f>
        <v>0</v>
      </c>
      <c r="DT287" s="106">
        <f ca="1">Cálculos!D286</f>
        <v>0</v>
      </c>
      <c r="DU287" s="106">
        <f ca="1">Cálculos!E286</f>
        <v>0</v>
      </c>
      <c r="DV287" s="106">
        <f ca="1">Cálculos!F286</f>
        <v>0</v>
      </c>
      <c r="DW287" s="106">
        <f ca="1">Cálculos!G286</f>
        <v>0</v>
      </c>
      <c r="DX287" s="106">
        <f>Cálculos!H286</f>
        <v>0</v>
      </c>
      <c r="DY287" s="106">
        <f ca="1">Cálculos!I286</f>
        <v>0</v>
      </c>
      <c r="DZ287" s="106">
        <f ca="1">Cálculos!J286</f>
        <v>0</v>
      </c>
      <c r="EA287" s="106">
        <f ca="1">Cálculos!K286</f>
        <v>0</v>
      </c>
      <c r="EB287" s="106">
        <f ca="1">Cálculos!L286</f>
        <v>0</v>
      </c>
      <c r="EC287" s="106">
        <f>Cálculos!M286</f>
        <v>0</v>
      </c>
      <c r="ED287" s="106">
        <f ca="1">Cálculos!N286</f>
        <v>0</v>
      </c>
      <c r="EE287" s="106">
        <f ca="1">Cálculos!O286</f>
        <v>0</v>
      </c>
      <c r="EF287" s="106">
        <f ca="1">Cálculos!P286</f>
        <v>0</v>
      </c>
      <c r="EG287" s="106">
        <f ca="1">Cálculos!Q286</f>
        <v>0</v>
      </c>
      <c r="EH287" s="106">
        <f ca="1">Cálculos!R286</f>
        <v>0</v>
      </c>
      <c r="EI287" s="106">
        <f ca="1">Cálculos!S286</f>
        <v>0</v>
      </c>
      <c r="EJ287" s="106">
        <f ca="1">Cálculos!T286</f>
        <v>0</v>
      </c>
    </row>
    <row r="288" spans="122:140" x14ac:dyDescent="0.25">
      <c r="DR288" s="111">
        <f ca="1">Cálculos!B287</f>
        <v>0</v>
      </c>
      <c r="DS288" s="106">
        <f ca="1">Cálculos!C287</f>
        <v>0</v>
      </c>
      <c r="DT288" s="106">
        <f ca="1">Cálculos!D287</f>
        <v>0</v>
      </c>
      <c r="DU288" s="106">
        <f ca="1">Cálculos!E287</f>
        <v>0</v>
      </c>
      <c r="DV288" s="106">
        <f ca="1">Cálculos!F287</f>
        <v>0</v>
      </c>
      <c r="DW288" s="106">
        <f ca="1">Cálculos!G287</f>
        <v>0</v>
      </c>
      <c r="DX288" s="106">
        <f>Cálculos!H287</f>
        <v>0</v>
      </c>
      <c r="DY288" s="106">
        <f ca="1">Cálculos!I287</f>
        <v>0</v>
      </c>
      <c r="DZ288" s="106">
        <f ca="1">Cálculos!J287</f>
        <v>0</v>
      </c>
      <c r="EA288" s="106">
        <f ca="1">Cálculos!K287</f>
        <v>0</v>
      </c>
      <c r="EB288" s="106">
        <f ca="1">Cálculos!L287</f>
        <v>0</v>
      </c>
      <c r="EC288" s="106">
        <f>Cálculos!M287</f>
        <v>0</v>
      </c>
      <c r="ED288" s="106">
        <f ca="1">Cálculos!N287</f>
        <v>0</v>
      </c>
      <c r="EE288" s="106">
        <f ca="1">Cálculos!O287</f>
        <v>0</v>
      </c>
      <c r="EF288" s="106">
        <f ca="1">Cálculos!P287</f>
        <v>0</v>
      </c>
      <c r="EG288" s="106">
        <f ca="1">Cálculos!Q287</f>
        <v>0</v>
      </c>
      <c r="EH288" s="106">
        <f ca="1">Cálculos!R287</f>
        <v>0</v>
      </c>
      <c r="EI288" s="106">
        <f ca="1">Cálculos!S287</f>
        <v>0</v>
      </c>
      <c r="EJ288" s="106">
        <f ca="1">Cálculos!T287</f>
        <v>0</v>
      </c>
    </row>
    <row r="289" spans="122:140" x14ac:dyDescent="0.25">
      <c r="DR289" s="111">
        <f ca="1">Cálculos!B288</f>
        <v>0</v>
      </c>
      <c r="DS289" s="106">
        <f ca="1">Cálculos!C288</f>
        <v>0</v>
      </c>
      <c r="DT289" s="106">
        <f ca="1">Cálculos!D288</f>
        <v>0</v>
      </c>
      <c r="DU289" s="106">
        <f ca="1">Cálculos!E288</f>
        <v>0</v>
      </c>
      <c r="DV289" s="106">
        <f ca="1">Cálculos!F288</f>
        <v>0</v>
      </c>
      <c r="DW289" s="106">
        <f ca="1">Cálculos!G288</f>
        <v>0</v>
      </c>
      <c r="DX289" s="106">
        <f>Cálculos!H288</f>
        <v>0</v>
      </c>
      <c r="DY289" s="106">
        <f ca="1">Cálculos!I288</f>
        <v>0</v>
      </c>
      <c r="DZ289" s="106">
        <f ca="1">Cálculos!J288</f>
        <v>0</v>
      </c>
      <c r="EA289" s="106">
        <f ca="1">Cálculos!K288</f>
        <v>0</v>
      </c>
      <c r="EB289" s="106">
        <f ca="1">Cálculos!L288</f>
        <v>0</v>
      </c>
      <c r="EC289" s="106">
        <f>Cálculos!M288</f>
        <v>0</v>
      </c>
      <c r="ED289" s="106">
        <f ca="1">Cálculos!N288</f>
        <v>0</v>
      </c>
      <c r="EE289" s="106">
        <f ca="1">Cálculos!O288</f>
        <v>0</v>
      </c>
      <c r="EF289" s="106">
        <f ca="1">Cálculos!P288</f>
        <v>0</v>
      </c>
      <c r="EG289" s="106">
        <f ca="1">Cálculos!Q288</f>
        <v>0</v>
      </c>
      <c r="EH289" s="106">
        <f ca="1">Cálculos!R288</f>
        <v>0</v>
      </c>
      <c r="EI289" s="106">
        <f ca="1">Cálculos!S288</f>
        <v>0</v>
      </c>
      <c r="EJ289" s="106">
        <f ca="1">Cálculos!T288</f>
        <v>0</v>
      </c>
    </row>
    <row r="290" spans="122:140" x14ac:dyDescent="0.25">
      <c r="DR290" s="111">
        <f ca="1">Cálculos!B289</f>
        <v>0</v>
      </c>
      <c r="DS290" s="106">
        <f ca="1">Cálculos!C289</f>
        <v>0</v>
      </c>
      <c r="DT290" s="106">
        <f ca="1">Cálculos!D289</f>
        <v>0</v>
      </c>
      <c r="DU290" s="106">
        <f ca="1">Cálculos!E289</f>
        <v>0</v>
      </c>
      <c r="DV290" s="106">
        <f ca="1">Cálculos!F289</f>
        <v>0</v>
      </c>
      <c r="DW290" s="106">
        <f ca="1">Cálculos!G289</f>
        <v>0</v>
      </c>
      <c r="DX290" s="106">
        <f>Cálculos!H289</f>
        <v>0</v>
      </c>
      <c r="DY290" s="106">
        <f ca="1">Cálculos!I289</f>
        <v>0</v>
      </c>
      <c r="DZ290" s="106">
        <f ca="1">Cálculos!J289</f>
        <v>0</v>
      </c>
      <c r="EA290" s="106">
        <f ca="1">Cálculos!K289</f>
        <v>0</v>
      </c>
      <c r="EB290" s="106">
        <f ca="1">Cálculos!L289</f>
        <v>0</v>
      </c>
      <c r="EC290" s="106">
        <f>Cálculos!M289</f>
        <v>0</v>
      </c>
      <c r="ED290" s="106">
        <f ca="1">Cálculos!N289</f>
        <v>0</v>
      </c>
      <c r="EE290" s="106">
        <f ca="1">Cálculos!O289</f>
        <v>0</v>
      </c>
      <c r="EF290" s="106">
        <f ca="1">Cálculos!P289</f>
        <v>0</v>
      </c>
      <c r="EG290" s="106">
        <f ca="1">Cálculos!Q289</f>
        <v>0</v>
      </c>
      <c r="EH290" s="106">
        <f ca="1">Cálculos!R289</f>
        <v>0</v>
      </c>
      <c r="EI290" s="106">
        <f ca="1">Cálculos!S289</f>
        <v>0</v>
      </c>
      <c r="EJ290" s="106">
        <f ca="1">Cálculos!T289</f>
        <v>0</v>
      </c>
    </row>
    <row r="291" spans="122:140" x14ac:dyDescent="0.25">
      <c r="DR291" s="111">
        <f ca="1">Cálculos!B290</f>
        <v>0</v>
      </c>
      <c r="DS291" s="106">
        <f ca="1">Cálculos!C290</f>
        <v>0</v>
      </c>
      <c r="DT291" s="106">
        <f ca="1">Cálculos!D290</f>
        <v>0</v>
      </c>
      <c r="DU291" s="106">
        <f ca="1">Cálculos!E290</f>
        <v>0</v>
      </c>
      <c r="DV291" s="106">
        <f ca="1">Cálculos!F290</f>
        <v>0</v>
      </c>
      <c r="DW291" s="106">
        <f ca="1">Cálculos!G290</f>
        <v>0</v>
      </c>
      <c r="DX291" s="106">
        <f>Cálculos!H290</f>
        <v>0</v>
      </c>
      <c r="DY291" s="106">
        <f ca="1">Cálculos!I290</f>
        <v>0</v>
      </c>
      <c r="DZ291" s="106">
        <f ca="1">Cálculos!J290</f>
        <v>0</v>
      </c>
      <c r="EA291" s="106">
        <f ca="1">Cálculos!K290</f>
        <v>0</v>
      </c>
      <c r="EB291" s="106">
        <f ca="1">Cálculos!L290</f>
        <v>0</v>
      </c>
      <c r="EC291" s="106">
        <f>Cálculos!M290</f>
        <v>0</v>
      </c>
      <c r="ED291" s="106">
        <f ca="1">Cálculos!N290</f>
        <v>0</v>
      </c>
      <c r="EE291" s="106">
        <f ca="1">Cálculos!O290</f>
        <v>0</v>
      </c>
      <c r="EF291" s="106">
        <f ca="1">Cálculos!P290</f>
        <v>0</v>
      </c>
      <c r="EG291" s="106">
        <f ca="1">Cálculos!Q290</f>
        <v>0</v>
      </c>
      <c r="EH291" s="106">
        <f ca="1">Cálculos!R290</f>
        <v>0</v>
      </c>
      <c r="EI291" s="106">
        <f ca="1">Cálculos!S290</f>
        <v>0</v>
      </c>
      <c r="EJ291" s="106">
        <f ca="1">Cálculos!T290</f>
        <v>0</v>
      </c>
    </row>
    <row r="292" spans="122:140" x14ac:dyDescent="0.25">
      <c r="DR292" s="111">
        <f ca="1">Cálculos!B291</f>
        <v>0</v>
      </c>
      <c r="DS292" s="106">
        <f ca="1">Cálculos!C291</f>
        <v>0</v>
      </c>
      <c r="DT292" s="106">
        <f ca="1">Cálculos!D291</f>
        <v>0</v>
      </c>
      <c r="DU292" s="106">
        <f ca="1">Cálculos!E291</f>
        <v>0</v>
      </c>
      <c r="DV292" s="106">
        <f ca="1">Cálculos!F291</f>
        <v>0</v>
      </c>
      <c r="DW292" s="106">
        <f ca="1">Cálculos!G291</f>
        <v>0</v>
      </c>
      <c r="DX292" s="106">
        <f>Cálculos!H291</f>
        <v>0</v>
      </c>
      <c r="DY292" s="106">
        <f ca="1">Cálculos!I291</f>
        <v>0</v>
      </c>
      <c r="DZ292" s="106">
        <f ca="1">Cálculos!J291</f>
        <v>0</v>
      </c>
      <c r="EA292" s="106">
        <f ca="1">Cálculos!K291</f>
        <v>0</v>
      </c>
      <c r="EB292" s="106">
        <f ca="1">Cálculos!L291</f>
        <v>0</v>
      </c>
      <c r="EC292" s="106">
        <f>Cálculos!M291</f>
        <v>0</v>
      </c>
      <c r="ED292" s="106">
        <f ca="1">Cálculos!N291</f>
        <v>0</v>
      </c>
      <c r="EE292" s="106">
        <f ca="1">Cálculos!O291</f>
        <v>0</v>
      </c>
      <c r="EF292" s="106">
        <f ca="1">Cálculos!P291</f>
        <v>0</v>
      </c>
      <c r="EG292" s="106">
        <f ca="1">Cálculos!Q291</f>
        <v>0</v>
      </c>
      <c r="EH292" s="106">
        <f ca="1">Cálculos!R291</f>
        <v>0</v>
      </c>
      <c r="EI292" s="106">
        <f ca="1">Cálculos!S291</f>
        <v>0</v>
      </c>
      <c r="EJ292" s="106">
        <f ca="1">Cálculos!T291</f>
        <v>0</v>
      </c>
    </row>
    <row r="293" spans="122:140" x14ac:dyDescent="0.25">
      <c r="DR293" s="111">
        <f ca="1">Cálculos!B292</f>
        <v>0</v>
      </c>
      <c r="DS293" s="106">
        <f ca="1">Cálculos!C292</f>
        <v>0</v>
      </c>
      <c r="DT293" s="106">
        <f ca="1">Cálculos!D292</f>
        <v>0</v>
      </c>
      <c r="DU293" s="106">
        <f ca="1">Cálculos!E292</f>
        <v>0</v>
      </c>
      <c r="DV293" s="106">
        <f ca="1">Cálculos!F292</f>
        <v>0</v>
      </c>
      <c r="DW293" s="106">
        <f ca="1">Cálculos!G292</f>
        <v>0</v>
      </c>
      <c r="DX293" s="106">
        <f>Cálculos!H292</f>
        <v>0</v>
      </c>
      <c r="DY293" s="106">
        <f ca="1">Cálculos!I292</f>
        <v>0</v>
      </c>
      <c r="DZ293" s="106">
        <f ca="1">Cálculos!J292</f>
        <v>0</v>
      </c>
      <c r="EA293" s="106">
        <f ca="1">Cálculos!K292</f>
        <v>0</v>
      </c>
      <c r="EB293" s="106">
        <f ca="1">Cálculos!L292</f>
        <v>0</v>
      </c>
      <c r="EC293" s="106">
        <f>Cálculos!M292</f>
        <v>0</v>
      </c>
      <c r="ED293" s="106">
        <f ca="1">Cálculos!N292</f>
        <v>0</v>
      </c>
      <c r="EE293" s="106">
        <f ca="1">Cálculos!O292</f>
        <v>0</v>
      </c>
      <c r="EF293" s="106">
        <f ca="1">Cálculos!P292</f>
        <v>0</v>
      </c>
      <c r="EG293" s="106">
        <f ca="1">Cálculos!Q292</f>
        <v>0</v>
      </c>
      <c r="EH293" s="106">
        <f ca="1">Cálculos!R292</f>
        <v>0</v>
      </c>
      <c r="EI293" s="106">
        <f ca="1">Cálculos!S292</f>
        <v>0</v>
      </c>
      <c r="EJ293" s="106">
        <f ca="1">Cálculos!T292</f>
        <v>0</v>
      </c>
    </row>
    <row r="294" spans="122:140" x14ac:dyDescent="0.25">
      <c r="DR294" s="111">
        <f ca="1">Cálculos!B293</f>
        <v>0</v>
      </c>
      <c r="DS294" s="106">
        <f ca="1">Cálculos!C293</f>
        <v>0</v>
      </c>
      <c r="DT294" s="106">
        <f ca="1">Cálculos!D293</f>
        <v>0</v>
      </c>
      <c r="DU294" s="106">
        <f ca="1">Cálculos!E293</f>
        <v>0</v>
      </c>
      <c r="DV294" s="106">
        <f ca="1">Cálculos!F293</f>
        <v>0</v>
      </c>
      <c r="DW294" s="106">
        <f ca="1">Cálculos!G293</f>
        <v>0</v>
      </c>
      <c r="DX294" s="106">
        <f>Cálculos!H293</f>
        <v>0</v>
      </c>
      <c r="DY294" s="106">
        <f ca="1">Cálculos!I293</f>
        <v>0</v>
      </c>
      <c r="DZ294" s="106">
        <f ca="1">Cálculos!J293</f>
        <v>0</v>
      </c>
      <c r="EA294" s="106">
        <f ca="1">Cálculos!K293</f>
        <v>0</v>
      </c>
      <c r="EB294" s="106">
        <f ca="1">Cálculos!L293</f>
        <v>0</v>
      </c>
      <c r="EC294" s="106">
        <f>Cálculos!M293</f>
        <v>0</v>
      </c>
      <c r="ED294" s="106">
        <f ca="1">Cálculos!N293</f>
        <v>0</v>
      </c>
      <c r="EE294" s="106">
        <f ca="1">Cálculos!O293</f>
        <v>0</v>
      </c>
      <c r="EF294" s="106">
        <f ca="1">Cálculos!P293</f>
        <v>0</v>
      </c>
      <c r="EG294" s="106">
        <f ca="1">Cálculos!Q293</f>
        <v>0</v>
      </c>
      <c r="EH294" s="106">
        <f ca="1">Cálculos!R293</f>
        <v>0</v>
      </c>
      <c r="EI294" s="106">
        <f ca="1">Cálculos!S293</f>
        <v>0</v>
      </c>
      <c r="EJ294" s="106">
        <f ca="1">Cálculos!T293</f>
        <v>0</v>
      </c>
    </row>
    <row r="295" spans="122:140" x14ac:dyDescent="0.25">
      <c r="DR295" s="111">
        <f ca="1">Cálculos!B294</f>
        <v>0</v>
      </c>
      <c r="DS295" s="106">
        <f ca="1">Cálculos!C294</f>
        <v>0</v>
      </c>
      <c r="DT295" s="106">
        <f ca="1">Cálculos!D294</f>
        <v>0</v>
      </c>
      <c r="DU295" s="106">
        <f ca="1">Cálculos!E294</f>
        <v>0</v>
      </c>
      <c r="DV295" s="106">
        <f ca="1">Cálculos!F294</f>
        <v>0</v>
      </c>
      <c r="DW295" s="106">
        <f ca="1">Cálculos!G294</f>
        <v>0</v>
      </c>
      <c r="DX295" s="106">
        <f>Cálculos!H294</f>
        <v>0</v>
      </c>
      <c r="DY295" s="106">
        <f ca="1">Cálculos!I294</f>
        <v>0</v>
      </c>
      <c r="DZ295" s="106">
        <f ca="1">Cálculos!J294</f>
        <v>0</v>
      </c>
      <c r="EA295" s="106">
        <f ca="1">Cálculos!K294</f>
        <v>0</v>
      </c>
      <c r="EB295" s="106">
        <f ca="1">Cálculos!L294</f>
        <v>0</v>
      </c>
      <c r="EC295" s="106">
        <f>Cálculos!M294</f>
        <v>0</v>
      </c>
      <c r="ED295" s="106">
        <f ca="1">Cálculos!N294</f>
        <v>0</v>
      </c>
      <c r="EE295" s="106">
        <f ca="1">Cálculos!O294</f>
        <v>0</v>
      </c>
      <c r="EF295" s="106">
        <f ca="1">Cálculos!P294</f>
        <v>0</v>
      </c>
      <c r="EG295" s="106">
        <f ca="1">Cálculos!Q294</f>
        <v>0</v>
      </c>
      <c r="EH295" s="106">
        <f ca="1">Cálculos!R294</f>
        <v>0</v>
      </c>
      <c r="EI295" s="106">
        <f ca="1">Cálculos!S294</f>
        <v>0</v>
      </c>
      <c r="EJ295" s="106">
        <f ca="1">Cálculos!T294</f>
        <v>0</v>
      </c>
    </row>
    <row r="296" spans="122:140" x14ac:dyDescent="0.25">
      <c r="DR296" s="111">
        <f ca="1">Cálculos!B295</f>
        <v>0</v>
      </c>
      <c r="DS296" s="106">
        <f ca="1">Cálculos!C295</f>
        <v>0</v>
      </c>
      <c r="DT296" s="106">
        <f ca="1">Cálculos!D295</f>
        <v>0</v>
      </c>
      <c r="DU296" s="106">
        <f ca="1">Cálculos!E295</f>
        <v>0</v>
      </c>
      <c r="DV296" s="106">
        <f ca="1">Cálculos!F295</f>
        <v>0</v>
      </c>
      <c r="DW296" s="106">
        <f ca="1">Cálculos!G295</f>
        <v>0</v>
      </c>
      <c r="DX296" s="106">
        <f>Cálculos!H295</f>
        <v>0</v>
      </c>
      <c r="DY296" s="106">
        <f ca="1">Cálculos!I295</f>
        <v>0</v>
      </c>
      <c r="DZ296" s="106">
        <f ca="1">Cálculos!J295</f>
        <v>0</v>
      </c>
      <c r="EA296" s="106">
        <f ca="1">Cálculos!K295</f>
        <v>0</v>
      </c>
      <c r="EB296" s="106">
        <f ca="1">Cálculos!L295</f>
        <v>0</v>
      </c>
      <c r="EC296" s="106">
        <f>Cálculos!M295</f>
        <v>0</v>
      </c>
      <c r="ED296" s="106">
        <f ca="1">Cálculos!N295</f>
        <v>0</v>
      </c>
      <c r="EE296" s="106">
        <f ca="1">Cálculos!O295</f>
        <v>0</v>
      </c>
      <c r="EF296" s="106">
        <f ca="1">Cálculos!P295</f>
        <v>0</v>
      </c>
      <c r="EG296" s="106">
        <f ca="1">Cálculos!Q295</f>
        <v>0</v>
      </c>
      <c r="EH296" s="106">
        <f ca="1">Cálculos!R295</f>
        <v>0</v>
      </c>
      <c r="EI296" s="106">
        <f ca="1">Cálculos!S295</f>
        <v>0</v>
      </c>
      <c r="EJ296" s="106">
        <f ca="1">Cálculos!T295</f>
        <v>0</v>
      </c>
    </row>
    <row r="297" spans="122:140" x14ac:dyDescent="0.25">
      <c r="DR297" s="111">
        <f ca="1">Cálculos!B296</f>
        <v>0</v>
      </c>
      <c r="DS297" s="106">
        <f ca="1">Cálculos!C296</f>
        <v>0</v>
      </c>
      <c r="DT297" s="106">
        <f ca="1">Cálculos!D296</f>
        <v>0</v>
      </c>
      <c r="DU297" s="106">
        <f ca="1">Cálculos!E296</f>
        <v>0</v>
      </c>
      <c r="DV297" s="106">
        <f ca="1">Cálculos!F296</f>
        <v>0</v>
      </c>
      <c r="DW297" s="106">
        <f ca="1">Cálculos!G296</f>
        <v>0</v>
      </c>
      <c r="DX297" s="106">
        <f>Cálculos!H296</f>
        <v>0</v>
      </c>
      <c r="DY297" s="106">
        <f ca="1">Cálculos!I296</f>
        <v>0</v>
      </c>
      <c r="DZ297" s="106">
        <f ca="1">Cálculos!J296</f>
        <v>0</v>
      </c>
      <c r="EA297" s="106">
        <f ca="1">Cálculos!K296</f>
        <v>0</v>
      </c>
      <c r="EB297" s="106">
        <f ca="1">Cálculos!L296</f>
        <v>0</v>
      </c>
      <c r="EC297" s="106">
        <f>Cálculos!M296</f>
        <v>0</v>
      </c>
      <c r="ED297" s="106">
        <f ca="1">Cálculos!N296</f>
        <v>0</v>
      </c>
      <c r="EE297" s="106">
        <f ca="1">Cálculos!O296</f>
        <v>0</v>
      </c>
      <c r="EF297" s="106">
        <f ca="1">Cálculos!P296</f>
        <v>0</v>
      </c>
      <c r="EG297" s="106">
        <f ca="1">Cálculos!Q296</f>
        <v>0</v>
      </c>
      <c r="EH297" s="106">
        <f ca="1">Cálculos!R296</f>
        <v>0</v>
      </c>
      <c r="EI297" s="106">
        <f ca="1">Cálculos!S296</f>
        <v>0</v>
      </c>
      <c r="EJ297" s="106">
        <f ca="1">Cálculos!T296</f>
        <v>0</v>
      </c>
    </row>
    <row r="298" spans="122:140" x14ac:dyDescent="0.25">
      <c r="DR298" s="111">
        <f ca="1">Cálculos!B297</f>
        <v>0</v>
      </c>
      <c r="DS298" s="106">
        <f ca="1">Cálculos!C297</f>
        <v>0</v>
      </c>
      <c r="DT298" s="106">
        <f ca="1">Cálculos!D297</f>
        <v>0</v>
      </c>
      <c r="DU298" s="106">
        <f ca="1">Cálculos!E297</f>
        <v>0</v>
      </c>
      <c r="DV298" s="106">
        <f ca="1">Cálculos!F297</f>
        <v>0</v>
      </c>
      <c r="DW298" s="106">
        <f ca="1">Cálculos!G297</f>
        <v>0</v>
      </c>
      <c r="DX298" s="106">
        <f>Cálculos!H297</f>
        <v>0</v>
      </c>
      <c r="DY298" s="106">
        <f ca="1">Cálculos!I297</f>
        <v>0</v>
      </c>
      <c r="DZ298" s="106">
        <f ca="1">Cálculos!J297</f>
        <v>0</v>
      </c>
      <c r="EA298" s="106">
        <f ca="1">Cálculos!K297</f>
        <v>0</v>
      </c>
      <c r="EB298" s="106">
        <f ca="1">Cálculos!L297</f>
        <v>0</v>
      </c>
      <c r="EC298" s="106">
        <f>Cálculos!M297</f>
        <v>0</v>
      </c>
      <c r="ED298" s="106">
        <f ca="1">Cálculos!N297</f>
        <v>0</v>
      </c>
      <c r="EE298" s="106">
        <f ca="1">Cálculos!O297</f>
        <v>0</v>
      </c>
      <c r="EF298" s="106">
        <f ca="1">Cálculos!P297</f>
        <v>0</v>
      </c>
      <c r="EG298" s="106">
        <f ca="1">Cálculos!Q297</f>
        <v>0</v>
      </c>
      <c r="EH298" s="106">
        <f ca="1">Cálculos!R297</f>
        <v>0</v>
      </c>
      <c r="EI298" s="106">
        <f ca="1">Cálculos!S297</f>
        <v>0</v>
      </c>
      <c r="EJ298" s="106">
        <f ca="1">Cálculos!T297</f>
        <v>0</v>
      </c>
    </row>
    <row r="299" spans="122:140" x14ac:dyDescent="0.25">
      <c r="DR299" s="111">
        <f ca="1">Cálculos!B298</f>
        <v>0</v>
      </c>
      <c r="DS299" s="106">
        <f ca="1">Cálculos!C298</f>
        <v>0</v>
      </c>
      <c r="DT299" s="106">
        <f ca="1">Cálculos!D298</f>
        <v>0</v>
      </c>
      <c r="DU299" s="106">
        <f ca="1">Cálculos!E298</f>
        <v>0</v>
      </c>
      <c r="DV299" s="106">
        <f ca="1">Cálculos!F298</f>
        <v>0</v>
      </c>
      <c r="DW299" s="106">
        <f ca="1">Cálculos!G298</f>
        <v>0</v>
      </c>
      <c r="DX299" s="106">
        <f>Cálculos!H298</f>
        <v>0</v>
      </c>
      <c r="DY299" s="106">
        <f ca="1">Cálculos!I298</f>
        <v>0</v>
      </c>
      <c r="DZ299" s="106">
        <f ca="1">Cálculos!J298</f>
        <v>0</v>
      </c>
      <c r="EA299" s="106">
        <f ca="1">Cálculos!K298</f>
        <v>0</v>
      </c>
      <c r="EB299" s="106">
        <f ca="1">Cálculos!L298</f>
        <v>0</v>
      </c>
      <c r="EC299" s="106">
        <f>Cálculos!M298</f>
        <v>0</v>
      </c>
      <c r="ED299" s="106">
        <f ca="1">Cálculos!N298</f>
        <v>0</v>
      </c>
      <c r="EE299" s="106">
        <f ca="1">Cálculos!O298</f>
        <v>0</v>
      </c>
      <c r="EF299" s="106">
        <f ca="1">Cálculos!P298</f>
        <v>0</v>
      </c>
      <c r="EG299" s="106">
        <f ca="1">Cálculos!Q298</f>
        <v>0</v>
      </c>
      <c r="EH299" s="106">
        <f ca="1">Cálculos!R298</f>
        <v>0</v>
      </c>
      <c r="EI299" s="106">
        <f ca="1">Cálculos!S298</f>
        <v>0</v>
      </c>
      <c r="EJ299" s="106">
        <f ca="1">Cálculos!T298</f>
        <v>0</v>
      </c>
    </row>
    <row r="300" spans="122:140" x14ac:dyDescent="0.25">
      <c r="DR300" s="111">
        <f ca="1">Cálculos!B299</f>
        <v>0</v>
      </c>
      <c r="DS300" s="106">
        <f ca="1">Cálculos!C299</f>
        <v>0</v>
      </c>
      <c r="DT300" s="106">
        <f ca="1">Cálculos!D299</f>
        <v>0</v>
      </c>
      <c r="DU300" s="106">
        <f ca="1">Cálculos!E299</f>
        <v>0</v>
      </c>
      <c r="DV300" s="106">
        <f ca="1">Cálculos!F299</f>
        <v>0</v>
      </c>
      <c r="DW300" s="106">
        <f ca="1">Cálculos!G299</f>
        <v>0</v>
      </c>
      <c r="DX300" s="106">
        <f>Cálculos!H299</f>
        <v>0</v>
      </c>
      <c r="DY300" s="106">
        <f ca="1">Cálculos!I299</f>
        <v>0</v>
      </c>
      <c r="DZ300" s="106">
        <f ca="1">Cálculos!J299</f>
        <v>0</v>
      </c>
      <c r="EA300" s="106">
        <f ca="1">Cálculos!K299</f>
        <v>0</v>
      </c>
      <c r="EB300" s="106">
        <f ca="1">Cálculos!L299</f>
        <v>0</v>
      </c>
      <c r="EC300" s="106">
        <f>Cálculos!M299</f>
        <v>0</v>
      </c>
      <c r="ED300" s="106">
        <f ca="1">Cálculos!N299</f>
        <v>0</v>
      </c>
      <c r="EE300" s="106">
        <f ca="1">Cálculos!O299</f>
        <v>0</v>
      </c>
      <c r="EF300" s="106">
        <f ca="1">Cálculos!P299</f>
        <v>0</v>
      </c>
      <c r="EG300" s="106">
        <f ca="1">Cálculos!Q299</f>
        <v>0</v>
      </c>
      <c r="EH300" s="106">
        <f ca="1">Cálculos!R299</f>
        <v>0</v>
      </c>
      <c r="EI300" s="106">
        <f ca="1">Cálculos!S299</f>
        <v>0</v>
      </c>
      <c r="EJ300" s="106">
        <f ca="1">Cálculos!T299</f>
        <v>0</v>
      </c>
    </row>
    <row r="301" spans="122:140" x14ac:dyDescent="0.25">
      <c r="DR301" s="111">
        <f ca="1">Cálculos!B300</f>
        <v>0</v>
      </c>
      <c r="DS301" s="106">
        <f ca="1">Cálculos!C300</f>
        <v>0</v>
      </c>
      <c r="DT301" s="106">
        <f ca="1">Cálculos!D300</f>
        <v>0</v>
      </c>
      <c r="DU301" s="106">
        <f ca="1">Cálculos!E300</f>
        <v>0</v>
      </c>
      <c r="DV301" s="106">
        <f ca="1">Cálculos!F300</f>
        <v>0</v>
      </c>
      <c r="DW301" s="106">
        <f ca="1">Cálculos!G300</f>
        <v>0</v>
      </c>
      <c r="DX301" s="106">
        <f>Cálculos!H300</f>
        <v>0</v>
      </c>
      <c r="DY301" s="106">
        <f ca="1">Cálculos!I300</f>
        <v>0</v>
      </c>
      <c r="DZ301" s="106">
        <f ca="1">Cálculos!J300</f>
        <v>0</v>
      </c>
      <c r="EA301" s="106">
        <f ca="1">Cálculos!K300</f>
        <v>0</v>
      </c>
      <c r="EB301" s="106">
        <f ca="1">Cálculos!L300</f>
        <v>0</v>
      </c>
      <c r="EC301" s="106">
        <f>Cálculos!M300</f>
        <v>0</v>
      </c>
      <c r="ED301" s="106">
        <f ca="1">Cálculos!N300</f>
        <v>0</v>
      </c>
      <c r="EE301" s="106">
        <f ca="1">Cálculos!O300</f>
        <v>0</v>
      </c>
      <c r="EF301" s="106">
        <f ca="1">Cálculos!P300</f>
        <v>0</v>
      </c>
      <c r="EG301" s="106">
        <f ca="1">Cálculos!Q300</f>
        <v>0</v>
      </c>
      <c r="EH301" s="106">
        <f ca="1">Cálculos!R300</f>
        <v>0</v>
      </c>
      <c r="EI301" s="106">
        <f ca="1">Cálculos!S300</f>
        <v>0</v>
      </c>
      <c r="EJ301" s="106">
        <f ca="1">Cálculos!T300</f>
        <v>0</v>
      </c>
    </row>
    <row r="302" spans="122:140" x14ac:dyDescent="0.25">
      <c r="DR302" s="111">
        <f ca="1">Cálculos!B301</f>
        <v>0</v>
      </c>
      <c r="DS302" s="106">
        <f ca="1">Cálculos!C301</f>
        <v>0</v>
      </c>
      <c r="DT302" s="106">
        <f ca="1">Cálculos!D301</f>
        <v>0</v>
      </c>
      <c r="DU302" s="106">
        <f ca="1">Cálculos!E301</f>
        <v>0</v>
      </c>
      <c r="DV302" s="106">
        <f ca="1">Cálculos!F301</f>
        <v>0</v>
      </c>
      <c r="DW302" s="106">
        <f ca="1">Cálculos!G301</f>
        <v>0</v>
      </c>
      <c r="DX302" s="106">
        <f>Cálculos!H301</f>
        <v>0</v>
      </c>
      <c r="DY302" s="106">
        <f ca="1">Cálculos!I301</f>
        <v>0</v>
      </c>
      <c r="DZ302" s="106">
        <f ca="1">Cálculos!J301</f>
        <v>0</v>
      </c>
      <c r="EA302" s="106">
        <f ca="1">Cálculos!K301</f>
        <v>0</v>
      </c>
      <c r="EB302" s="106">
        <f ca="1">Cálculos!L301</f>
        <v>0</v>
      </c>
      <c r="EC302" s="106">
        <f>Cálculos!M301</f>
        <v>0</v>
      </c>
      <c r="ED302" s="106">
        <f ca="1">Cálculos!N301</f>
        <v>0</v>
      </c>
      <c r="EE302" s="106">
        <f ca="1">Cálculos!O301</f>
        <v>0</v>
      </c>
      <c r="EF302" s="106">
        <f ca="1">Cálculos!P301</f>
        <v>0</v>
      </c>
      <c r="EG302" s="106">
        <f ca="1">Cálculos!Q301</f>
        <v>0</v>
      </c>
      <c r="EH302" s="106">
        <f ca="1">Cálculos!R301</f>
        <v>0</v>
      </c>
      <c r="EI302" s="106">
        <f ca="1">Cálculos!S301</f>
        <v>0</v>
      </c>
      <c r="EJ302" s="106">
        <f ca="1">Cálculos!T301</f>
        <v>0</v>
      </c>
    </row>
    <row r="303" spans="122:140" x14ac:dyDescent="0.25">
      <c r="DR303" s="111">
        <f ca="1">Cálculos!B302</f>
        <v>0</v>
      </c>
      <c r="DS303" s="106">
        <f ca="1">Cálculos!C302</f>
        <v>0</v>
      </c>
      <c r="DT303" s="106">
        <f ca="1">Cálculos!D302</f>
        <v>0</v>
      </c>
      <c r="DU303" s="106">
        <f ca="1">Cálculos!E302</f>
        <v>0</v>
      </c>
      <c r="DV303" s="106">
        <f ca="1">Cálculos!F302</f>
        <v>0</v>
      </c>
      <c r="DW303" s="106">
        <f ca="1">Cálculos!G302</f>
        <v>0</v>
      </c>
      <c r="DX303" s="106">
        <f>Cálculos!H302</f>
        <v>0</v>
      </c>
      <c r="DY303" s="106">
        <f ca="1">Cálculos!I302</f>
        <v>0</v>
      </c>
      <c r="DZ303" s="106">
        <f ca="1">Cálculos!J302</f>
        <v>0</v>
      </c>
      <c r="EA303" s="106">
        <f ca="1">Cálculos!K302</f>
        <v>0</v>
      </c>
      <c r="EB303" s="106">
        <f ca="1">Cálculos!L302</f>
        <v>0</v>
      </c>
      <c r="EC303" s="106">
        <f>Cálculos!M302</f>
        <v>0</v>
      </c>
      <c r="ED303" s="106">
        <f ca="1">Cálculos!N302</f>
        <v>0</v>
      </c>
      <c r="EE303" s="106">
        <f ca="1">Cálculos!O302</f>
        <v>0</v>
      </c>
      <c r="EF303" s="106">
        <f ca="1">Cálculos!P302</f>
        <v>0</v>
      </c>
      <c r="EG303" s="106">
        <f ca="1">Cálculos!Q302</f>
        <v>0</v>
      </c>
      <c r="EH303" s="106">
        <f ca="1">Cálculos!R302</f>
        <v>0</v>
      </c>
      <c r="EI303" s="106">
        <f ca="1">Cálculos!S302</f>
        <v>0</v>
      </c>
      <c r="EJ303" s="106">
        <f ca="1">Cálculos!T302</f>
        <v>0</v>
      </c>
    </row>
    <row r="304" spans="122:140" x14ac:dyDescent="0.25">
      <c r="DR304" s="111">
        <f ca="1">Cálculos!B303</f>
        <v>0</v>
      </c>
      <c r="DS304" s="106">
        <f ca="1">Cálculos!C303</f>
        <v>0</v>
      </c>
      <c r="DT304" s="106">
        <f ca="1">Cálculos!D303</f>
        <v>0</v>
      </c>
      <c r="DU304" s="106">
        <f ca="1">Cálculos!E303</f>
        <v>0</v>
      </c>
      <c r="DV304" s="106">
        <f ca="1">Cálculos!F303</f>
        <v>0</v>
      </c>
      <c r="DW304" s="106">
        <f ca="1">Cálculos!G303</f>
        <v>0</v>
      </c>
      <c r="DX304" s="106">
        <f>Cálculos!H303</f>
        <v>0</v>
      </c>
      <c r="DY304" s="106">
        <f ca="1">Cálculos!I303</f>
        <v>0</v>
      </c>
      <c r="DZ304" s="106">
        <f ca="1">Cálculos!J303</f>
        <v>0</v>
      </c>
      <c r="EA304" s="106">
        <f ca="1">Cálculos!K303</f>
        <v>0</v>
      </c>
      <c r="EB304" s="106">
        <f ca="1">Cálculos!L303</f>
        <v>0</v>
      </c>
      <c r="EC304" s="106">
        <f>Cálculos!M303</f>
        <v>0</v>
      </c>
      <c r="ED304" s="106">
        <f ca="1">Cálculos!N303</f>
        <v>0</v>
      </c>
      <c r="EE304" s="106">
        <f ca="1">Cálculos!O303</f>
        <v>0</v>
      </c>
      <c r="EF304" s="106">
        <f ca="1">Cálculos!P303</f>
        <v>0</v>
      </c>
      <c r="EG304" s="106">
        <f ca="1">Cálculos!Q303</f>
        <v>0</v>
      </c>
      <c r="EH304" s="106">
        <f ca="1">Cálculos!R303</f>
        <v>0</v>
      </c>
      <c r="EI304" s="106">
        <f ca="1">Cálculos!S303</f>
        <v>0</v>
      </c>
      <c r="EJ304" s="106">
        <f ca="1">Cálculos!T303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/>
  </sheetPr>
  <dimension ref="A1:L63"/>
  <sheetViews>
    <sheetView view="pageBreakPreview" zoomScale="70" zoomScaleNormal="70" zoomScaleSheetLayoutView="70" workbookViewId="0">
      <selection activeCell="B5" sqref="B5"/>
    </sheetView>
  </sheetViews>
  <sheetFormatPr baseColWidth="10" defaultColWidth="9.140625" defaultRowHeight="15" x14ac:dyDescent="0.25"/>
  <cols>
    <col min="1" max="1" width="57.5703125" style="83" customWidth="1"/>
    <col min="2" max="2" width="51" style="83" customWidth="1"/>
    <col min="3" max="4" width="38.85546875" style="83" customWidth="1"/>
    <col min="5" max="5" width="19.85546875" style="83" customWidth="1"/>
    <col min="6" max="6" width="3.7109375" style="83" customWidth="1"/>
    <col min="7" max="7" width="30.5703125" style="83" hidden="1" customWidth="1"/>
    <col min="8" max="9" width="9.140625" style="83" hidden="1" customWidth="1"/>
    <col min="10" max="10" width="25.28515625" style="83" hidden="1" customWidth="1"/>
    <col min="11" max="11" width="24.85546875" style="83" hidden="1" customWidth="1"/>
    <col min="12" max="12" width="19.5703125" style="83" hidden="1" customWidth="1"/>
    <col min="13" max="13" width="9.140625" style="83" customWidth="1"/>
    <col min="14" max="16384" width="9.140625" style="83"/>
  </cols>
  <sheetData>
    <row r="1" spans="1:12" x14ac:dyDescent="0.25">
      <c r="G1" s="83" t="str">
        <f>'[1]Datos fijos'!G3</f>
        <v>Sociedad de Vehículo de Propósito Específico</v>
      </c>
      <c r="I1" s="83" t="str">
        <f>'[1]Datos fijos'!H3</f>
        <v>Sí</v>
      </c>
      <c r="J1" s="83" t="str">
        <f>'[1]Datos fijos'!I3</f>
        <v>Escritura traslativa de dominio</v>
      </c>
      <c r="K1" s="83" t="str">
        <f>'[1]Datos fijos'!J3</f>
        <v>01-Presidente</v>
      </c>
      <c r="L1" s="83" t="str">
        <f>'[1]Datos fijos'!K3</f>
        <v>Iniciado</v>
      </c>
    </row>
    <row r="2" spans="1:12" ht="20.25" x14ac:dyDescent="0.3">
      <c r="A2" s="401" t="s">
        <v>1031</v>
      </c>
      <c r="B2" s="401"/>
      <c r="G2" s="83" t="str">
        <f>'[1]Datos fijos'!G4</f>
        <v>Sociedad que se presente como Autogenerador o Cogenerador</v>
      </c>
      <c r="I2" s="83" t="str">
        <f>'[1]Datos fijos'!H4</f>
        <v>No</v>
      </c>
      <c r="J2" s="83" t="str">
        <f>'[1]Datos fijos'!I4</f>
        <v>Boleto de compraventa, condicionado a la adjudicación con firma certificada</v>
      </c>
      <c r="K2" s="83" t="str">
        <f>'[1]Datos fijos'!J4</f>
        <v>02-Gerente</v>
      </c>
      <c r="L2" s="83" t="str">
        <f>'[1]Datos fijos'!K4</f>
        <v>Obtenido</v>
      </c>
    </row>
    <row r="3" spans="1:12" x14ac:dyDescent="0.25">
      <c r="A3" s="86"/>
      <c r="G3" s="83" t="e">
        <f>'[1]Datos fijos'!#REF!</f>
        <v>#REF!</v>
      </c>
      <c r="I3" s="83">
        <f>'[1]Datos fijos'!H5</f>
        <v>0</v>
      </c>
      <c r="J3" s="83" t="str">
        <f>'[1]Datos fijos'!I5</f>
        <v>Contrato de locación con firma certificada</v>
      </c>
      <c r="K3" s="83" t="str">
        <f>'[1]Datos fijos'!J5</f>
        <v>03-Socio-Gerente</v>
      </c>
      <c r="L3" s="83">
        <f>'[1]Datos fijos'!K5</f>
        <v>0</v>
      </c>
    </row>
    <row r="5" spans="1:12" ht="15.75" x14ac:dyDescent="0.25">
      <c r="A5" s="86" t="s">
        <v>0</v>
      </c>
      <c r="B5" s="284"/>
      <c r="G5" s="83" t="str">
        <f>'[1]Datos fijos'!G5</f>
        <v>Sociedad Patrocinante</v>
      </c>
      <c r="I5" s="83">
        <f>'[1]Datos fijos'!H6</f>
        <v>0</v>
      </c>
      <c r="J5" s="83" t="str">
        <f>'[1]Datos fijos'!I6</f>
        <v>Contrato de constitución de derecho real de superficie o usufructo</v>
      </c>
      <c r="K5" s="83" t="str">
        <f>'[1]Datos fijos'!J6</f>
        <v>04-Socio</v>
      </c>
      <c r="L5" s="83" t="str">
        <f>'[1]Datos fijos'!K6</f>
        <v>Aprobado</v>
      </c>
    </row>
    <row r="6" spans="1:12" x14ac:dyDescent="0.25">
      <c r="A6" s="86" t="s">
        <v>348</v>
      </c>
      <c r="B6" s="371" t="s">
        <v>577</v>
      </c>
      <c r="G6" s="83">
        <f>'[1]Datos fijos'!G7</f>
        <v>0</v>
      </c>
      <c r="I6" s="83">
        <f>'[1]Datos fijos'!H7</f>
        <v>0</v>
      </c>
      <c r="J6" s="83" t="str">
        <f>'[1]Datos fijos'!I7</f>
        <v>Contrato de opción irrevocable para la constitución del derecho real de superficie o usufructo</v>
      </c>
      <c r="K6" s="83" t="str">
        <f>'[1]Datos fijos'!J7</f>
        <v>05-Administrador</v>
      </c>
      <c r="L6" s="83" t="str">
        <f>'[1]Datos fijos'!K7</f>
        <v>En trámite</v>
      </c>
    </row>
    <row r="7" spans="1:12" x14ac:dyDescent="0.25">
      <c r="G7" s="83">
        <f>'[1]Datos fijos'!G9</f>
        <v>0</v>
      </c>
      <c r="I7" s="83">
        <f>'[1]Datos fijos'!H9</f>
        <v>0</v>
      </c>
      <c r="J7" s="83" t="str">
        <f>'[1]Datos fijos'!I9</f>
        <v>Contrato de opción irrevocable de locación o venta, con firma certificada</v>
      </c>
      <c r="K7" s="83" t="str">
        <f>'[1]Datos fijos'!J9</f>
        <v>07-Titular</v>
      </c>
      <c r="L7" s="83">
        <f>'[1]Datos fijos'!K9</f>
        <v>0</v>
      </c>
    </row>
    <row r="9" spans="1:12" x14ac:dyDescent="0.25">
      <c r="E9" s="151"/>
      <c r="F9" s="151"/>
    </row>
    <row r="10" spans="1:12" ht="20.25" x14ac:dyDescent="0.3">
      <c r="A10" s="401" t="s">
        <v>1032</v>
      </c>
      <c r="B10" s="401"/>
      <c r="D10" s="154"/>
      <c r="E10" s="151"/>
      <c r="F10" s="151"/>
    </row>
    <row r="11" spans="1:12" x14ac:dyDescent="0.25">
      <c r="D11" s="154"/>
      <c r="E11" s="151"/>
      <c r="F11" s="151"/>
    </row>
    <row r="12" spans="1:12" x14ac:dyDescent="0.25">
      <c r="A12" s="132" t="s">
        <v>1033</v>
      </c>
      <c r="D12" s="154"/>
      <c r="E12" s="151"/>
      <c r="F12" s="151"/>
    </row>
    <row r="13" spans="1:12" x14ac:dyDescent="0.25">
      <c r="A13" s="132"/>
      <c r="D13" s="154"/>
      <c r="E13" s="151"/>
      <c r="F13" s="151"/>
    </row>
    <row r="14" spans="1:12" x14ac:dyDescent="0.25">
      <c r="A14" s="132"/>
      <c r="B14" s="285" t="s">
        <v>329</v>
      </c>
      <c r="C14" s="281" t="s">
        <v>386</v>
      </c>
      <c r="D14" s="281" t="s">
        <v>1006</v>
      </c>
      <c r="E14" s="281" t="s">
        <v>143</v>
      </c>
      <c r="F14" s="151"/>
    </row>
    <row r="15" spans="1:12" x14ac:dyDescent="0.25">
      <c r="A15" s="86" t="s">
        <v>1034</v>
      </c>
      <c r="B15" s="157"/>
      <c r="C15" s="368"/>
      <c r="D15" s="368"/>
      <c r="E15" s="316"/>
      <c r="F15" s="151"/>
    </row>
    <row r="16" spans="1:12" x14ac:dyDescent="0.25">
      <c r="A16" s="86"/>
      <c r="B16" s="281"/>
      <c r="C16" s="281"/>
      <c r="D16" s="155"/>
      <c r="E16" s="155"/>
      <c r="F16" s="151"/>
    </row>
    <row r="17" spans="1:10" ht="15.75" customHeight="1" x14ac:dyDescent="0.25">
      <c r="B17" s="281" t="s">
        <v>253</v>
      </c>
      <c r="C17" s="281" t="s">
        <v>357</v>
      </c>
      <c r="D17" s="402" t="s">
        <v>254</v>
      </c>
      <c r="E17" s="402"/>
    </row>
    <row r="18" spans="1:10" ht="15.75" customHeight="1" x14ac:dyDescent="0.25">
      <c r="A18" s="86" t="s">
        <v>1035</v>
      </c>
      <c r="B18" s="368"/>
      <c r="C18" s="368"/>
      <c r="D18" s="403"/>
      <c r="E18" s="403"/>
    </row>
    <row r="19" spans="1:10" x14ac:dyDescent="0.25">
      <c r="A19" s="86"/>
      <c r="B19" s="281"/>
      <c r="C19" s="281"/>
      <c r="D19" s="155"/>
      <c r="E19" s="155"/>
      <c r="F19" s="151"/>
    </row>
    <row r="20" spans="1:10" x14ac:dyDescent="0.25">
      <c r="B20" s="281" t="s">
        <v>255</v>
      </c>
      <c r="C20" s="281" t="s">
        <v>387</v>
      </c>
      <c r="D20" s="285" t="s">
        <v>330</v>
      </c>
      <c r="E20" s="151"/>
    </row>
    <row r="21" spans="1:10" x14ac:dyDescent="0.25">
      <c r="A21" s="86" t="s">
        <v>1036</v>
      </c>
      <c r="B21" s="368"/>
      <c r="C21" s="157"/>
      <c r="D21" s="286"/>
      <c r="E21" s="151"/>
    </row>
    <row r="22" spans="1:10" x14ac:dyDescent="0.25">
      <c r="A22" s="86"/>
      <c r="B22" s="281"/>
      <c r="C22" s="281"/>
      <c r="D22" s="155"/>
      <c r="E22" s="155"/>
      <c r="F22" s="151"/>
    </row>
    <row r="23" spans="1:10" ht="15.75" customHeight="1" x14ac:dyDescent="0.25">
      <c r="A23" s="86"/>
      <c r="B23" s="86"/>
      <c r="C23" s="86"/>
      <c r="D23" s="86"/>
      <c r="E23" s="86"/>
    </row>
    <row r="25" spans="1:10" ht="75.75" customHeight="1" x14ac:dyDescent="0.25">
      <c r="A25" s="383" t="s">
        <v>1037</v>
      </c>
      <c r="B25" s="398" t="s">
        <v>1038</v>
      </c>
      <c r="C25" s="399"/>
      <c r="D25" s="399"/>
      <c r="E25" s="400"/>
    </row>
    <row r="26" spans="1:10" ht="84" customHeight="1" x14ac:dyDescent="0.25">
      <c r="A26" s="383" t="s">
        <v>1039</v>
      </c>
      <c r="B26" s="398" t="s">
        <v>1040</v>
      </c>
      <c r="C26" s="399"/>
      <c r="D26" s="399"/>
      <c r="E26" s="400"/>
    </row>
    <row r="27" spans="1:10" ht="75" customHeight="1" x14ac:dyDescent="0.25">
      <c r="A27" s="383" t="s">
        <v>1041</v>
      </c>
      <c r="B27" s="398" t="s">
        <v>1042</v>
      </c>
      <c r="C27" s="399"/>
      <c r="D27" s="399"/>
      <c r="E27" s="400"/>
    </row>
    <row r="28" spans="1:10" x14ac:dyDescent="0.25">
      <c r="A28" s="86"/>
      <c r="D28" s="151"/>
      <c r="E28" s="151"/>
      <c r="H28" s="86"/>
      <c r="I28" s="153"/>
    </row>
    <row r="29" spans="1:10" x14ac:dyDescent="0.25">
      <c r="A29" s="86"/>
      <c r="D29" s="151"/>
      <c r="E29" s="151"/>
    </row>
    <row r="30" spans="1:10" x14ac:dyDescent="0.25">
      <c r="A30" s="86"/>
    </row>
    <row r="31" spans="1:10" x14ac:dyDescent="0.25">
      <c r="A31" s="86"/>
      <c r="C31" s="151"/>
    </row>
    <row r="32" spans="1:10" x14ac:dyDescent="0.25">
      <c r="A32" s="86"/>
      <c r="E32" s="151"/>
      <c r="H32" s="86"/>
      <c r="I32" s="86"/>
      <c r="J32" s="86"/>
    </row>
    <row r="33" spans="1:6" x14ac:dyDescent="0.25">
      <c r="A33" s="86"/>
      <c r="E33" s="151"/>
    </row>
    <row r="38" spans="1:6" x14ac:dyDescent="0.25">
      <c r="F38" s="151"/>
    </row>
    <row r="39" spans="1:6" x14ac:dyDescent="0.25">
      <c r="F39" s="151"/>
    </row>
    <row r="41" spans="1:6" x14ac:dyDescent="0.25">
      <c r="F41" s="151"/>
    </row>
    <row r="42" spans="1:6" x14ac:dyDescent="0.25">
      <c r="F42" s="151"/>
    </row>
    <row r="43" spans="1:6" x14ac:dyDescent="0.25">
      <c r="F43" s="151"/>
    </row>
    <row r="53" ht="30.75" customHeight="1" x14ac:dyDescent="0.25"/>
    <row r="62" ht="5.25" customHeight="1" x14ac:dyDescent="0.25"/>
    <row r="63" ht="5.25" customHeight="1" x14ac:dyDescent="0.25"/>
  </sheetData>
  <sheetProtection algorithmName="SHA-512" hashValue="8jE9ABl/zjFbRO9nu5H/4l9cnJFIpuP1sc0TxCs3CPD9gr/8fgLEhFw61NK4XpVWaXj+5sLXHsq3vsMzF4GEVg==" saltValue="OazKI9ZVFcJ6Z6TVkcCrVA==" spinCount="100000" sheet="1" objects="1" scenarios="1" selectLockedCells="1"/>
  <mergeCells count="7">
    <mergeCell ref="B27:E27"/>
    <mergeCell ref="A2:B2"/>
    <mergeCell ref="A10:B10"/>
    <mergeCell ref="D17:E17"/>
    <mergeCell ref="D18:E18"/>
    <mergeCell ref="B25:E25"/>
    <mergeCell ref="B26:E26"/>
  </mergeCells>
  <dataValidations count="3">
    <dataValidation type="list" allowBlank="1" showInputMessage="1" showErrorMessage="1" errorTitle="Error de Ingreso" error="Ingrese &quot;Aprobado&quot; o &quot;En Trámite&quot; de la lista despegable" sqref="B21">
      <formula1>$L$5:$L$6</formula1>
    </dataValidation>
    <dataValidation type="list" allowBlank="1" showInputMessage="1" showErrorMessage="1" errorTitle="Error de Ingreso" error="Ingrese &quot;Iniciado&quot; u &quot;Obtenido&quot; de la lista despegable" sqref="B18:B19 B22">
      <formula1>$L$1:$L$2</formula1>
    </dataValidation>
    <dataValidation type="date" operator="greaterThanOrEqual" allowBlank="1" showInputMessage="1" showErrorMessage="1" errorTitle="Error de Ingreso" error="Ingrese una fecha válida (formato dd-mes-aaaa)" sqref="E15">
      <formula1>32874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r de Ingreso" error="INgrese el tipo de acto administrativo que autoriza, de la lista desplegable">
          <x14:formula1>
            <xm:f>'Datos fijos'!$K$10:$K$14</xm:f>
          </x14:formula1>
          <xm:sqref>C15</xm:sqref>
        </x14:dataValidation>
        <x14:dataValidation type="list" allowBlank="1" showInputMessage="1" showErrorMessage="1" errorTitle="Error de Ingreso" error="Ingrese APROBADO o EN TRAMITE de la lista desplegable">
          <x14:formula1>
            <xm:f>'[1]Datos fijos'!#REF!</xm:f>
          </x14:formula1>
          <xm:sqref>B21</xm:sqref>
        </x14:dataValidation>
        <x14:dataValidation type="list" allowBlank="1" showInputMessage="1" showErrorMessage="1" errorTitle="Error de Ingreso" error="Ingrese INICIADO u OBTENIDO de la lista desplegable">
          <x14:formula1>
            <xm:f>'[1]Datos fijos'!#REF!</xm:f>
          </x14:formula1>
          <xm:sqref>B18:B19 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/>
  </sheetPr>
  <dimension ref="B2:V171"/>
  <sheetViews>
    <sheetView showGridLines="0" view="pageBreakPreview" zoomScale="60" zoomScaleNormal="60" workbookViewId="0">
      <selection activeCell="C9" sqref="C9:F9"/>
    </sheetView>
  </sheetViews>
  <sheetFormatPr baseColWidth="10" defaultColWidth="9.140625" defaultRowHeight="15" x14ac:dyDescent="0.25"/>
  <cols>
    <col min="1" max="1" width="3.42578125" style="83" customWidth="1"/>
    <col min="2" max="2" width="44" style="83" customWidth="1"/>
    <col min="3" max="3" width="11.85546875" style="83" customWidth="1"/>
    <col min="4" max="4" width="13.140625" style="83" customWidth="1"/>
    <col min="5" max="6" width="15.42578125" style="83" customWidth="1"/>
    <col min="7" max="7" width="6.85546875" style="83" customWidth="1"/>
    <col min="8" max="8" width="41.140625" style="83" customWidth="1"/>
    <col min="9" max="10" width="11.85546875" style="83" customWidth="1"/>
    <col min="11" max="11" width="14.5703125" style="83" customWidth="1"/>
    <col min="12" max="12" width="22.140625" style="83" customWidth="1"/>
    <col min="13" max="14" width="2.85546875" style="83" customWidth="1"/>
    <col min="15" max="15" width="11.85546875" style="83" hidden="1" customWidth="1"/>
    <col min="16" max="16" width="20.5703125" style="83" hidden="1" customWidth="1"/>
    <col min="17" max="17" width="4.42578125" style="83" hidden="1" customWidth="1"/>
    <col min="18" max="18" width="45.5703125" style="83" hidden="1" customWidth="1"/>
    <col min="19" max="19" width="40" style="83" hidden="1" customWidth="1"/>
    <col min="20" max="20" width="32.140625" style="83" hidden="1" customWidth="1"/>
    <col min="21" max="21" width="25.7109375" style="83" hidden="1" customWidth="1"/>
    <col min="22" max="22" width="24.85546875" style="83" hidden="1" customWidth="1"/>
    <col min="23" max="23" width="9.140625" style="83" customWidth="1"/>
    <col min="24" max="16384" width="9.140625" style="83"/>
  </cols>
  <sheetData>
    <row r="2" spans="2:22" ht="20.25" x14ac:dyDescent="0.3">
      <c r="B2" s="174" t="s">
        <v>1047</v>
      </c>
    </row>
    <row r="3" spans="2:22" x14ac:dyDescent="0.25">
      <c r="O3" s="83" t="str">
        <f>'Datos fijos'!H3</f>
        <v>Sí</v>
      </c>
      <c r="P3" s="83" t="str">
        <f>'Datos fijos'!L3</f>
        <v>Buenos Aires</v>
      </c>
      <c r="Q3" s="83" t="str">
        <f>'Datos fijos'!M3</f>
        <v>18S</v>
      </c>
      <c r="R3" s="83">
        <f>'Datos fijos'!N3</f>
        <v>0</v>
      </c>
      <c r="S3" s="83" t="str">
        <f>'Datos fijos'!Q3</f>
        <v>I a</v>
      </c>
      <c r="T3" s="83">
        <f>'Datos fijos'!R3</f>
        <v>0</v>
      </c>
      <c r="U3" s="83">
        <f>'Datos fijos'!S3</f>
        <v>0</v>
      </c>
      <c r="V3" s="83" t="str">
        <f>'Datos fijos'!T3</f>
        <v>Fabricante de los Aeros</v>
      </c>
    </row>
    <row r="4" spans="2:22" x14ac:dyDescent="0.25">
      <c r="B4" s="83" t="s">
        <v>14</v>
      </c>
      <c r="C4" s="404">
        <f>+'Formulario B-"Alta de Proyecto"'!B5</f>
        <v>0</v>
      </c>
      <c r="D4" s="404"/>
      <c r="E4" s="404"/>
      <c r="F4" s="404"/>
      <c r="O4" s="83" t="str">
        <f>'Datos fijos'!H4</f>
        <v>No</v>
      </c>
      <c r="P4" s="83" t="str">
        <f>'Datos fijos'!L4</f>
        <v>Catamarca</v>
      </c>
      <c r="Q4" s="83" t="str">
        <f>'Datos fijos'!M4</f>
        <v>19S</v>
      </c>
      <c r="R4" s="83">
        <f>'Datos fijos'!N4</f>
        <v>0</v>
      </c>
      <c r="S4" s="83" t="str">
        <f>'Datos fijos'!Q4</f>
        <v xml:space="preserve">I b </v>
      </c>
      <c r="T4" s="83">
        <f>'Datos fijos'!R4</f>
        <v>0</v>
      </c>
      <c r="U4" s="83">
        <f>'Datos fijos'!S4</f>
        <v>0</v>
      </c>
      <c r="V4" s="83" t="str">
        <f>'Datos fijos'!T4</f>
        <v>Dueño del Proyecto</v>
      </c>
    </row>
    <row r="5" spans="2:22" ht="18.75" x14ac:dyDescent="0.3">
      <c r="B5" s="84" t="s">
        <v>395</v>
      </c>
      <c r="C5" s="404">
        <f>+'Formulario A- "Alta Empresa"'!B10</f>
        <v>0</v>
      </c>
      <c r="D5" s="404"/>
      <c r="E5" s="404"/>
      <c r="F5" s="404"/>
      <c r="P5" s="83" t="str">
        <f>'Datos fijos'!L5</f>
        <v>Chaco</v>
      </c>
      <c r="Q5" s="83" t="str">
        <f>'Datos fijos'!M5</f>
        <v>20S</v>
      </c>
      <c r="R5" s="83">
        <f>'Datos fijos'!N5</f>
        <v>0</v>
      </c>
      <c r="S5" s="83" t="str">
        <f>'Datos fijos'!Q5</f>
        <v>I c</v>
      </c>
      <c r="T5" s="83">
        <f>'Datos fijos'!R5</f>
        <v>0</v>
      </c>
      <c r="U5" s="83">
        <f>'Datos fijos'!S5</f>
        <v>0</v>
      </c>
      <c r="V5" s="83" t="str">
        <f>'Datos fijos'!T5</f>
        <v>Otro</v>
      </c>
    </row>
    <row r="6" spans="2:22" ht="15.75" thickBot="1" x14ac:dyDescent="0.3">
      <c r="P6" s="83" t="str">
        <f>'Datos fijos'!L6</f>
        <v>Chubut</v>
      </c>
      <c r="Q6" s="83" t="str">
        <f>'Datos fijos'!M6</f>
        <v>21S</v>
      </c>
      <c r="R6" s="83">
        <f>'Datos fijos'!N6</f>
        <v>0</v>
      </c>
      <c r="S6" s="83" t="str">
        <f>'Datos fijos'!Q6</f>
        <v>II a</v>
      </c>
      <c r="T6" s="83">
        <f>'Datos fijos'!R6</f>
        <v>0</v>
      </c>
      <c r="U6" s="83">
        <f>'Datos fijos'!S6</f>
        <v>0</v>
      </c>
      <c r="V6" s="83">
        <f>'Datos fijos'!T6</f>
        <v>0</v>
      </c>
    </row>
    <row r="7" spans="2:22" x14ac:dyDescent="0.25">
      <c r="B7" s="101" t="s">
        <v>48</v>
      </c>
      <c r="C7" s="102"/>
      <c r="D7" s="102"/>
      <c r="E7" s="102"/>
      <c r="F7" s="102"/>
      <c r="G7" s="102"/>
      <c r="H7" s="102"/>
      <c r="I7" s="102"/>
      <c r="J7" s="102"/>
      <c r="K7" s="103"/>
      <c r="P7" s="83" t="str">
        <f>'Datos fijos'!L7</f>
        <v>Córdoba</v>
      </c>
      <c r="Q7" s="83">
        <f>'Datos fijos'!M7</f>
        <v>0</v>
      </c>
      <c r="R7" s="83">
        <f>'Datos fijos'!N7</f>
        <v>0</v>
      </c>
      <c r="S7" s="83" t="str">
        <f>'Datos fijos'!Q7</f>
        <v xml:space="preserve">II b </v>
      </c>
      <c r="T7" s="83">
        <f>'Datos fijos'!R7</f>
        <v>0</v>
      </c>
      <c r="U7" s="83">
        <f>'Datos fijos'!S7</f>
        <v>0</v>
      </c>
      <c r="V7" s="83">
        <f>'Datos fijos'!T7</f>
        <v>0</v>
      </c>
    </row>
    <row r="8" spans="2:22" x14ac:dyDescent="0.25">
      <c r="B8" s="92"/>
      <c r="C8" s="87"/>
      <c r="D8" s="87"/>
      <c r="E8" s="87"/>
      <c r="F8" s="87"/>
      <c r="G8" s="87"/>
      <c r="H8" s="87" t="s">
        <v>40</v>
      </c>
      <c r="I8" s="87"/>
      <c r="J8" s="87"/>
      <c r="K8" s="90"/>
      <c r="P8" s="83" t="str">
        <f>'Datos fijos'!L8</f>
        <v>Corrientes</v>
      </c>
      <c r="Q8" s="83">
        <f>'Datos fijos'!M8</f>
        <v>0</v>
      </c>
      <c r="R8" s="83">
        <f>'Datos fijos'!N8</f>
        <v>0</v>
      </c>
      <c r="S8" s="83" t="str">
        <f>'Datos fijos'!Q8</f>
        <v>II c</v>
      </c>
      <c r="T8" s="83">
        <f>'Datos fijos'!R8</f>
        <v>0</v>
      </c>
      <c r="U8" s="83">
        <f>'Datos fijos'!S8</f>
        <v>0</v>
      </c>
      <c r="V8" s="83">
        <f>'Datos fijos'!T8</f>
        <v>0</v>
      </c>
    </row>
    <row r="9" spans="2:22" x14ac:dyDescent="0.25">
      <c r="B9" s="89" t="s">
        <v>15</v>
      </c>
      <c r="C9" s="405"/>
      <c r="D9" s="406"/>
      <c r="E9" s="406"/>
      <c r="F9" s="407"/>
      <c r="G9" s="87"/>
      <c r="H9" s="88" t="s">
        <v>248</v>
      </c>
      <c r="I9" s="287"/>
      <c r="J9" s="87"/>
      <c r="K9" s="90"/>
      <c r="P9" s="83" t="str">
        <f>'Datos fijos'!L9</f>
        <v xml:space="preserve">Entre Ríos </v>
      </c>
      <c r="Q9" s="83">
        <f>'Datos fijos'!M9</f>
        <v>0</v>
      </c>
      <c r="R9" s="83">
        <f>'Datos fijos'!N9</f>
        <v>0</v>
      </c>
      <c r="S9" s="83" t="str">
        <f>'Datos fijos'!Q9</f>
        <v>III a</v>
      </c>
      <c r="T9" s="83">
        <f>'Datos fijos'!R9</f>
        <v>0</v>
      </c>
      <c r="U9" s="83">
        <f>'Datos fijos'!S9</f>
        <v>0</v>
      </c>
      <c r="V9" s="83">
        <f>'Datos fijos'!T9</f>
        <v>0</v>
      </c>
    </row>
    <row r="10" spans="2:22" x14ac:dyDescent="0.25">
      <c r="B10" s="89" t="s">
        <v>16</v>
      </c>
      <c r="C10" s="405"/>
      <c r="D10" s="406"/>
      <c r="E10" s="406"/>
      <c r="F10" s="407"/>
      <c r="G10" s="87"/>
      <c r="H10" s="87"/>
      <c r="I10" s="87"/>
      <c r="J10" s="87"/>
      <c r="K10" s="90"/>
      <c r="P10" s="83" t="str">
        <f>'Datos fijos'!L10</f>
        <v>Formosa</v>
      </c>
      <c r="Q10" s="83">
        <f>'Datos fijos'!M10</f>
        <v>0</v>
      </c>
      <c r="R10" s="83">
        <f>'Datos fijos'!N10</f>
        <v>0</v>
      </c>
      <c r="S10" s="83" t="str">
        <f>'Datos fijos'!Q10</f>
        <v>III b</v>
      </c>
      <c r="T10" s="83">
        <f>'Datos fijos'!R10</f>
        <v>0</v>
      </c>
      <c r="U10" s="83">
        <f>'Datos fijos'!S10</f>
        <v>0</v>
      </c>
      <c r="V10" s="83">
        <f>'Datos fijos'!T10</f>
        <v>0</v>
      </c>
    </row>
    <row r="11" spans="2:22" x14ac:dyDescent="0.25">
      <c r="B11" s="92"/>
      <c r="C11" s="87"/>
      <c r="D11" s="87"/>
      <c r="E11" s="87"/>
      <c r="F11" s="87"/>
      <c r="G11" s="87"/>
      <c r="H11" s="87"/>
      <c r="I11" s="87" t="s">
        <v>249</v>
      </c>
      <c r="J11" s="87" t="s">
        <v>250</v>
      </c>
      <c r="K11" s="90"/>
      <c r="P11" s="83" t="str">
        <f>'Datos fijos'!L11</f>
        <v>Jujuy</v>
      </c>
      <c r="Q11" s="83">
        <f>'Datos fijos'!M11</f>
        <v>0</v>
      </c>
      <c r="R11" s="83">
        <f>'Datos fijos'!N11</f>
        <v>0</v>
      </c>
      <c r="S11" s="83" t="str">
        <f>'Datos fijos'!Q11</f>
        <v>III c</v>
      </c>
      <c r="T11" s="83">
        <f>'Datos fijos'!R11</f>
        <v>0</v>
      </c>
      <c r="U11" s="83">
        <f>'Datos fijos'!S11</f>
        <v>0</v>
      </c>
      <c r="V11" s="83">
        <f>'Datos fijos'!T11</f>
        <v>0</v>
      </c>
    </row>
    <row r="12" spans="2:22" x14ac:dyDescent="0.25">
      <c r="B12" s="92"/>
      <c r="C12" s="87" t="s">
        <v>304</v>
      </c>
      <c r="D12" s="402" t="s">
        <v>247</v>
      </c>
      <c r="E12" s="402"/>
      <c r="F12" s="145" t="s">
        <v>350</v>
      </c>
      <c r="G12" s="87"/>
      <c r="H12" s="91" t="s">
        <v>46</v>
      </c>
      <c r="I12" s="287"/>
      <c r="J12" s="287"/>
      <c r="K12" s="90"/>
      <c r="P12" s="83" t="str">
        <f>'Datos fijos'!L12</f>
        <v>La Pampa</v>
      </c>
      <c r="Q12" s="83">
        <f>'Datos fijos'!M12</f>
        <v>0</v>
      </c>
      <c r="R12" s="83">
        <f>'Datos fijos'!N12</f>
        <v>0</v>
      </c>
      <c r="S12" s="83" t="str">
        <f>'Datos fijos'!Q12</f>
        <v>S</v>
      </c>
      <c r="T12" s="83">
        <f>'Datos fijos'!R12</f>
        <v>0</v>
      </c>
      <c r="U12" s="83">
        <f>'Datos fijos'!S12</f>
        <v>0</v>
      </c>
      <c r="V12" s="83">
        <f>'Datos fijos'!T12</f>
        <v>0</v>
      </c>
    </row>
    <row r="13" spans="2:22" x14ac:dyDescent="0.25">
      <c r="B13" s="92"/>
      <c r="C13" s="288"/>
      <c r="D13" s="403"/>
      <c r="E13" s="403"/>
      <c r="F13" s="286"/>
      <c r="G13" s="87"/>
      <c r="H13" s="91" t="s">
        <v>41</v>
      </c>
      <c r="I13" s="287"/>
      <c r="J13" s="287"/>
      <c r="K13" s="90"/>
      <c r="P13" s="83" t="str">
        <f>'Datos fijos'!L13</f>
        <v>La Rioja</v>
      </c>
      <c r="Q13" s="83">
        <f>'Datos fijos'!M13</f>
        <v>0</v>
      </c>
      <c r="R13" s="83">
        <f>'Datos fijos'!N13</f>
        <v>0</v>
      </c>
      <c r="S13" s="83">
        <f>'Datos fijos'!Q13</f>
        <v>0</v>
      </c>
      <c r="T13" s="83">
        <f>'Datos fijos'!R13</f>
        <v>0</v>
      </c>
      <c r="U13" s="83">
        <f>'Datos fijos'!S13</f>
        <v>0</v>
      </c>
      <c r="V13" s="83">
        <f>'Datos fijos'!T13</f>
        <v>0</v>
      </c>
    </row>
    <row r="14" spans="2:22" x14ac:dyDescent="0.25">
      <c r="B14" s="92"/>
      <c r="C14" s="87"/>
      <c r="D14" s="87"/>
      <c r="E14" s="97"/>
      <c r="F14" s="87"/>
      <c r="G14" s="87"/>
      <c r="H14" s="91" t="s">
        <v>42</v>
      </c>
      <c r="I14" s="287"/>
      <c r="J14" s="287"/>
      <c r="K14" s="90"/>
      <c r="P14" s="83" t="str">
        <f>'Datos fijos'!L14</f>
        <v>Mendoza</v>
      </c>
      <c r="Q14" s="83">
        <f>'Datos fijos'!M14</f>
        <v>0</v>
      </c>
      <c r="R14" s="83">
        <f>'Datos fijos'!N14</f>
        <v>0</v>
      </c>
      <c r="S14" s="83">
        <f>'Datos fijos'!Q14</f>
        <v>0</v>
      </c>
      <c r="T14" s="83">
        <f>'Datos fijos'!R14</f>
        <v>0</v>
      </c>
      <c r="U14" s="83">
        <f>'Datos fijos'!S14</f>
        <v>0</v>
      </c>
      <c r="V14" s="83">
        <f>'Datos fijos'!T14</f>
        <v>0</v>
      </c>
    </row>
    <row r="15" spans="2:22" x14ac:dyDescent="0.25">
      <c r="B15" s="107"/>
      <c r="C15" s="107"/>
      <c r="E15" s="97"/>
      <c r="F15" s="97"/>
      <c r="G15" s="97"/>
      <c r="H15" s="91" t="s">
        <v>43</v>
      </c>
      <c r="I15" s="287"/>
      <c r="J15" s="287"/>
      <c r="K15" s="90"/>
      <c r="P15" s="83" t="str">
        <f>'Datos fijos'!L15</f>
        <v>Misiones</v>
      </c>
      <c r="Q15" s="83">
        <f>'Datos fijos'!M15</f>
        <v>0</v>
      </c>
      <c r="R15" s="83">
        <f>'Datos fijos'!N15</f>
        <v>0</v>
      </c>
      <c r="S15" s="83">
        <f>'Datos fijos'!Q15</f>
        <v>0</v>
      </c>
      <c r="T15" s="83">
        <f>'Datos fijos'!R15</f>
        <v>0</v>
      </c>
      <c r="U15" s="83">
        <f>'Datos fijos'!S15</f>
        <v>0</v>
      </c>
      <c r="V15" s="83">
        <f>'Datos fijos'!T15</f>
        <v>0</v>
      </c>
    </row>
    <row r="16" spans="2:22" x14ac:dyDescent="0.25">
      <c r="B16" s="208"/>
      <c r="C16" s="279"/>
      <c r="D16" s="97"/>
      <c r="E16" s="97"/>
      <c r="F16" s="97"/>
      <c r="G16" s="97"/>
      <c r="H16" s="87"/>
      <c r="I16" s="280" t="s">
        <v>251</v>
      </c>
      <c r="J16" s="87"/>
      <c r="K16" s="90"/>
      <c r="P16" s="83" t="str">
        <f>'Datos fijos'!L16</f>
        <v>Neuquén</v>
      </c>
      <c r="Q16" s="83">
        <f>'Datos fijos'!M16</f>
        <v>0</v>
      </c>
      <c r="R16" s="83">
        <f>'Datos fijos'!N16</f>
        <v>0</v>
      </c>
      <c r="S16" s="83">
        <f>'Datos fijos'!Q16</f>
        <v>0</v>
      </c>
      <c r="T16" s="83">
        <f>'Datos fijos'!R16</f>
        <v>0</v>
      </c>
      <c r="U16" s="83">
        <f>'Datos fijos'!S16</f>
        <v>0</v>
      </c>
      <c r="V16" s="83">
        <f>'Datos fijos'!T16</f>
        <v>0</v>
      </c>
    </row>
    <row r="17" spans="2:22" x14ac:dyDescent="0.25">
      <c r="B17" s="98" t="s">
        <v>49</v>
      </c>
      <c r="C17" s="87"/>
      <c r="D17" s="87"/>
      <c r="E17" s="87"/>
      <c r="F17" s="87"/>
      <c r="G17" s="87"/>
      <c r="H17" s="87"/>
      <c r="I17" s="87"/>
      <c r="J17" s="87"/>
      <c r="K17" s="90"/>
      <c r="P17" s="83" t="str">
        <f>'Datos fijos'!L17</f>
        <v>Río Negro</v>
      </c>
      <c r="Q17" s="83">
        <f>'Datos fijos'!M17</f>
        <v>0</v>
      </c>
      <c r="R17" s="83">
        <f>'Datos fijos'!N17</f>
        <v>0</v>
      </c>
      <c r="S17" s="83">
        <f>'Datos fijos'!Q17</f>
        <v>0</v>
      </c>
      <c r="T17" s="83">
        <f>'Datos fijos'!R17</f>
        <v>0</v>
      </c>
      <c r="U17" s="83">
        <f>'Datos fijos'!S17</f>
        <v>0</v>
      </c>
      <c r="V17" s="83">
        <f>'Datos fijos'!T17</f>
        <v>0</v>
      </c>
    </row>
    <row r="18" spans="2:22" x14ac:dyDescent="0.25">
      <c r="B18" s="89" t="s">
        <v>44</v>
      </c>
      <c r="C18" s="287"/>
      <c r="D18" s="87" t="s">
        <v>45</v>
      </c>
      <c r="E18" s="87" t="s">
        <v>493</v>
      </c>
      <c r="F18" s="87"/>
      <c r="G18" s="87"/>
      <c r="H18" s="87"/>
      <c r="I18" s="87"/>
      <c r="J18" s="87"/>
      <c r="K18" s="90"/>
      <c r="P18" s="83" t="str">
        <f>'Datos fijos'!L18</f>
        <v>Salta</v>
      </c>
      <c r="Q18" s="83">
        <f>'Datos fijos'!M18</f>
        <v>0</v>
      </c>
      <c r="R18" s="83">
        <f>'Datos fijos'!N18</f>
        <v>0</v>
      </c>
      <c r="S18" s="83">
        <f>'Datos fijos'!Q18</f>
        <v>0</v>
      </c>
      <c r="T18" s="83">
        <f>'Datos fijos'!R18</f>
        <v>0</v>
      </c>
      <c r="U18" s="83">
        <f>'Datos fijos'!S18</f>
        <v>0</v>
      </c>
      <c r="V18" s="83">
        <f>'Datos fijos'!T18</f>
        <v>0</v>
      </c>
    </row>
    <row r="19" spans="2:22" x14ac:dyDescent="0.25">
      <c r="B19" s="89" t="s">
        <v>47</v>
      </c>
      <c r="C19" s="287"/>
      <c r="D19" s="87" t="s">
        <v>45</v>
      </c>
      <c r="E19" s="87" t="s">
        <v>492</v>
      </c>
      <c r="F19" s="87"/>
      <c r="G19" s="87"/>
      <c r="H19" s="87"/>
      <c r="I19" s="87"/>
      <c r="J19" s="87"/>
      <c r="K19" s="90"/>
      <c r="P19" s="83" t="str">
        <f>'Datos fijos'!L19</f>
        <v>San Juan</v>
      </c>
      <c r="Q19" s="83">
        <f>'Datos fijos'!M19</f>
        <v>0</v>
      </c>
      <c r="R19" s="83">
        <f>'Datos fijos'!N19</f>
        <v>0</v>
      </c>
      <c r="S19" s="83">
        <f>'Datos fijos'!Q19</f>
        <v>0</v>
      </c>
      <c r="T19" s="83">
        <f>'Datos fijos'!R19</f>
        <v>0</v>
      </c>
      <c r="U19" s="83">
        <f>'Datos fijos'!S19</f>
        <v>0</v>
      </c>
      <c r="V19" s="83">
        <f>'Datos fijos'!T19</f>
        <v>0</v>
      </c>
    </row>
    <row r="20" spans="2:22" x14ac:dyDescent="0.25">
      <c r="B20" s="107" t="s">
        <v>237</v>
      </c>
      <c r="C20" s="287"/>
      <c r="D20" s="87" t="s">
        <v>238</v>
      </c>
      <c r="E20" s="87"/>
      <c r="F20" s="87"/>
      <c r="G20" s="87"/>
      <c r="H20" s="87"/>
      <c r="I20" s="87"/>
      <c r="J20" s="87"/>
      <c r="K20" s="90"/>
      <c r="P20" s="83" t="str">
        <f>'Datos fijos'!L20</f>
        <v>San Luis</v>
      </c>
      <c r="Q20" s="83">
        <f>'Datos fijos'!M20</f>
        <v>0</v>
      </c>
      <c r="R20" s="83">
        <f>'Datos fijos'!N20</f>
        <v>0</v>
      </c>
      <c r="S20" s="83">
        <f>'Datos fijos'!Q20</f>
        <v>0</v>
      </c>
      <c r="T20" s="83">
        <f>'Datos fijos'!R20</f>
        <v>0</v>
      </c>
      <c r="U20" s="83">
        <f>'Datos fijos'!S20</f>
        <v>0</v>
      </c>
      <c r="V20" s="83">
        <f>'Datos fijos'!T20</f>
        <v>0</v>
      </c>
    </row>
    <row r="21" spans="2:22" ht="15.75" thickBot="1" x14ac:dyDescent="0.3">
      <c r="B21" s="94"/>
      <c r="C21" s="95"/>
      <c r="D21" s="95"/>
      <c r="E21" s="95"/>
      <c r="F21" s="95"/>
      <c r="G21" s="95"/>
      <c r="H21" s="95"/>
      <c r="I21" s="95"/>
      <c r="J21" s="95"/>
      <c r="K21" s="96"/>
      <c r="P21" s="83" t="str">
        <f>'Datos fijos'!L21</f>
        <v>Santa Cruz</v>
      </c>
      <c r="Q21" s="83">
        <f>'Datos fijos'!M21</f>
        <v>0</v>
      </c>
      <c r="R21" s="83">
        <f>'Datos fijos'!N21</f>
        <v>0</v>
      </c>
    </row>
    <row r="22" spans="2:22" x14ac:dyDescent="0.25">
      <c r="P22" s="83" t="str">
        <f>'Datos fijos'!L22</f>
        <v>Santa Fe</v>
      </c>
      <c r="Q22" s="83">
        <f>'Datos fijos'!M22</f>
        <v>0</v>
      </c>
      <c r="R22" s="83">
        <f>'Datos fijos'!N22</f>
        <v>0</v>
      </c>
    </row>
    <row r="23" spans="2:22" x14ac:dyDescent="0.25">
      <c r="P23" s="83" t="str">
        <f>'Datos fijos'!L23</f>
        <v>Santiago del Estero</v>
      </c>
      <c r="Q23" s="83">
        <f>'Datos fijos'!M23</f>
        <v>0</v>
      </c>
      <c r="R23" s="83">
        <f>'Datos fijos'!N23</f>
        <v>0</v>
      </c>
    </row>
    <row r="24" spans="2:22" ht="20.25" x14ac:dyDescent="0.25">
      <c r="B24" s="408" t="s">
        <v>1048</v>
      </c>
      <c r="C24" s="408"/>
      <c r="D24" s="408"/>
      <c r="E24" s="408"/>
      <c r="P24" s="83" t="str">
        <f>'Datos fijos'!L24</f>
        <v>Tierra del Fuego</v>
      </c>
      <c r="Q24" s="83">
        <f>'Datos fijos'!M24</f>
        <v>0</v>
      </c>
      <c r="R24" s="83">
        <f>'Datos fijos'!N24</f>
        <v>0</v>
      </c>
    </row>
    <row r="25" spans="2:22" x14ac:dyDescent="0.25">
      <c r="P25" s="83" t="str">
        <f>'Datos fijos'!L25</f>
        <v>Tucumán</v>
      </c>
      <c r="Q25" s="83">
        <f>'Datos fijos'!M25</f>
        <v>0</v>
      </c>
      <c r="R25" s="83">
        <f>'Datos fijos'!N25</f>
        <v>0</v>
      </c>
    </row>
    <row r="26" spans="2:22" ht="15.75" thickBot="1" x14ac:dyDescent="0.3">
      <c r="B26" s="85" t="s">
        <v>50</v>
      </c>
      <c r="R26" s="83">
        <f>'Datos fijos'!N26</f>
        <v>0</v>
      </c>
    </row>
    <row r="27" spans="2:22" x14ac:dyDescent="0.25">
      <c r="B27" s="101" t="s">
        <v>596</v>
      </c>
      <c r="C27" s="102"/>
      <c r="D27" s="102"/>
      <c r="E27" s="102"/>
      <c r="F27" s="102"/>
      <c r="G27" s="103"/>
      <c r="H27" s="101" t="s">
        <v>597</v>
      </c>
      <c r="I27" s="102"/>
      <c r="J27" s="102"/>
      <c r="K27" s="102"/>
      <c r="L27" s="102"/>
      <c r="M27" s="103"/>
      <c r="R27" s="83">
        <f>'Datos fijos'!N27</f>
        <v>0</v>
      </c>
    </row>
    <row r="28" spans="2:22" x14ac:dyDescent="0.25">
      <c r="B28" s="92" t="s">
        <v>598</v>
      </c>
      <c r="C28" s="87"/>
      <c r="D28" s="87"/>
      <c r="E28" s="87"/>
      <c r="F28" s="87"/>
      <c r="G28" s="90"/>
      <c r="H28" s="92" t="s">
        <v>599</v>
      </c>
      <c r="I28" s="87"/>
      <c r="J28" s="87"/>
      <c r="K28" s="87"/>
      <c r="L28" s="87"/>
      <c r="M28" s="90"/>
      <c r="R28" s="83">
        <f>'Datos fijos'!N28</f>
        <v>0</v>
      </c>
    </row>
    <row r="29" spans="2:22" x14ac:dyDescent="0.25">
      <c r="B29" s="92"/>
      <c r="C29" s="87"/>
      <c r="D29" s="87"/>
      <c r="E29" s="87"/>
      <c r="F29" s="87"/>
      <c r="G29" s="90"/>
      <c r="H29" s="92"/>
      <c r="I29" s="87"/>
      <c r="J29" s="87"/>
      <c r="K29" s="87"/>
      <c r="L29" s="87"/>
      <c r="M29" s="90"/>
      <c r="R29" s="83">
        <f>'Datos fijos'!N29</f>
        <v>0</v>
      </c>
    </row>
    <row r="30" spans="2:22" x14ac:dyDescent="0.25">
      <c r="B30" s="89" t="s">
        <v>600</v>
      </c>
      <c r="C30" s="287"/>
      <c r="D30" s="87" t="s">
        <v>601</v>
      </c>
      <c r="E30" s="87"/>
      <c r="F30" s="87"/>
      <c r="G30" s="90"/>
      <c r="H30" s="89" t="s">
        <v>600</v>
      </c>
      <c r="I30" s="287"/>
      <c r="J30" s="87" t="s">
        <v>601</v>
      </c>
      <c r="K30" s="87"/>
      <c r="L30" s="87"/>
      <c r="M30" s="90"/>
      <c r="R30" s="83">
        <f>'Datos fijos'!N30</f>
        <v>0</v>
      </c>
    </row>
    <row r="31" spans="2:22" x14ac:dyDescent="0.25">
      <c r="B31" s="89" t="s">
        <v>602</v>
      </c>
      <c r="C31" s="287"/>
      <c r="D31" s="87" t="s">
        <v>57</v>
      </c>
      <c r="E31" s="87"/>
      <c r="F31" s="87"/>
      <c r="G31" s="90"/>
      <c r="H31" s="89" t="s">
        <v>602</v>
      </c>
      <c r="I31" s="287"/>
      <c r="J31" s="87" t="s">
        <v>57</v>
      </c>
      <c r="K31" s="87"/>
      <c r="L31" s="87"/>
      <c r="M31" s="90"/>
      <c r="R31" s="83">
        <f>'Datos fijos'!N31</f>
        <v>0</v>
      </c>
    </row>
    <row r="32" spans="2:22" x14ac:dyDescent="0.25">
      <c r="B32" s="89" t="s">
        <v>603</v>
      </c>
      <c r="C32" s="405"/>
      <c r="D32" s="406"/>
      <c r="E32" s="405"/>
      <c r="F32" s="407"/>
      <c r="G32" s="90"/>
      <c r="H32" s="89" t="s">
        <v>603</v>
      </c>
      <c r="I32" s="405"/>
      <c r="J32" s="406"/>
      <c r="K32" s="405"/>
      <c r="L32" s="407"/>
      <c r="M32" s="90"/>
      <c r="R32" s="83">
        <f>'Datos fijos'!N32</f>
        <v>0</v>
      </c>
    </row>
    <row r="33" spans="2:18" x14ac:dyDescent="0.25">
      <c r="B33" s="89" t="s">
        <v>604</v>
      </c>
      <c r="C33" s="287"/>
      <c r="D33" s="87" t="s">
        <v>605</v>
      </c>
      <c r="E33" s="87"/>
      <c r="F33" s="87"/>
      <c r="G33" s="90"/>
      <c r="H33" s="89" t="s">
        <v>604</v>
      </c>
      <c r="I33" s="287"/>
      <c r="J33" s="87" t="s">
        <v>605</v>
      </c>
      <c r="K33" s="87"/>
      <c r="L33" s="87"/>
      <c r="M33" s="90"/>
      <c r="R33" s="83">
        <f>'Datos fijos'!N33</f>
        <v>0</v>
      </c>
    </row>
    <row r="34" spans="2:18" x14ac:dyDescent="0.25">
      <c r="B34" s="89" t="s">
        <v>606</v>
      </c>
      <c r="C34" s="287"/>
      <c r="D34" s="87" t="s">
        <v>605</v>
      </c>
      <c r="E34" s="87"/>
      <c r="F34" s="87"/>
      <c r="G34" s="90"/>
      <c r="H34" s="89" t="s">
        <v>606</v>
      </c>
      <c r="I34" s="287"/>
      <c r="J34" s="87" t="s">
        <v>605</v>
      </c>
      <c r="K34" s="87"/>
      <c r="L34" s="87"/>
      <c r="M34" s="90"/>
      <c r="R34" s="83">
        <f>'Datos fijos'!N34</f>
        <v>0</v>
      </c>
    </row>
    <row r="35" spans="2:18" x14ac:dyDescent="0.25">
      <c r="B35" s="92"/>
      <c r="C35" s="87"/>
      <c r="D35" s="87"/>
      <c r="E35" s="87"/>
      <c r="F35" s="87"/>
      <c r="G35" s="90"/>
      <c r="H35" s="92"/>
      <c r="I35" s="87"/>
      <c r="J35" s="87"/>
      <c r="K35" s="87"/>
      <c r="L35" s="87"/>
      <c r="M35" s="90"/>
      <c r="R35" s="83">
        <f>'Datos fijos'!N35</f>
        <v>0</v>
      </c>
    </row>
    <row r="36" spans="2:18" x14ac:dyDescent="0.25">
      <c r="B36" s="89" t="s">
        <v>607</v>
      </c>
      <c r="C36" s="287"/>
      <c r="D36" s="87"/>
      <c r="E36" s="91" t="s">
        <v>608</v>
      </c>
      <c r="F36" s="299"/>
      <c r="G36" s="90"/>
      <c r="H36" s="89" t="s">
        <v>607</v>
      </c>
      <c r="I36" s="287"/>
      <c r="J36" s="87"/>
      <c r="K36" s="91" t="s">
        <v>608</v>
      </c>
      <c r="L36" s="299"/>
      <c r="M36" s="90"/>
      <c r="R36" s="83">
        <f>'Datos fijos'!N36</f>
        <v>0</v>
      </c>
    </row>
    <row r="37" spans="2:18" ht="15.75" thickBot="1" x14ac:dyDescent="0.3">
      <c r="B37" s="104"/>
      <c r="C37" s="95"/>
      <c r="D37" s="95"/>
      <c r="E37" s="95"/>
      <c r="F37" s="95"/>
      <c r="G37" s="306"/>
      <c r="H37" s="104"/>
      <c r="I37" s="95"/>
      <c r="J37" s="95"/>
      <c r="K37" s="95"/>
      <c r="L37" s="95"/>
      <c r="M37" s="306"/>
      <c r="R37" s="83">
        <f>'Datos fijos'!N37</f>
        <v>0</v>
      </c>
    </row>
    <row r="38" spans="2:18" x14ac:dyDescent="0.25">
      <c r="B38" s="101" t="s">
        <v>609</v>
      </c>
      <c r="C38" s="102"/>
      <c r="D38" s="102"/>
      <c r="E38" s="102"/>
      <c r="F38" s="102"/>
      <c r="G38" s="103"/>
      <c r="H38" s="101" t="s">
        <v>610</v>
      </c>
      <c r="I38" s="102"/>
      <c r="J38" s="102"/>
      <c r="K38" s="102"/>
      <c r="L38" s="102"/>
      <c r="M38" s="103"/>
      <c r="R38" s="83">
        <f>'Datos fijos'!N38</f>
        <v>0</v>
      </c>
    </row>
    <row r="39" spans="2:18" x14ac:dyDescent="0.25">
      <c r="B39" s="92" t="s">
        <v>611</v>
      </c>
      <c r="C39" s="87"/>
      <c r="D39" s="87"/>
      <c r="E39" s="87"/>
      <c r="F39" s="87"/>
      <c r="G39" s="90"/>
      <c r="H39" s="92" t="s">
        <v>612</v>
      </c>
      <c r="I39" s="87"/>
      <c r="J39" s="87"/>
      <c r="K39" s="87"/>
      <c r="L39" s="87"/>
      <c r="M39" s="90"/>
      <c r="R39" s="83">
        <f>'Datos fijos'!N39</f>
        <v>0</v>
      </c>
    </row>
    <row r="40" spans="2:18" x14ac:dyDescent="0.25">
      <c r="B40" s="92"/>
      <c r="C40" s="87"/>
      <c r="D40" s="87"/>
      <c r="E40" s="87"/>
      <c r="F40" s="87"/>
      <c r="G40" s="90"/>
      <c r="H40" s="92"/>
      <c r="I40" s="87"/>
      <c r="J40" s="87"/>
      <c r="K40" s="87"/>
      <c r="L40" s="87"/>
      <c r="M40" s="90"/>
      <c r="R40" s="83">
        <f>'Datos fijos'!N40</f>
        <v>0</v>
      </c>
    </row>
    <row r="41" spans="2:18" x14ac:dyDescent="0.25">
      <c r="B41" s="89" t="s">
        <v>600</v>
      </c>
      <c r="C41" s="287"/>
      <c r="D41" s="87" t="s">
        <v>601</v>
      </c>
      <c r="E41" s="87"/>
      <c r="F41" s="87"/>
      <c r="G41" s="90"/>
      <c r="H41" s="89" t="s">
        <v>600</v>
      </c>
      <c r="I41" s="287"/>
      <c r="J41" s="87" t="s">
        <v>601</v>
      </c>
      <c r="K41" s="87"/>
      <c r="L41" s="87"/>
      <c r="M41" s="90"/>
      <c r="R41" s="83">
        <f>'Datos fijos'!N41</f>
        <v>0</v>
      </c>
    </row>
    <row r="42" spans="2:18" ht="15" customHeight="1" x14ac:dyDescent="0.25">
      <c r="B42" s="89" t="s">
        <v>602</v>
      </c>
      <c r="C42" s="287"/>
      <c r="D42" s="87" t="s">
        <v>57</v>
      </c>
      <c r="E42" s="87"/>
      <c r="F42" s="87"/>
      <c r="G42" s="90"/>
      <c r="H42" s="89" t="s">
        <v>602</v>
      </c>
      <c r="I42" s="287"/>
      <c r="J42" s="87" t="s">
        <v>57</v>
      </c>
      <c r="K42" s="87"/>
      <c r="L42" s="87"/>
      <c r="M42" s="90"/>
      <c r="R42" s="83">
        <f>'Datos fijos'!N42</f>
        <v>0</v>
      </c>
    </row>
    <row r="43" spans="2:18" ht="15" customHeight="1" x14ac:dyDescent="0.25">
      <c r="B43" s="89" t="s">
        <v>603</v>
      </c>
      <c r="C43" s="405"/>
      <c r="D43" s="406"/>
      <c r="E43" s="405"/>
      <c r="F43" s="407"/>
      <c r="G43" s="90"/>
      <c r="H43" s="89" t="s">
        <v>603</v>
      </c>
      <c r="I43" s="405"/>
      <c r="J43" s="406"/>
      <c r="K43" s="405"/>
      <c r="L43" s="407"/>
      <c r="M43" s="90"/>
      <c r="R43" s="83">
        <f>'Datos fijos'!N43</f>
        <v>0</v>
      </c>
    </row>
    <row r="44" spans="2:18" ht="15" customHeight="1" x14ac:dyDescent="0.25">
      <c r="B44" s="89" t="s">
        <v>604</v>
      </c>
      <c r="C44" s="287"/>
      <c r="D44" s="87" t="s">
        <v>605</v>
      </c>
      <c r="E44" s="87"/>
      <c r="F44" s="87"/>
      <c r="G44" s="90"/>
      <c r="H44" s="89" t="s">
        <v>604</v>
      </c>
      <c r="I44" s="287"/>
      <c r="J44" s="87" t="s">
        <v>605</v>
      </c>
      <c r="K44" s="87"/>
      <c r="L44" s="87"/>
      <c r="M44" s="90"/>
      <c r="R44" s="83">
        <f>'Datos fijos'!N44</f>
        <v>0</v>
      </c>
    </row>
    <row r="45" spans="2:18" ht="15" customHeight="1" x14ac:dyDescent="0.25">
      <c r="B45" s="89" t="s">
        <v>606</v>
      </c>
      <c r="C45" s="287"/>
      <c r="D45" s="87" t="s">
        <v>605</v>
      </c>
      <c r="E45" s="87"/>
      <c r="F45" s="87"/>
      <c r="G45" s="90"/>
      <c r="H45" s="89" t="s">
        <v>606</v>
      </c>
      <c r="I45" s="287"/>
      <c r="J45" s="87" t="s">
        <v>605</v>
      </c>
      <c r="K45" s="87"/>
      <c r="L45" s="87"/>
      <c r="M45" s="90"/>
      <c r="R45" s="83">
        <f>'Datos fijos'!N45</f>
        <v>0</v>
      </c>
    </row>
    <row r="46" spans="2:18" ht="15" customHeight="1" x14ac:dyDescent="0.25">
      <c r="B46" s="92"/>
      <c r="C46" s="87"/>
      <c r="D46" s="87"/>
      <c r="E46" s="87"/>
      <c r="F46" s="87"/>
      <c r="G46" s="90"/>
      <c r="H46" s="92"/>
      <c r="I46" s="87"/>
      <c r="J46" s="87"/>
      <c r="K46" s="87"/>
      <c r="L46" s="87"/>
      <c r="M46" s="90"/>
      <c r="R46" s="83">
        <f>'Datos fijos'!N46</f>
        <v>0</v>
      </c>
    </row>
    <row r="47" spans="2:18" ht="15" customHeight="1" x14ac:dyDescent="0.25">
      <c r="B47" s="89" t="s">
        <v>607</v>
      </c>
      <c r="C47" s="287"/>
      <c r="D47" s="87"/>
      <c r="E47" s="91" t="s">
        <v>608</v>
      </c>
      <c r="F47" s="299"/>
      <c r="G47" s="90"/>
      <c r="H47" s="89" t="s">
        <v>607</v>
      </c>
      <c r="I47" s="287"/>
      <c r="J47" s="87"/>
      <c r="K47" s="91" t="s">
        <v>608</v>
      </c>
      <c r="L47" s="299"/>
      <c r="M47" s="90"/>
      <c r="R47" s="83">
        <f>'Datos fijos'!N47</f>
        <v>0</v>
      </c>
    </row>
    <row r="48" spans="2:18" ht="15" customHeight="1" thickBot="1" x14ac:dyDescent="0.3">
      <c r="B48" s="104"/>
      <c r="C48" s="95"/>
      <c r="D48" s="95"/>
      <c r="E48" s="95"/>
      <c r="F48" s="95"/>
      <c r="G48" s="306"/>
      <c r="H48" s="104"/>
      <c r="I48" s="95"/>
      <c r="J48" s="95"/>
      <c r="K48" s="95"/>
      <c r="L48" s="95"/>
      <c r="M48" s="306"/>
      <c r="R48" s="83">
        <f>'Datos fijos'!N48</f>
        <v>0</v>
      </c>
    </row>
    <row r="49" spans="2:18" ht="15" customHeight="1" x14ac:dyDescent="0.25">
      <c r="R49" s="83">
        <f>'Datos fijos'!N49</f>
        <v>0</v>
      </c>
    </row>
    <row r="50" spans="2:18" ht="15" customHeight="1" x14ac:dyDescent="0.25">
      <c r="R50" s="83">
        <f>'Datos fijos'!N50</f>
        <v>0</v>
      </c>
    </row>
    <row r="51" spans="2:18" ht="20.25" x14ac:dyDescent="0.3">
      <c r="B51" s="174" t="s">
        <v>905</v>
      </c>
      <c r="R51" s="83">
        <f>'Datos fijos'!N51</f>
        <v>0</v>
      </c>
    </row>
    <row r="52" spans="2:18" ht="15" customHeight="1" thickBot="1" x14ac:dyDescent="0.3">
      <c r="R52" s="83">
        <f>'Datos fijos'!N52</f>
        <v>0</v>
      </c>
    </row>
    <row r="53" spans="2:18" ht="15" customHeight="1" x14ac:dyDescent="0.25">
      <c r="B53" s="117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  <c r="R53" s="83">
        <f>'Datos fijos'!N53</f>
        <v>0</v>
      </c>
    </row>
    <row r="54" spans="2:18" ht="21" x14ac:dyDescent="0.35">
      <c r="B54" s="92"/>
      <c r="C54" s="87"/>
      <c r="D54" s="87"/>
      <c r="E54" s="87"/>
      <c r="G54" s="388" t="s">
        <v>1049</v>
      </c>
      <c r="H54" s="392">
        <f>C30*C31+I30*I31+C41*C42+I41*I42</f>
        <v>0</v>
      </c>
      <c r="I54" s="389" t="s">
        <v>57</v>
      </c>
      <c r="J54" s="87"/>
      <c r="K54" s="87"/>
      <c r="L54" s="87"/>
      <c r="M54" s="90"/>
      <c r="R54" s="83">
        <f>'Datos fijos'!N54</f>
        <v>0</v>
      </c>
    </row>
    <row r="55" spans="2:18" ht="15" customHeight="1" thickBot="1" x14ac:dyDescent="0.3">
      <c r="B55" s="409"/>
      <c r="C55" s="410"/>
      <c r="D55" s="95"/>
      <c r="E55" s="119"/>
      <c r="F55" s="95"/>
      <c r="G55" s="95"/>
      <c r="H55" s="95"/>
      <c r="I55" s="95"/>
      <c r="J55" s="95"/>
      <c r="K55" s="95"/>
      <c r="L55" s="95"/>
      <c r="M55" s="96"/>
      <c r="R55" s="83">
        <f>'Datos fijos'!N56</f>
        <v>0</v>
      </c>
    </row>
    <row r="56" spans="2:18" ht="15" customHeight="1" thickBot="1" x14ac:dyDescent="0.3">
      <c r="R56" s="83">
        <f>'Datos fijos'!N57</f>
        <v>0</v>
      </c>
    </row>
    <row r="57" spans="2:18" ht="15" customHeight="1" x14ac:dyDescent="0.25">
      <c r="B57" s="117"/>
      <c r="C57" s="102"/>
      <c r="D57" s="102"/>
      <c r="E57" s="102"/>
      <c r="F57" s="102"/>
      <c r="G57" s="102"/>
      <c r="H57" s="102"/>
      <c r="I57" s="103"/>
      <c r="R57" s="83">
        <f>'Datos fijos'!N58</f>
        <v>0</v>
      </c>
    </row>
    <row r="58" spans="2:18" ht="15" customHeight="1" x14ac:dyDescent="0.25">
      <c r="B58" s="108" t="s">
        <v>267</v>
      </c>
      <c r="C58" s="87"/>
      <c r="D58" s="87"/>
      <c r="E58" s="87"/>
      <c r="F58" s="87"/>
      <c r="G58" s="87"/>
      <c r="H58" s="87"/>
      <c r="I58" s="90"/>
      <c r="R58" s="83">
        <f>'Datos fijos'!N59</f>
        <v>0</v>
      </c>
    </row>
    <row r="59" spans="2:18" ht="15" customHeight="1" x14ac:dyDescent="0.25">
      <c r="B59" s="92"/>
      <c r="C59" s="87"/>
      <c r="D59" s="87"/>
      <c r="E59" s="402" t="s">
        <v>480</v>
      </c>
      <c r="F59" s="402"/>
      <c r="G59" s="87"/>
      <c r="H59" s="298" t="s">
        <v>613</v>
      </c>
      <c r="I59" s="90"/>
      <c r="R59" s="83">
        <f>'Datos fijos'!N60</f>
        <v>0</v>
      </c>
    </row>
    <row r="60" spans="2:18" ht="15" customHeight="1" x14ac:dyDescent="0.25">
      <c r="B60" s="92"/>
      <c r="C60" s="87"/>
      <c r="D60" s="135" t="s">
        <v>349</v>
      </c>
      <c r="E60" s="298" t="s">
        <v>235</v>
      </c>
      <c r="F60" s="298" t="s">
        <v>246</v>
      </c>
      <c r="G60" s="87"/>
      <c r="H60" s="298" t="s">
        <v>268</v>
      </c>
      <c r="I60" s="90"/>
      <c r="R60" s="83">
        <f>'Datos fijos'!N61</f>
        <v>0</v>
      </c>
    </row>
    <row r="61" spans="2:18" ht="19.5" customHeight="1" x14ac:dyDescent="0.25">
      <c r="B61" s="92"/>
      <c r="C61" s="403" t="s">
        <v>581</v>
      </c>
      <c r="D61" s="411"/>
      <c r="E61" s="307"/>
      <c r="F61" s="287"/>
      <c r="G61" s="87"/>
      <c r="H61" s="287">
        <v>0</v>
      </c>
      <c r="I61" s="90"/>
      <c r="R61" s="83">
        <f>'Datos fijos'!N62</f>
        <v>0</v>
      </c>
    </row>
    <row r="62" spans="2:18" ht="17.25" customHeight="1" x14ac:dyDescent="0.25">
      <c r="B62" s="92"/>
      <c r="C62" s="403" t="s">
        <v>584</v>
      </c>
      <c r="D62" s="411"/>
      <c r="E62" s="307"/>
      <c r="F62" s="287"/>
      <c r="G62" s="87"/>
      <c r="H62" s="287">
        <v>0</v>
      </c>
      <c r="I62" s="90"/>
      <c r="R62" s="83">
        <f>'Datos fijos'!N63</f>
        <v>0</v>
      </c>
    </row>
    <row r="63" spans="2:18" ht="16.5" customHeight="1" x14ac:dyDescent="0.25">
      <c r="B63" s="89"/>
      <c r="C63" s="403" t="s">
        <v>294</v>
      </c>
      <c r="D63" s="411"/>
      <c r="E63" s="307"/>
      <c r="F63" s="287"/>
      <c r="G63" s="87"/>
      <c r="H63" s="287">
        <v>0</v>
      </c>
      <c r="I63" s="90"/>
      <c r="R63" s="83">
        <f>'Datos fijos'!N64</f>
        <v>0</v>
      </c>
    </row>
    <row r="64" spans="2:18" ht="15" customHeight="1" x14ac:dyDescent="0.25">
      <c r="B64" s="89"/>
      <c r="C64" s="403" t="s">
        <v>294</v>
      </c>
      <c r="D64" s="411"/>
      <c r="E64" s="307"/>
      <c r="F64" s="287"/>
      <c r="G64" s="87"/>
      <c r="H64" s="287">
        <v>0</v>
      </c>
      <c r="I64" s="90"/>
      <c r="R64" s="83">
        <f>'Datos fijos'!N65</f>
        <v>0</v>
      </c>
    </row>
    <row r="65" spans="2:18" ht="15" customHeight="1" thickBot="1" x14ac:dyDescent="0.3">
      <c r="B65" s="94"/>
      <c r="C65" s="95"/>
      <c r="D65" s="95"/>
      <c r="E65" s="95"/>
      <c r="F65" s="95"/>
      <c r="G65" s="95"/>
      <c r="H65" s="95"/>
      <c r="I65" s="96"/>
      <c r="R65" s="83">
        <f>'Datos fijos'!N66</f>
        <v>0</v>
      </c>
    </row>
    <row r="66" spans="2:18" ht="15" customHeight="1" x14ac:dyDescent="0.25">
      <c r="R66" s="83">
        <f>'Datos fijos'!N67</f>
        <v>0</v>
      </c>
    </row>
    <row r="67" spans="2:18" ht="15" customHeight="1" x14ac:dyDescent="0.25">
      <c r="R67" s="83">
        <f>'Datos fijos'!N68</f>
        <v>0</v>
      </c>
    </row>
    <row r="68" spans="2:18" ht="15" customHeight="1" x14ac:dyDescent="0.25">
      <c r="R68" s="83">
        <f>'Datos fijos'!N69</f>
        <v>0</v>
      </c>
    </row>
    <row r="69" spans="2:18" ht="38.25" customHeight="1" x14ac:dyDescent="0.35">
      <c r="B69" s="180" t="s">
        <v>1050</v>
      </c>
      <c r="R69" s="83">
        <f>'Datos fijos'!N70</f>
        <v>0</v>
      </c>
    </row>
    <row r="70" spans="2:18" ht="15" customHeight="1" thickBot="1" x14ac:dyDescent="0.3">
      <c r="R70" s="83">
        <f>'Datos fijos'!N71</f>
        <v>0</v>
      </c>
    </row>
    <row r="71" spans="2:18" ht="15" customHeight="1" x14ac:dyDescent="0.25">
      <c r="B71" s="117"/>
      <c r="C71" s="102"/>
      <c r="D71" s="102"/>
      <c r="E71" s="103"/>
      <c r="R71" s="83">
        <f>'Datos fijos'!N72</f>
        <v>0</v>
      </c>
    </row>
    <row r="72" spans="2:18" ht="15" customHeight="1" x14ac:dyDescent="0.25">
      <c r="B72" s="92"/>
      <c r="C72" s="87" t="s">
        <v>1051</v>
      </c>
      <c r="D72" s="198"/>
      <c r="E72" s="90"/>
      <c r="R72" s="83">
        <f>'Datos fijos'!N73</f>
        <v>0</v>
      </c>
    </row>
    <row r="73" spans="2:18" ht="15" customHeight="1" x14ac:dyDescent="0.25">
      <c r="B73" s="92" t="s">
        <v>1052</v>
      </c>
      <c r="C73" s="368"/>
      <c r="D73" s="198"/>
      <c r="E73" s="90"/>
      <c r="R73" s="83">
        <f>'Datos fijos'!N74</f>
        <v>0</v>
      </c>
    </row>
    <row r="74" spans="2:18" ht="15" customHeight="1" x14ac:dyDescent="0.25">
      <c r="B74" s="92"/>
      <c r="C74" s="87"/>
      <c r="D74" s="198"/>
      <c r="E74" s="90"/>
      <c r="R74" s="83">
        <f>'Datos fijos'!N75</f>
        <v>0</v>
      </c>
    </row>
    <row r="75" spans="2:18" ht="15" customHeight="1" x14ac:dyDescent="0.25">
      <c r="B75" s="92"/>
      <c r="C75" s="87"/>
      <c r="D75" s="198"/>
      <c r="E75" s="90"/>
      <c r="R75" s="83">
        <f>'Datos fijos'!N76</f>
        <v>0</v>
      </c>
    </row>
    <row r="76" spans="2:18" ht="15" customHeight="1" x14ac:dyDescent="0.25">
      <c r="B76" s="92"/>
      <c r="C76" s="87" t="s">
        <v>1053</v>
      </c>
      <c r="D76" s="198"/>
      <c r="E76" s="90"/>
      <c r="R76" s="83">
        <f>'Datos fijos'!N77</f>
        <v>0</v>
      </c>
    </row>
    <row r="77" spans="2:18" ht="15" customHeight="1" x14ac:dyDescent="0.25">
      <c r="B77" s="92" t="s">
        <v>1054</v>
      </c>
      <c r="C77" s="368"/>
      <c r="D77" s="198"/>
      <c r="E77" s="90"/>
      <c r="R77" s="83">
        <f>'Datos fijos'!N78</f>
        <v>0</v>
      </c>
    </row>
    <row r="78" spans="2:18" ht="15" customHeight="1" thickBot="1" x14ac:dyDescent="0.3">
      <c r="B78" s="94"/>
      <c r="C78" s="95"/>
      <c r="D78" s="95"/>
      <c r="E78" s="96"/>
      <c r="R78" s="83">
        <f>'Datos fijos'!N79</f>
        <v>0</v>
      </c>
    </row>
    <row r="79" spans="2:18" ht="15" customHeight="1" x14ac:dyDescent="0.25">
      <c r="R79" s="83">
        <f>'Datos fijos'!N80</f>
        <v>0</v>
      </c>
    </row>
    <row r="80" spans="2:18" ht="15" customHeight="1" x14ac:dyDescent="0.25">
      <c r="R80" s="83">
        <f>'Datos fijos'!N81</f>
        <v>0</v>
      </c>
    </row>
    <row r="81" spans="2:18" ht="48.75" customHeight="1" x14ac:dyDescent="0.25">
      <c r="B81" s="390" t="s">
        <v>1037</v>
      </c>
      <c r="C81" s="398" t="s">
        <v>1055</v>
      </c>
      <c r="D81" s="399"/>
      <c r="E81" s="399"/>
      <c r="F81" s="399"/>
      <c r="G81" s="399"/>
      <c r="H81" s="399"/>
      <c r="I81" s="399"/>
      <c r="J81" s="399"/>
      <c r="K81" s="399"/>
      <c r="L81" s="399"/>
      <c r="M81" s="400"/>
      <c r="R81" s="83">
        <f>'Datos fijos'!N82</f>
        <v>0</v>
      </c>
    </row>
    <row r="82" spans="2:18" ht="48.75" customHeight="1" x14ac:dyDescent="0.25">
      <c r="B82" s="390" t="s">
        <v>1039</v>
      </c>
      <c r="C82" s="398" t="s">
        <v>1056</v>
      </c>
      <c r="D82" s="399"/>
      <c r="E82" s="399"/>
      <c r="F82" s="399"/>
      <c r="G82" s="399"/>
      <c r="H82" s="399"/>
      <c r="I82" s="399"/>
      <c r="J82" s="399"/>
      <c r="K82" s="399"/>
      <c r="L82" s="399"/>
      <c r="M82" s="400"/>
      <c r="R82" s="83">
        <f>'Datos fijos'!N83</f>
        <v>0</v>
      </c>
    </row>
    <row r="83" spans="2:18" ht="48.75" customHeight="1" x14ac:dyDescent="0.25">
      <c r="B83" s="390" t="s">
        <v>1041</v>
      </c>
      <c r="C83" s="398" t="s">
        <v>1057</v>
      </c>
      <c r="D83" s="399"/>
      <c r="E83" s="399"/>
      <c r="F83" s="399"/>
      <c r="G83" s="399"/>
      <c r="H83" s="399"/>
      <c r="I83" s="399"/>
      <c r="J83" s="399"/>
      <c r="K83" s="399"/>
      <c r="L83" s="399"/>
      <c r="M83" s="400"/>
      <c r="R83" s="83">
        <f>'Datos fijos'!N84</f>
        <v>0</v>
      </c>
    </row>
    <row r="84" spans="2:18" ht="15" customHeight="1" x14ac:dyDescent="0.25">
      <c r="R84" s="83">
        <f>'Datos fijos'!N85</f>
        <v>0</v>
      </c>
    </row>
    <row r="85" spans="2:18" ht="15" customHeight="1" x14ac:dyDescent="0.25">
      <c r="R85" s="83">
        <f>'Datos fijos'!N86</f>
        <v>0</v>
      </c>
    </row>
    <row r="86" spans="2:18" ht="15" customHeight="1" x14ac:dyDescent="0.25">
      <c r="R86" s="83">
        <f>'Datos fijos'!N87</f>
        <v>0</v>
      </c>
    </row>
    <row r="87" spans="2:18" ht="15" customHeight="1" x14ac:dyDescent="0.25">
      <c r="R87" s="83">
        <f>'Datos fijos'!N88</f>
        <v>0</v>
      </c>
    </row>
    <row r="88" spans="2:18" ht="15" customHeight="1" x14ac:dyDescent="0.25">
      <c r="R88" s="83">
        <f>'Datos fijos'!N89</f>
        <v>0</v>
      </c>
    </row>
    <row r="89" spans="2:18" ht="15" customHeight="1" x14ac:dyDescent="0.25">
      <c r="R89" s="83">
        <f>'Datos fijos'!N90</f>
        <v>0</v>
      </c>
    </row>
    <row r="90" spans="2:18" ht="15" customHeight="1" x14ac:dyDescent="0.25">
      <c r="R90" s="83">
        <f>'Datos fijos'!N91</f>
        <v>0</v>
      </c>
    </row>
    <row r="91" spans="2:18" ht="15" customHeight="1" x14ac:dyDescent="0.25">
      <c r="R91" s="83">
        <f>'Datos fijos'!N92</f>
        <v>0</v>
      </c>
    </row>
    <row r="92" spans="2:18" x14ac:dyDescent="0.25">
      <c r="R92" s="83">
        <f>'Datos fijos'!N93</f>
        <v>0</v>
      </c>
    </row>
    <row r="93" spans="2:18" x14ac:dyDescent="0.25">
      <c r="R93" s="83">
        <f>'Datos fijos'!N94</f>
        <v>0</v>
      </c>
    </row>
    <row r="94" spans="2:18" x14ac:dyDescent="0.25">
      <c r="R94" s="83">
        <f>'Datos fijos'!N95</f>
        <v>0</v>
      </c>
    </row>
    <row r="95" spans="2:18" x14ac:dyDescent="0.25">
      <c r="R95" s="83">
        <f>'Datos fijos'!N96</f>
        <v>0</v>
      </c>
    </row>
    <row r="96" spans="2:18" x14ac:dyDescent="0.25">
      <c r="R96" s="83">
        <f>'Datos fijos'!N97</f>
        <v>0</v>
      </c>
    </row>
    <row r="97" spans="18:18" x14ac:dyDescent="0.25">
      <c r="R97" s="83">
        <f>'Datos fijos'!N98</f>
        <v>0</v>
      </c>
    </row>
    <row r="98" spans="18:18" x14ac:dyDescent="0.25">
      <c r="R98" s="83">
        <f>'Datos fijos'!N99</f>
        <v>0</v>
      </c>
    </row>
    <row r="99" spans="18:18" x14ac:dyDescent="0.25">
      <c r="R99" s="83">
        <f>'Datos fijos'!N100</f>
        <v>0</v>
      </c>
    </row>
    <row r="100" spans="18:18" x14ac:dyDescent="0.25">
      <c r="R100" s="83">
        <f>'Datos fijos'!N101</f>
        <v>0</v>
      </c>
    </row>
    <row r="101" spans="18:18" x14ac:dyDescent="0.25">
      <c r="R101" s="83">
        <f>'Datos fijos'!N102</f>
        <v>0</v>
      </c>
    </row>
    <row r="102" spans="18:18" x14ac:dyDescent="0.25">
      <c r="R102" s="83">
        <f>'Datos fijos'!N103</f>
        <v>0</v>
      </c>
    </row>
    <row r="103" spans="18:18" x14ac:dyDescent="0.25">
      <c r="R103" s="83">
        <f>'Datos fijos'!N104</f>
        <v>0</v>
      </c>
    </row>
    <row r="104" spans="18:18" x14ac:dyDescent="0.25">
      <c r="R104" s="83">
        <f>'Datos fijos'!N105</f>
        <v>0</v>
      </c>
    </row>
    <row r="105" spans="18:18" x14ac:dyDescent="0.25">
      <c r="R105" s="83">
        <f>'Datos fijos'!N106</f>
        <v>0</v>
      </c>
    </row>
    <row r="106" spans="18:18" x14ac:dyDescent="0.25">
      <c r="R106" s="83">
        <f>'Datos fijos'!N107</f>
        <v>0</v>
      </c>
    </row>
    <row r="107" spans="18:18" x14ac:dyDescent="0.25">
      <c r="R107" s="83">
        <f>'Datos fijos'!N108</f>
        <v>0</v>
      </c>
    </row>
    <row r="108" spans="18:18" x14ac:dyDescent="0.25">
      <c r="R108" s="83">
        <f>'Datos fijos'!N109</f>
        <v>0</v>
      </c>
    </row>
    <row r="109" spans="18:18" x14ac:dyDescent="0.25">
      <c r="R109" s="83">
        <f>'Datos fijos'!N110</f>
        <v>0</v>
      </c>
    </row>
    <row r="110" spans="18:18" x14ac:dyDescent="0.25">
      <c r="R110" s="83">
        <f>'Datos fijos'!N111</f>
        <v>0</v>
      </c>
    </row>
    <row r="111" spans="18:18" x14ac:dyDescent="0.25">
      <c r="R111" s="83">
        <f>'Datos fijos'!N112</f>
        <v>0</v>
      </c>
    </row>
    <row r="112" spans="18:18" x14ac:dyDescent="0.25">
      <c r="R112" s="83">
        <f>'Datos fijos'!N113</f>
        <v>0</v>
      </c>
    </row>
    <row r="113" spans="18:18" x14ac:dyDescent="0.25">
      <c r="R113" s="83">
        <f>'Datos fijos'!N114</f>
        <v>0</v>
      </c>
    </row>
    <row r="114" spans="18:18" x14ac:dyDescent="0.25">
      <c r="R114" s="83">
        <f>'Datos fijos'!N115</f>
        <v>0</v>
      </c>
    </row>
    <row r="115" spans="18:18" x14ac:dyDescent="0.25">
      <c r="R115" s="83">
        <f>'Datos fijos'!N116</f>
        <v>0</v>
      </c>
    </row>
    <row r="116" spans="18:18" x14ac:dyDescent="0.25">
      <c r="R116" s="83">
        <f>'Datos fijos'!N117</f>
        <v>0</v>
      </c>
    </row>
    <row r="117" spans="18:18" x14ac:dyDescent="0.25">
      <c r="R117" s="83">
        <f>'Datos fijos'!N118</f>
        <v>0</v>
      </c>
    </row>
    <row r="118" spans="18:18" x14ac:dyDescent="0.25">
      <c r="R118" s="83">
        <f>'Datos fijos'!N119</f>
        <v>0</v>
      </c>
    </row>
    <row r="119" spans="18:18" x14ac:dyDescent="0.25">
      <c r="R119" s="83">
        <f>'Datos fijos'!N120</f>
        <v>0</v>
      </c>
    </row>
    <row r="120" spans="18:18" x14ac:dyDescent="0.25">
      <c r="R120" s="83">
        <f>'Datos fijos'!N121</f>
        <v>0</v>
      </c>
    </row>
    <row r="121" spans="18:18" x14ac:dyDescent="0.25">
      <c r="R121" s="83">
        <f>'Datos fijos'!N122</f>
        <v>0</v>
      </c>
    </row>
    <row r="122" spans="18:18" x14ac:dyDescent="0.25">
      <c r="R122" s="83">
        <f>'Datos fijos'!N123</f>
        <v>0</v>
      </c>
    </row>
    <row r="123" spans="18:18" x14ac:dyDescent="0.25">
      <c r="R123" s="83">
        <f>'Datos fijos'!N124</f>
        <v>0</v>
      </c>
    </row>
    <row r="124" spans="18:18" ht="15" customHeight="1" x14ac:dyDescent="0.25">
      <c r="R124" s="83">
        <f>'Datos fijos'!N125</f>
        <v>0</v>
      </c>
    </row>
    <row r="125" spans="18:18" ht="15.75" customHeight="1" x14ac:dyDescent="0.25">
      <c r="R125" s="83">
        <f>'Datos fijos'!N126</f>
        <v>0</v>
      </c>
    </row>
    <row r="126" spans="18:18" x14ac:dyDescent="0.25">
      <c r="R126" s="83">
        <f>'Datos fijos'!N127</f>
        <v>0</v>
      </c>
    </row>
    <row r="127" spans="18:18" x14ac:dyDescent="0.25">
      <c r="R127" s="83">
        <f>'Datos fijos'!N128</f>
        <v>0</v>
      </c>
    </row>
    <row r="128" spans="18:18" x14ac:dyDescent="0.25">
      <c r="R128" s="83">
        <f>'Datos fijos'!N129</f>
        <v>0</v>
      </c>
    </row>
    <row r="129" spans="18:18" x14ac:dyDescent="0.25">
      <c r="R129" s="83">
        <f>'Datos fijos'!N130</f>
        <v>0</v>
      </c>
    </row>
    <row r="130" spans="18:18" x14ac:dyDescent="0.25">
      <c r="R130" s="83">
        <f>'Datos fijos'!N131</f>
        <v>0</v>
      </c>
    </row>
    <row r="131" spans="18:18" x14ac:dyDescent="0.25">
      <c r="R131" s="83">
        <f>'Datos fijos'!N132</f>
        <v>0</v>
      </c>
    </row>
    <row r="132" spans="18:18" x14ac:dyDescent="0.25">
      <c r="R132" s="83">
        <f>'Datos fijos'!N133</f>
        <v>0</v>
      </c>
    </row>
    <row r="133" spans="18:18" x14ac:dyDescent="0.25">
      <c r="R133" s="83">
        <f>'Datos fijos'!N134</f>
        <v>0</v>
      </c>
    </row>
    <row r="134" spans="18:18" x14ac:dyDescent="0.25">
      <c r="R134" s="83">
        <f>'Datos fijos'!N135</f>
        <v>0</v>
      </c>
    </row>
    <row r="135" spans="18:18" x14ac:dyDescent="0.25">
      <c r="R135" s="83">
        <f>'Datos fijos'!N136</f>
        <v>0</v>
      </c>
    </row>
    <row r="136" spans="18:18" x14ac:dyDescent="0.25">
      <c r="R136" s="83">
        <f>'Datos fijos'!N137</f>
        <v>0</v>
      </c>
    </row>
    <row r="137" spans="18:18" x14ac:dyDescent="0.25">
      <c r="R137" s="83">
        <f>'Datos fijos'!N138</f>
        <v>0</v>
      </c>
    </row>
    <row r="138" spans="18:18" x14ac:dyDescent="0.25">
      <c r="R138" s="83">
        <f>'Datos fijos'!N139</f>
        <v>0</v>
      </c>
    </row>
    <row r="139" spans="18:18" x14ac:dyDescent="0.25">
      <c r="R139" s="83">
        <f>'Datos fijos'!N140</f>
        <v>0</v>
      </c>
    </row>
    <row r="140" spans="18:18" x14ac:dyDescent="0.25">
      <c r="R140" s="83">
        <f>'Datos fijos'!N141</f>
        <v>0</v>
      </c>
    </row>
    <row r="141" spans="18:18" x14ac:dyDescent="0.25">
      <c r="R141" s="83">
        <f>'Datos fijos'!N142</f>
        <v>0</v>
      </c>
    </row>
    <row r="142" spans="18:18" x14ac:dyDescent="0.25">
      <c r="R142" s="83">
        <f>'Datos fijos'!N143</f>
        <v>0</v>
      </c>
    </row>
    <row r="143" spans="18:18" x14ac:dyDescent="0.25">
      <c r="R143" s="83">
        <f>'Datos fijos'!N144</f>
        <v>0</v>
      </c>
    </row>
    <row r="144" spans="18:18" x14ac:dyDescent="0.25">
      <c r="R144" s="83">
        <f>'Datos fijos'!N145</f>
        <v>0</v>
      </c>
    </row>
    <row r="145" spans="18:18" x14ac:dyDescent="0.25">
      <c r="R145" s="83">
        <f>'Datos fijos'!N146</f>
        <v>0</v>
      </c>
    </row>
    <row r="146" spans="18:18" x14ac:dyDescent="0.25">
      <c r="R146" s="83">
        <f>'Datos fijos'!N147</f>
        <v>0</v>
      </c>
    </row>
    <row r="147" spans="18:18" x14ac:dyDescent="0.25">
      <c r="R147" s="83">
        <f>'Datos fijos'!N148</f>
        <v>0</v>
      </c>
    </row>
    <row r="148" spans="18:18" x14ac:dyDescent="0.25">
      <c r="R148" s="83">
        <f>'Datos fijos'!N149</f>
        <v>0</v>
      </c>
    </row>
    <row r="149" spans="18:18" x14ac:dyDescent="0.25">
      <c r="R149" s="83">
        <f>'Datos fijos'!N150</f>
        <v>0</v>
      </c>
    </row>
    <row r="150" spans="18:18" x14ac:dyDescent="0.25">
      <c r="R150" s="83">
        <f>'Datos fijos'!N151</f>
        <v>0</v>
      </c>
    </row>
    <row r="151" spans="18:18" x14ac:dyDescent="0.25">
      <c r="R151" s="83">
        <f>'Datos fijos'!N152</f>
        <v>0</v>
      </c>
    </row>
    <row r="152" spans="18:18" x14ac:dyDescent="0.25">
      <c r="R152" s="83">
        <f>'Datos fijos'!N153</f>
        <v>0</v>
      </c>
    </row>
    <row r="153" spans="18:18" x14ac:dyDescent="0.25">
      <c r="R153" s="83">
        <f>'Datos fijos'!N154</f>
        <v>0</v>
      </c>
    </row>
    <row r="154" spans="18:18" x14ac:dyDescent="0.25">
      <c r="R154" s="83">
        <f>'Datos fijos'!N155</f>
        <v>0</v>
      </c>
    </row>
    <row r="155" spans="18:18" x14ac:dyDescent="0.25">
      <c r="R155" s="83">
        <f>'Datos fijos'!N156</f>
        <v>0</v>
      </c>
    </row>
    <row r="156" spans="18:18" x14ac:dyDescent="0.25">
      <c r="R156" s="83">
        <f>'Datos fijos'!N157</f>
        <v>0</v>
      </c>
    </row>
    <row r="157" spans="18:18" x14ac:dyDescent="0.25">
      <c r="R157" s="83">
        <f>'Datos fijos'!N158</f>
        <v>0</v>
      </c>
    </row>
    <row r="158" spans="18:18" x14ac:dyDescent="0.25">
      <c r="R158" s="83">
        <f>'Datos fijos'!N159</f>
        <v>0</v>
      </c>
    </row>
    <row r="159" spans="18:18" x14ac:dyDescent="0.25">
      <c r="R159" s="83">
        <f>'Datos fijos'!N160</f>
        <v>0</v>
      </c>
    </row>
    <row r="160" spans="18:18" x14ac:dyDescent="0.25">
      <c r="R160" s="83">
        <f>'Datos fijos'!N161</f>
        <v>0</v>
      </c>
    </row>
    <row r="161" spans="18:18" x14ac:dyDescent="0.25">
      <c r="R161" s="83">
        <f>'Datos fijos'!N162</f>
        <v>0</v>
      </c>
    </row>
    <row r="162" spans="18:18" x14ac:dyDescent="0.25">
      <c r="R162" s="83">
        <f>'Datos fijos'!N163</f>
        <v>0</v>
      </c>
    </row>
    <row r="163" spans="18:18" x14ac:dyDescent="0.25">
      <c r="R163" s="83">
        <f>'Datos fijos'!N164</f>
        <v>0</v>
      </c>
    </row>
    <row r="164" spans="18:18" x14ac:dyDescent="0.25">
      <c r="R164" s="83">
        <f>'Datos fijos'!N165</f>
        <v>0</v>
      </c>
    </row>
    <row r="165" spans="18:18" x14ac:dyDescent="0.25">
      <c r="R165" s="83">
        <f>'Datos fijos'!N166</f>
        <v>0</v>
      </c>
    </row>
    <row r="166" spans="18:18" x14ac:dyDescent="0.25">
      <c r="R166" s="83">
        <f>'Datos fijos'!N167</f>
        <v>0</v>
      </c>
    </row>
    <row r="167" spans="18:18" x14ac:dyDescent="0.25">
      <c r="R167" s="83">
        <f>'Datos fijos'!N168</f>
        <v>0</v>
      </c>
    </row>
    <row r="168" spans="18:18" x14ac:dyDescent="0.25">
      <c r="R168" s="83">
        <f>'Datos fijos'!N169</f>
        <v>0</v>
      </c>
    </row>
    <row r="169" spans="18:18" x14ac:dyDescent="0.25">
      <c r="R169" s="83">
        <f>'Datos fijos'!N170</f>
        <v>0</v>
      </c>
    </row>
    <row r="170" spans="18:18" x14ac:dyDescent="0.25">
      <c r="R170" s="83">
        <f>'Datos fijos'!N171</f>
        <v>0</v>
      </c>
    </row>
    <row r="171" spans="18:18" x14ac:dyDescent="0.25">
      <c r="R171" s="83">
        <f>'Datos fijos'!N172</f>
        <v>0</v>
      </c>
    </row>
  </sheetData>
  <sheetProtection algorithmName="SHA-512" hashValue="1puoZ7yf+kCbydok6+fZOEesHs3tFMC82sYnVDqHTRjfwxkNNFaLx7mwFeFsSFM2/XAgFVcKEyuOSQT2oDessA==" saltValue="WBSOl9m0LUcuIVKNUJiUOQ==" spinCount="100000" sheet="1" objects="1" scenarios="1" selectLockedCells="1"/>
  <mergeCells count="24">
    <mergeCell ref="C81:M81"/>
    <mergeCell ref="C82:M82"/>
    <mergeCell ref="C83:M83"/>
    <mergeCell ref="I32:J32"/>
    <mergeCell ref="K32:L32"/>
    <mergeCell ref="B55:C55"/>
    <mergeCell ref="C43:D43"/>
    <mergeCell ref="E43:F43"/>
    <mergeCell ref="I43:J43"/>
    <mergeCell ref="K43:L43"/>
    <mergeCell ref="E59:F59"/>
    <mergeCell ref="C61:D61"/>
    <mergeCell ref="C62:D62"/>
    <mergeCell ref="C63:D63"/>
    <mergeCell ref="C64:D64"/>
    <mergeCell ref="C4:F4"/>
    <mergeCell ref="C32:D32"/>
    <mergeCell ref="E32:F32"/>
    <mergeCell ref="D13:E13"/>
    <mergeCell ref="D12:E12"/>
    <mergeCell ref="C5:F5"/>
    <mergeCell ref="C9:F9"/>
    <mergeCell ref="C10:F10"/>
    <mergeCell ref="B24:E24"/>
  </mergeCells>
  <dataValidations count="10">
    <dataValidation type="decimal" operator="greaterThanOrEqual" allowBlank="1" showInputMessage="1" showErrorMessage="1" errorTitle="Error de Ingreso" error="Ingrese un número válido" sqref="C18:C20 C31 C33:C34 I31 I33:I34 C42 H54 I44:I45 C44:C45 I42">
      <formula1>0</formula1>
    </dataValidation>
    <dataValidation type="whole" operator="greaterThanOrEqual" allowBlank="1" showInputMessage="1" showErrorMessage="1" errorTitle="Error de Ingreso" error="Ingrese un número (entero) válido" sqref="I12:J15 C41 C30 H61:H64 I30 I41">
      <formula1>0</formula1>
    </dataValidation>
    <dataValidation type="list" allowBlank="1" showInputMessage="1" showErrorMessage="1" errorTitle="Error de Ingreso" error="Ingrese SI o NO de la lista desplegable" sqref="C36 I47 C47 I36">
      <formula1>$O$3:$O$4</formula1>
    </dataValidation>
    <dataValidation type="list" allowBlank="1" showInputMessage="1" showErrorMessage="1" errorTitle="Error de Ingreso" error="Ingrese una Zona (UTM WGS-84) válida de la lista desplegable" sqref="I9">
      <formula1>$Q$3:$Q$6</formula1>
    </dataValidation>
    <dataValidation type="list" allowBlank="1" showInputMessage="1" showErrorMessage="1" errorTitle="Error de Ingreso" error="Ingrese una Provincia de la lista desplegable:" sqref="C9">
      <formula1>$P$3:$P$25</formula1>
    </dataValidation>
    <dataValidation type="list" allowBlank="1" showInputMessage="1" showErrorMessage="1" errorTitle="Error de Ingreso" error="Ingrese una Clase (IEC 61400-1) válida de la lista desplegable" sqref="F36 L36 L47 F47">
      <formula1>$S$3:$S$12</formula1>
    </dataValidation>
    <dataValidation type="list" allowBlank="1" showInputMessage="1" showErrorMessage="1" errorTitle="Error de Ingreso" error="Ingrese una empresa operadora válida de la lista desplegable." sqref="C61:D64">
      <formula1>$V$3:$V$5</formula1>
    </dataValidation>
    <dataValidation type="decimal" allowBlank="1" showInputMessage="1" showErrorMessage="1" errorTitle="Error de Ingreso" error="Ingrese un número de año válido (4 dígitos)" sqref="E61:F64">
      <formula1>0</formula1>
      <formula2>9999</formula2>
    </dataValidation>
    <dataValidation allowBlank="1" showInputMessage="1" showErrorMessage="1" errorTitle="Error de Ingreso" error="Ingrese SI o NO de la lista desplegable" sqref="C15"/>
    <dataValidation type="whole" allowBlank="1" showInputMessage="1" showErrorMessage="1" errorTitle="Error de Ingreso" error="Ingrese un número (entero) válido; menor a 730 días, o 900 días para los proyectos con PDI en la Línea Andes-Cobos (345 kV)" sqref="C77 C73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rowBreaks count="2" manualBreakCount="2">
    <brk id="22" max="16383" man="1"/>
    <brk id="4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/>
  </sheetPr>
  <dimension ref="A1:O25"/>
  <sheetViews>
    <sheetView view="pageBreakPreview" zoomScale="70" zoomScaleNormal="100" zoomScaleSheetLayoutView="70" workbookViewId="0">
      <selection activeCell="B9" sqref="B9"/>
    </sheetView>
  </sheetViews>
  <sheetFormatPr baseColWidth="10" defaultColWidth="9.140625" defaultRowHeight="15" x14ac:dyDescent="0.25"/>
  <cols>
    <col min="1" max="1" width="3.140625" style="83" customWidth="1"/>
    <col min="2" max="2" width="15" style="83" customWidth="1"/>
    <col min="3" max="3" width="13.7109375" style="83" customWidth="1"/>
    <col min="4" max="4" width="11.7109375" style="83" customWidth="1"/>
    <col min="5" max="5" width="12.5703125" style="83" customWidth="1"/>
    <col min="6" max="6" width="4.7109375" style="83" customWidth="1"/>
    <col min="7" max="7" width="6.5703125" style="83" customWidth="1"/>
    <col min="8" max="8" width="16.42578125" style="83" customWidth="1"/>
    <col min="9" max="9" width="5.5703125" style="83" customWidth="1"/>
    <col min="10" max="10" width="26.5703125" style="83" customWidth="1"/>
    <col min="11" max="11" width="18.42578125" style="83" customWidth="1"/>
    <col min="12" max="12" width="3.140625" style="83" customWidth="1"/>
    <col min="13" max="13" width="2.7109375" style="83" customWidth="1"/>
    <col min="14" max="14" width="9.140625" style="83"/>
    <col min="15" max="15" width="9.140625" style="83" hidden="1" customWidth="1"/>
    <col min="16" max="16384" width="9.140625" style="83"/>
  </cols>
  <sheetData>
    <row r="1" spans="1:15" x14ac:dyDescent="0.25">
      <c r="O1" s="83" t="str">
        <f>'Datos fijos'!Q3</f>
        <v>I a</v>
      </c>
    </row>
    <row r="2" spans="1:15" ht="20.25" x14ac:dyDescent="0.3">
      <c r="B2" s="174" t="s">
        <v>978</v>
      </c>
      <c r="O2" s="83" t="str">
        <f>'Datos fijos'!Q4</f>
        <v xml:space="preserve">I b </v>
      </c>
    </row>
    <row r="3" spans="1:15" ht="16.5" thickBot="1" x14ac:dyDescent="0.3">
      <c r="B3" s="150" t="s">
        <v>344</v>
      </c>
      <c r="O3" s="83" t="str">
        <f>'Datos fijos'!Q5</f>
        <v>I c</v>
      </c>
    </row>
    <row r="4" spans="1:15" x14ac:dyDescent="0.25">
      <c r="A4" s="117"/>
      <c r="B4" s="102"/>
      <c r="C4" s="102"/>
      <c r="D4" s="102"/>
      <c r="E4" s="102"/>
      <c r="F4" s="102"/>
      <c r="G4" s="176"/>
      <c r="H4" s="176"/>
      <c r="I4" s="102"/>
      <c r="J4" s="102"/>
      <c r="K4" s="102"/>
      <c r="L4" s="103"/>
      <c r="O4" s="83" t="str">
        <f>'Datos fijos'!Q6</f>
        <v>II a</v>
      </c>
    </row>
    <row r="5" spans="1:15" ht="30" customHeight="1" x14ac:dyDescent="0.25">
      <c r="A5" s="92"/>
      <c r="B5" s="412" t="s">
        <v>679</v>
      </c>
      <c r="C5" s="413"/>
      <c r="D5" s="413"/>
      <c r="E5" s="413"/>
      <c r="F5" s="87"/>
      <c r="G5" s="412" t="s">
        <v>680</v>
      </c>
      <c r="H5" s="412"/>
      <c r="I5" s="87"/>
      <c r="J5" s="414" t="s">
        <v>681</v>
      </c>
      <c r="K5" s="414"/>
      <c r="L5" s="90"/>
      <c r="O5" s="83" t="str">
        <f>'Datos fijos'!Q7</f>
        <v xml:space="preserve">II b </v>
      </c>
    </row>
    <row r="6" spans="1:15" x14ac:dyDescent="0.25">
      <c r="A6" s="92"/>
      <c r="B6" s="298" t="s">
        <v>682</v>
      </c>
      <c r="C6" s="298" t="s">
        <v>683</v>
      </c>
      <c r="D6" s="298" t="s">
        <v>684</v>
      </c>
      <c r="E6" s="298" t="s">
        <v>685</v>
      </c>
      <c r="F6" s="87"/>
      <c r="G6" s="87"/>
      <c r="H6" s="298" t="s">
        <v>686</v>
      </c>
      <c r="I6" s="87"/>
      <c r="J6" s="87"/>
      <c r="K6" s="87"/>
      <c r="L6" s="90"/>
      <c r="O6" s="83" t="str">
        <f>'Datos fijos'!Q8</f>
        <v>II c</v>
      </c>
    </row>
    <row r="7" spans="1:15" x14ac:dyDescent="0.25">
      <c r="A7" s="92"/>
      <c r="B7" s="298" t="s">
        <v>687</v>
      </c>
      <c r="C7" s="298" t="s">
        <v>688</v>
      </c>
      <c r="D7" s="298" t="s">
        <v>689</v>
      </c>
      <c r="E7" s="298" t="s">
        <v>690</v>
      </c>
      <c r="F7" s="87"/>
      <c r="G7" s="87"/>
      <c r="H7" s="298" t="s">
        <v>689</v>
      </c>
      <c r="I7" s="87"/>
      <c r="J7" s="87"/>
      <c r="K7" s="87"/>
      <c r="L7" s="90"/>
      <c r="O7" s="83" t="str">
        <f>'Datos fijos'!Q9</f>
        <v>III a</v>
      </c>
    </row>
    <row r="8" spans="1:15" x14ac:dyDescent="0.25">
      <c r="A8" s="92"/>
      <c r="B8" s="87"/>
      <c r="C8" s="87"/>
      <c r="D8" s="87"/>
      <c r="E8" s="87"/>
      <c r="F8" s="87"/>
      <c r="G8" s="87"/>
      <c r="H8" s="87"/>
      <c r="I8" s="87"/>
      <c r="J8" s="87" t="s">
        <v>691</v>
      </c>
      <c r="K8" s="87"/>
      <c r="L8" s="90"/>
      <c r="O8" s="83" t="str">
        <f>'Datos fijos'!Q10</f>
        <v>III b</v>
      </c>
    </row>
    <row r="9" spans="1:15" x14ac:dyDescent="0.25">
      <c r="A9" s="92"/>
      <c r="B9" s="319"/>
      <c r="C9" s="318"/>
      <c r="D9" s="356"/>
      <c r="E9" s="318"/>
      <c r="F9" s="87"/>
      <c r="G9" s="87" t="s">
        <v>692</v>
      </c>
      <c r="H9" s="299"/>
      <c r="I9" s="87"/>
      <c r="J9" s="87" t="s">
        <v>693</v>
      </c>
      <c r="K9" s="87" t="s">
        <v>694</v>
      </c>
      <c r="L9" s="90"/>
      <c r="O9" s="83" t="str">
        <f>'Datos fijos'!Q11</f>
        <v>III c</v>
      </c>
    </row>
    <row r="10" spans="1:15" x14ac:dyDescent="0.25">
      <c r="A10" s="92"/>
      <c r="B10" s="319"/>
      <c r="C10" s="318"/>
      <c r="D10" s="356"/>
      <c r="E10" s="318"/>
      <c r="F10" s="87"/>
      <c r="G10" s="87" t="s">
        <v>695</v>
      </c>
      <c r="H10" s="299"/>
      <c r="I10" s="87"/>
      <c r="J10" s="87" t="s">
        <v>696</v>
      </c>
      <c r="K10" s="87" t="s">
        <v>697</v>
      </c>
      <c r="L10" s="90"/>
      <c r="O10" s="83" t="str">
        <f>'Datos fijos'!Q12</f>
        <v>S</v>
      </c>
    </row>
    <row r="11" spans="1:15" x14ac:dyDescent="0.25">
      <c r="A11" s="92"/>
      <c r="B11" s="319"/>
      <c r="C11" s="318"/>
      <c r="D11" s="356"/>
      <c r="E11" s="318"/>
      <c r="F11" s="87"/>
      <c r="G11" s="87" t="s">
        <v>698</v>
      </c>
      <c r="H11" s="299"/>
      <c r="I11" s="87"/>
      <c r="J11" s="299"/>
      <c r="K11" s="299"/>
      <c r="L11" s="90"/>
      <c r="O11" s="83">
        <f>'Datos fijos'!Q13</f>
        <v>0</v>
      </c>
    </row>
    <row r="12" spans="1:15" x14ac:dyDescent="0.25">
      <c r="A12" s="92"/>
      <c r="B12" s="319"/>
      <c r="C12" s="318"/>
      <c r="D12" s="356"/>
      <c r="E12" s="318"/>
      <c r="F12" s="87"/>
      <c r="G12" s="87" t="s">
        <v>699</v>
      </c>
      <c r="H12" s="299"/>
      <c r="I12" s="87"/>
      <c r="J12" s="87"/>
      <c r="K12" s="87"/>
      <c r="L12" s="90"/>
      <c r="O12" s="83">
        <f>'Datos fijos'!Q14</f>
        <v>0</v>
      </c>
    </row>
    <row r="13" spans="1:15" x14ac:dyDescent="0.25">
      <c r="A13" s="92"/>
      <c r="B13" s="319"/>
      <c r="C13" s="318"/>
      <c r="D13" s="356"/>
      <c r="E13" s="318"/>
      <c r="F13" s="87"/>
      <c r="G13" s="87" t="s">
        <v>700</v>
      </c>
      <c r="H13" s="299"/>
      <c r="I13" s="87"/>
      <c r="J13" s="87"/>
      <c r="K13" s="87"/>
      <c r="L13" s="90"/>
      <c r="O13" s="83">
        <f>'Datos fijos'!Q15</f>
        <v>0</v>
      </c>
    </row>
    <row r="14" spans="1:15" x14ac:dyDescent="0.25">
      <c r="A14" s="92"/>
      <c r="B14" s="319"/>
      <c r="C14" s="318"/>
      <c r="D14" s="356"/>
      <c r="E14" s="318"/>
      <c r="F14" s="87"/>
      <c r="G14" s="87" t="s">
        <v>701</v>
      </c>
      <c r="H14" s="299"/>
      <c r="I14" s="87"/>
      <c r="J14" s="87" t="s">
        <v>702</v>
      </c>
      <c r="K14" s="299"/>
      <c r="L14" s="90"/>
    </row>
    <row r="15" spans="1:15" ht="18.75" x14ac:dyDescent="0.35">
      <c r="A15" s="92"/>
      <c r="B15" s="319"/>
      <c r="C15" s="318"/>
      <c r="D15" s="356"/>
      <c r="E15" s="318"/>
      <c r="F15" s="87"/>
      <c r="G15" s="87" t="s">
        <v>703</v>
      </c>
      <c r="H15" s="299"/>
      <c r="I15" s="87"/>
      <c r="J15" s="87" t="s">
        <v>704</v>
      </c>
      <c r="K15" s="87"/>
      <c r="L15" s="90"/>
    </row>
    <row r="16" spans="1:15" x14ac:dyDescent="0.25">
      <c r="A16" s="92"/>
      <c r="B16" s="319"/>
      <c r="C16" s="318"/>
      <c r="D16" s="356"/>
      <c r="E16" s="318"/>
      <c r="F16" s="87"/>
      <c r="G16" s="87" t="s">
        <v>705</v>
      </c>
      <c r="H16" s="299"/>
      <c r="I16" s="87"/>
      <c r="J16" s="87"/>
      <c r="K16" s="87"/>
      <c r="L16" s="90"/>
    </row>
    <row r="17" spans="1:12" x14ac:dyDescent="0.25">
      <c r="A17" s="92"/>
      <c r="B17" s="319"/>
      <c r="C17" s="318"/>
      <c r="D17" s="356"/>
      <c r="E17" s="318"/>
      <c r="F17" s="87"/>
      <c r="G17" s="87" t="s">
        <v>706</v>
      </c>
      <c r="H17" s="299"/>
      <c r="I17" s="87"/>
      <c r="J17" s="87" t="s">
        <v>707</v>
      </c>
      <c r="K17" s="318"/>
      <c r="L17" s="90"/>
    </row>
    <row r="18" spans="1:12" x14ac:dyDescent="0.25">
      <c r="A18" s="92"/>
      <c r="B18" s="319"/>
      <c r="C18" s="318"/>
      <c r="D18" s="356"/>
      <c r="E18" s="318"/>
      <c r="F18" s="87"/>
      <c r="G18" s="87" t="s">
        <v>708</v>
      </c>
      <c r="H18" s="299"/>
      <c r="I18" s="87"/>
      <c r="J18" s="87" t="s">
        <v>709</v>
      </c>
      <c r="K18" s="87"/>
      <c r="L18" s="90"/>
    </row>
    <row r="19" spans="1:12" x14ac:dyDescent="0.25">
      <c r="A19" s="92"/>
      <c r="B19" s="319"/>
      <c r="C19" s="318"/>
      <c r="D19" s="356"/>
      <c r="E19" s="318"/>
      <c r="F19" s="87"/>
      <c r="G19" s="87" t="s">
        <v>710</v>
      </c>
      <c r="H19" s="299"/>
      <c r="I19" s="87"/>
      <c r="J19" s="87"/>
      <c r="K19" s="87"/>
      <c r="L19" s="90"/>
    </row>
    <row r="20" spans="1:12" x14ac:dyDescent="0.25">
      <c r="A20" s="92"/>
      <c r="B20" s="319"/>
      <c r="C20" s="318"/>
      <c r="D20" s="356"/>
      <c r="E20" s="318"/>
      <c r="F20" s="87"/>
      <c r="G20" s="87" t="s">
        <v>711</v>
      </c>
      <c r="H20" s="299"/>
      <c r="I20" s="87"/>
      <c r="J20" s="87" t="s">
        <v>712</v>
      </c>
      <c r="K20" s="299"/>
      <c r="L20" s="90"/>
    </row>
    <row r="21" spans="1:12" x14ac:dyDescent="0.25">
      <c r="A21" s="92"/>
      <c r="B21" s="319"/>
      <c r="C21" s="318"/>
      <c r="D21" s="356"/>
      <c r="E21" s="318"/>
      <c r="F21" s="87"/>
      <c r="G21" s="87"/>
      <c r="H21" s="87"/>
      <c r="I21" s="87"/>
      <c r="J21" s="87"/>
      <c r="K21" s="87"/>
      <c r="L21" s="90"/>
    </row>
    <row r="22" spans="1:12" x14ac:dyDescent="0.25">
      <c r="A22" s="92"/>
      <c r="B22" s="319"/>
      <c r="C22" s="318"/>
      <c r="D22" s="356"/>
      <c r="E22" s="318"/>
      <c r="F22" s="87"/>
      <c r="G22" s="87"/>
      <c r="H22" s="87"/>
      <c r="I22" s="87"/>
      <c r="J22" s="87"/>
      <c r="K22" s="87"/>
      <c r="L22" s="90"/>
    </row>
    <row r="23" spans="1:12" x14ac:dyDescent="0.25">
      <c r="A23" s="92"/>
      <c r="B23" s="319"/>
      <c r="C23" s="318"/>
      <c r="D23" s="356"/>
      <c r="E23" s="318"/>
      <c r="F23" s="87"/>
      <c r="G23" s="87"/>
      <c r="H23" s="87"/>
      <c r="I23" s="87"/>
      <c r="J23" s="97" t="s">
        <v>713</v>
      </c>
      <c r="K23" s="299"/>
      <c r="L23" s="90"/>
    </row>
    <row r="24" spans="1:12" x14ac:dyDescent="0.25">
      <c r="A24" s="92"/>
      <c r="B24" s="319"/>
      <c r="C24" s="318"/>
      <c r="D24" s="356"/>
      <c r="E24" s="318"/>
      <c r="F24" s="87"/>
      <c r="G24" s="87"/>
      <c r="H24" s="87"/>
      <c r="I24" s="87"/>
      <c r="J24" s="87"/>
      <c r="K24" s="87"/>
      <c r="L24" s="90"/>
    </row>
    <row r="25" spans="1:12" ht="16.5" thickBot="1" x14ac:dyDescent="0.3">
      <c r="A25" s="94"/>
      <c r="B25" s="95"/>
      <c r="C25" s="322" t="str">
        <f>IF(ROUND(SUM(C9:C24),2)&lt;&gt;1,"Debe sumar 100%","")</f>
        <v>Debe sumar 100%</v>
      </c>
      <c r="D25" s="95"/>
      <c r="E25" s="322" t="str">
        <f>IF(ROUND(SUM(E9:E24),2)&lt;&gt;1,"Debe sumar 100%","")</f>
        <v>Debe sumar 100%</v>
      </c>
      <c r="F25" s="95"/>
      <c r="G25" s="95"/>
      <c r="H25" s="95"/>
      <c r="I25" s="95"/>
      <c r="J25" s="95"/>
      <c r="K25" s="95"/>
      <c r="L25" s="96"/>
    </row>
  </sheetData>
  <sheetProtection algorithmName="SHA-512" hashValue="nSBb5h2KjH+3O3lMr9j/rsH1/Rkhe5cLrT7dRar0ZqbmRP570D08BhBOLp1uZ8J1/IaXfdUd2zXkIdGEhGDYZw==" saltValue="+80CC/dsq+7Sx/GDf9T86A==" spinCount="100000" sheet="1" objects="1" scenarios="1" selectLockedCells="1"/>
  <mergeCells count="3">
    <mergeCell ref="B5:E5"/>
    <mergeCell ref="G5:H5"/>
    <mergeCell ref="J5:K5"/>
  </mergeCells>
  <dataValidations count="6">
    <dataValidation type="list" allowBlank="1" showInputMessage="1" showErrorMessage="1" errorTitle="Error de Ingreso" error="Ingrese una Clase (IEC 61400-1) válida de la lista desplegable" sqref="K23">
      <formula1>$O$1:$O$10</formula1>
    </dataValidation>
    <dataValidation type="decimal" allowBlank="1" showInputMessage="1" showErrorMessage="1" errorTitle="Error de Ingreso" error="ingrese un % válido (entre 0 y 1, o entre 0% y 100%, incluyendo el signo % en la casilla)" sqref="C9:C20 E9:E20 K17">
      <formula1>0</formula1>
      <formula2>1</formula2>
    </dataValidation>
    <dataValidation type="decimal" allowBlank="1" showInputMessage="1" showErrorMessage="1" errorTitle="Error de ingreso" error="Ingrese un ángulo válido (resp. del Norte)" sqref="B9:B20">
      <formula1>0</formula1>
      <formula2>360</formula2>
    </dataValidation>
    <dataValidation type="decimal" operator="greaterThanOrEqual" allowBlank="1" showInputMessage="1" showErrorMessage="1" errorTitle="Error de Ingreso" error="Ingrese un número válido" sqref="H9:H20 J11:K11 K14 D9:D24 K20">
      <formula1>0</formula1>
    </dataValidation>
    <dataValidation type="decimal" allowBlank="1" showInputMessage="1" showErrorMessage="1" errorTitle="Error de Ingreso" error="Ingrese una frecuencia válida_x000a_" sqref="C21:C24 E21:E24">
      <formula1>0</formula1>
      <formula2>1</formula2>
    </dataValidation>
    <dataValidation type="decimal" allowBlank="1" showInputMessage="1" showErrorMessage="1" errorTitle="Error de Ingreso" error="Ingrese un ángulo respecto del norte (en grados)" sqref="B21:B24">
      <formula1>0</formula1>
      <formula2>360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/>
  </sheetPr>
  <dimension ref="A1:AB31"/>
  <sheetViews>
    <sheetView view="pageBreakPreview" zoomScale="70" zoomScaleNormal="100" zoomScaleSheetLayoutView="70" workbookViewId="0">
      <selection activeCell="F6" sqref="F6"/>
    </sheetView>
  </sheetViews>
  <sheetFormatPr baseColWidth="10" defaultColWidth="9.140625" defaultRowHeight="15" x14ac:dyDescent="0.25"/>
  <cols>
    <col min="1" max="1" width="3.140625" style="83" customWidth="1"/>
    <col min="2" max="2" width="25.28515625" style="83" customWidth="1"/>
    <col min="3" max="3" width="14.140625" style="83" customWidth="1"/>
    <col min="4" max="4" width="13.7109375" style="83" customWidth="1"/>
    <col min="5" max="5" width="24.140625" style="83" customWidth="1"/>
    <col min="6" max="6" width="13.85546875" style="83" customWidth="1"/>
    <col min="7" max="7" width="23.85546875" style="83" customWidth="1"/>
    <col min="8" max="8" width="10.5703125" style="83" customWidth="1"/>
    <col min="9" max="12" width="4.28515625" style="83" customWidth="1"/>
    <col min="13" max="18" width="9.7109375" style="83" customWidth="1"/>
    <col min="19" max="19" width="19.42578125" style="83" customWidth="1"/>
    <col min="20" max="20" width="18.5703125" style="83" customWidth="1"/>
    <col min="21" max="22" width="4.28515625" style="83" customWidth="1"/>
    <col min="23" max="24" width="8.7109375" style="83" customWidth="1"/>
    <col min="25" max="25" width="8.7109375" style="83" hidden="1" customWidth="1"/>
    <col min="26" max="30" width="8.7109375" style="83" customWidth="1"/>
    <col min="31" max="16384" width="9.140625" style="83"/>
  </cols>
  <sheetData>
    <row r="1" spans="1:28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3" t="str">
        <f>'Datos fijos'!H3</f>
        <v>Sí</v>
      </c>
      <c r="Z1" s="87"/>
      <c r="AA1" s="87"/>
    </row>
    <row r="2" spans="1:28" ht="25.5" x14ac:dyDescent="0.35">
      <c r="A2" s="87"/>
      <c r="B2" s="177" t="s">
        <v>1058</v>
      </c>
      <c r="C2" s="87"/>
      <c r="D2" s="87"/>
      <c r="E2" s="87"/>
      <c r="F2" s="87"/>
      <c r="G2" s="87"/>
      <c r="H2" s="87"/>
      <c r="I2" s="87"/>
      <c r="J2" s="87"/>
      <c r="K2" s="87"/>
      <c r="L2" s="177" t="s">
        <v>1058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3" t="str">
        <f>'Datos fijos'!H4</f>
        <v>No</v>
      </c>
      <c r="Z2" s="87"/>
      <c r="AA2" s="87"/>
    </row>
    <row r="3" spans="1:28" ht="15.75" thickBo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3">
        <f>'Datos fijos'!H5</f>
        <v>0</v>
      </c>
      <c r="Z3" s="87"/>
      <c r="AA3" s="87"/>
      <c r="AB3" s="87"/>
    </row>
    <row r="4" spans="1:28" x14ac:dyDescent="0.25">
      <c r="A4" s="87"/>
      <c r="B4" s="117"/>
      <c r="C4" s="102"/>
      <c r="D4" s="102"/>
      <c r="E4" s="102"/>
      <c r="F4" s="102"/>
      <c r="G4" s="102"/>
      <c r="H4" s="102"/>
      <c r="I4" s="103"/>
      <c r="J4" s="87"/>
      <c r="K4" s="87"/>
      <c r="L4" s="117"/>
      <c r="M4" s="102"/>
      <c r="N4" s="102"/>
      <c r="O4" s="102"/>
      <c r="P4" s="102"/>
      <c r="Q4" s="102"/>
      <c r="R4" s="102"/>
      <c r="S4" s="102"/>
      <c r="T4" s="102"/>
      <c r="U4" s="103"/>
      <c r="V4" s="87"/>
      <c r="W4" s="87"/>
      <c r="X4" s="87"/>
      <c r="Y4" s="87"/>
      <c r="Z4" s="87"/>
      <c r="AA4" s="87"/>
      <c r="AB4" s="87"/>
    </row>
    <row r="5" spans="1:28" ht="15.75" x14ac:dyDescent="0.25">
      <c r="A5" s="87"/>
      <c r="B5" s="92"/>
      <c r="C5" s="87"/>
      <c r="D5" s="87"/>
      <c r="E5" s="159" t="s">
        <v>1065</v>
      </c>
      <c r="F5" s="415"/>
      <c r="G5" s="416"/>
      <c r="H5" s="417"/>
      <c r="I5" s="90"/>
      <c r="J5" s="87"/>
      <c r="K5" s="87"/>
      <c r="L5" s="92"/>
      <c r="M5" s="87"/>
      <c r="N5" s="87"/>
      <c r="O5" s="87"/>
      <c r="P5" s="87"/>
      <c r="Q5" s="87"/>
      <c r="R5" s="87"/>
      <c r="S5" s="87"/>
      <c r="T5" s="87"/>
      <c r="U5" s="90"/>
      <c r="V5" s="87"/>
      <c r="W5" s="87"/>
      <c r="X5" s="87"/>
      <c r="Y5" s="87"/>
      <c r="Z5" s="87"/>
      <c r="AA5" s="87"/>
      <c r="AB5" s="87"/>
    </row>
    <row r="6" spans="1:28" x14ac:dyDescent="0.25">
      <c r="A6" s="87"/>
      <c r="B6" s="92"/>
      <c r="C6" s="87"/>
      <c r="D6" s="87"/>
      <c r="E6" s="159" t="s">
        <v>234</v>
      </c>
      <c r="F6" s="160" t="s">
        <v>252</v>
      </c>
      <c r="G6" s="87"/>
      <c r="H6" s="87"/>
      <c r="I6" s="90"/>
      <c r="J6" s="87"/>
      <c r="K6" s="87"/>
      <c r="L6" s="92"/>
      <c r="M6" s="87"/>
      <c r="N6" s="87"/>
      <c r="O6" s="87"/>
      <c r="P6" s="87"/>
      <c r="Q6" s="87"/>
      <c r="R6" s="87"/>
      <c r="S6" s="87"/>
      <c r="T6" s="87"/>
      <c r="U6" s="90"/>
      <c r="V6" s="87"/>
      <c r="W6" s="87"/>
      <c r="X6" s="87"/>
      <c r="Y6" s="87"/>
      <c r="Z6" s="87"/>
      <c r="AA6" s="87"/>
      <c r="AB6" s="87"/>
    </row>
    <row r="7" spans="1:28" x14ac:dyDescent="0.25">
      <c r="A7" s="87"/>
      <c r="B7" s="178"/>
      <c r="C7" s="87"/>
      <c r="D7" s="87"/>
      <c r="E7" s="87"/>
      <c r="F7" s="87"/>
      <c r="G7" s="87"/>
      <c r="H7" s="87"/>
      <c r="I7" s="90"/>
      <c r="J7" s="87"/>
      <c r="K7" s="87"/>
      <c r="L7" s="92"/>
      <c r="M7" s="87"/>
      <c r="N7" s="87" t="s">
        <v>422</v>
      </c>
      <c r="O7" s="87"/>
      <c r="P7" s="87"/>
      <c r="Q7" s="87"/>
      <c r="R7" s="87"/>
      <c r="S7" s="418" t="s">
        <v>469</v>
      </c>
      <c r="T7" s="418" t="s">
        <v>470</v>
      </c>
      <c r="U7" s="90"/>
      <c r="V7" s="87"/>
      <c r="W7" s="87"/>
      <c r="X7" s="87"/>
      <c r="Y7" s="87"/>
      <c r="Z7" s="87"/>
      <c r="AA7" s="87"/>
      <c r="AB7" s="87"/>
    </row>
    <row r="8" spans="1:28" x14ac:dyDescent="0.25">
      <c r="A8" s="87"/>
      <c r="B8" s="178"/>
      <c r="C8" s="87"/>
      <c r="D8" s="87"/>
      <c r="E8" s="87"/>
      <c r="F8" s="87"/>
      <c r="G8" s="87"/>
      <c r="H8" s="87"/>
      <c r="I8" s="90"/>
      <c r="L8" s="92"/>
      <c r="M8" s="87" t="s">
        <v>58</v>
      </c>
      <c r="N8" s="298" t="s">
        <v>79</v>
      </c>
      <c r="O8" s="298" t="s">
        <v>80</v>
      </c>
      <c r="P8" s="298" t="s">
        <v>81</v>
      </c>
      <c r="Q8" s="298" t="s">
        <v>82</v>
      </c>
      <c r="R8" s="298" t="s">
        <v>302</v>
      </c>
      <c r="S8" s="419"/>
      <c r="T8" s="419"/>
      <c r="U8" s="90"/>
      <c r="V8" s="87"/>
      <c r="W8" s="87"/>
      <c r="X8" s="87"/>
      <c r="Y8" s="87"/>
      <c r="Z8" s="87"/>
      <c r="AA8" s="87"/>
      <c r="AB8" s="87"/>
    </row>
    <row r="9" spans="1:28" x14ac:dyDescent="0.25">
      <c r="A9" s="87"/>
      <c r="B9" s="420" t="s">
        <v>240</v>
      </c>
      <c r="C9" s="413"/>
      <c r="D9" s="413"/>
      <c r="E9" s="413"/>
      <c r="F9" s="402" t="s">
        <v>448</v>
      </c>
      <c r="G9" s="402"/>
      <c r="H9" s="87"/>
      <c r="I9" s="90"/>
      <c r="L9" s="92"/>
      <c r="M9" s="91" t="s">
        <v>59</v>
      </c>
      <c r="N9" s="299"/>
      <c r="O9" s="299"/>
      <c r="P9" s="299"/>
      <c r="Q9" s="299"/>
      <c r="R9" s="329">
        <f>IF('"Información del Proyecto - 1"'!$H$54=0,0,N9/('"Información del Proyecto - 1"'!$H$54*8760))</f>
        <v>0</v>
      </c>
      <c r="S9" s="299"/>
      <c r="T9" s="299"/>
      <c r="U9" s="93"/>
      <c r="V9" s="298"/>
      <c r="W9" s="298"/>
      <c r="X9" s="298"/>
      <c r="Y9" s="87"/>
      <c r="Z9" s="87"/>
      <c r="AA9" s="87"/>
      <c r="AB9" s="87"/>
    </row>
    <row r="10" spans="1:28" x14ac:dyDescent="0.25">
      <c r="A10" s="87"/>
      <c r="B10" s="92"/>
      <c r="C10" s="87"/>
      <c r="D10" s="87"/>
      <c r="E10" s="87"/>
      <c r="F10" s="402" t="s">
        <v>899</v>
      </c>
      <c r="G10" s="402"/>
      <c r="H10" s="87"/>
      <c r="I10" s="90"/>
      <c r="L10" s="92"/>
      <c r="M10" s="91" t="s">
        <v>60</v>
      </c>
      <c r="N10" s="299"/>
      <c r="O10" s="299"/>
      <c r="P10" s="299"/>
      <c r="Q10" s="299"/>
      <c r="R10" s="329">
        <f>IF('"Información del Proyecto - 1"'!$H$54=0,0,N10/('"Información del Proyecto - 1"'!$H$54*8760))</f>
        <v>0</v>
      </c>
      <c r="S10" s="299"/>
      <c r="T10" s="299"/>
      <c r="U10" s="330"/>
      <c r="V10" s="237"/>
      <c r="W10" s="237"/>
      <c r="X10" s="237"/>
      <c r="Y10" s="87"/>
      <c r="Z10" s="87"/>
      <c r="AA10" s="87"/>
      <c r="AB10" s="87"/>
    </row>
    <row r="11" spans="1:28" x14ac:dyDescent="0.25">
      <c r="A11" s="87"/>
      <c r="B11" s="178"/>
      <c r="C11" s="91" t="s">
        <v>900</v>
      </c>
      <c r="D11" s="299"/>
      <c r="E11" s="87" t="s">
        <v>58</v>
      </c>
      <c r="F11" s="237" t="s">
        <v>402</v>
      </c>
      <c r="G11" s="299"/>
      <c r="H11" s="87"/>
      <c r="I11" s="90"/>
      <c r="L11" s="92"/>
      <c r="M11" s="91" t="s">
        <v>61</v>
      </c>
      <c r="N11" s="299"/>
      <c r="O11" s="299"/>
      <c r="P11" s="299"/>
      <c r="Q11" s="299"/>
      <c r="R11" s="329">
        <f>IF('"Información del Proyecto - 1"'!$H$54=0,0,N11/('"Información del Proyecto - 1"'!$H$54*8760))</f>
        <v>0</v>
      </c>
      <c r="S11" s="299"/>
      <c r="T11" s="299"/>
      <c r="U11" s="330"/>
      <c r="V11" s="237"/>
      <c r="W11" s="237"/>
      <c r="X11" s="237"/>
      <c r="Y11" s="87"/>
      <c r="Z11" s="87"/>
      <c r="AA11" s="87"/>
      <c r="AB11" s="87"/>
    </row>
    <row r="12" spans="1:28" x14ac:dyDescent="0.25">
      <c r="A12" s="87"/>
      <c r="B12" s="178"/>
      <c r="C12" s="87"/>
      <c r="D12" s="87"/>
      <c r="E12" s="87"/>
      <c r="F12" s="237" t="s">
        <v>403</v>
      </c>
      <c r="G12" s="299"/>
      <c r="H12" s="87"/>
      <c r="I12" s="90"/>
      <c r="L12" s="92"/>
      <c r="M12" s="91" t="s">
        <v>62</v>
      </c>
      <c r="N12" s="299"/>
      <c r="O12" s="299"/>
      <c r="P12" s="299"/>
      <c r="Q12" s="299"/>
      <c r="R12" s="329">
        <f>IF('"Información del Proyecto - 1"'!$H$54=0,0,N12/('"Información del Proyecto - 1"'!$H$54*8760))</f>
        <v>0</v>
      </c>
      <c r="S12" s="299"/>
      <c r="T12" s="299"/>
      <c r="U12" s="330"/>
      <c r="V12" s="237"/>
      <c r="W12" s="237"/>
      <c r="X12" s="237"/>
      <c r="Y12" s="87"/>
      <c r="Z12" s="87"/>
      <c r="AA12" s="87"/>
      <c r="AB12" s="87"/>
    </row>
    <row r="13" spans="1:28" x14ac:dyDescent="0.25">
      <c r="A13" s="87"/>
      <c r="B13" s="92"/>
      <c r="C13" s="91" t="s">
        <v>901</v>
      </c>
      <c r="D13" s="318"/>
      <c r="E13" s="87"/>
      <c r="F13" s="237" t="s">
        <v>404</v>
      </c>
      <c r="G13" s="299"/>
      <c r="H13" s="87"/>
      <c r="I13" s="90"/>
      <c r="L13" s="92"/>
      <c r="M13" s="91" t="s">
        <v>63</v>
      </c>
      <c r="N13" s="299"/>
      <c r="O13" s="299"/>
      <c r="P13" s="299"/>
      <c r="Q13" s="299"/>
      <c r="R13" s="329">
        <f>IF('"Información del Proyecto - 1"'!$H$54=0,0,N13/('"Información del Proyecto - 1"'!$H$54*8760))</f>
        <v>0</v>
      </c>
      <c r="S13" s="299"/>
      <c r="T13" s="299"/>
      <c r="U13" s="330"/>
      <c r="V13" s="237"/>
      <c r="W13" s="237"/>
      <c r="X13" s="237"/>
      <c r="Y13" s="87"/>
      <c r="Z13" s="87"/>
      <c r="AA13" s="87"/>
      <c r="AB13" s="87"/>
    </row>
    <row r="14" spans="1:28" x14ac:dyDescent="0.25">
      <c r="A14" s="87"/>
      <c r="B14" s="92"/>
      <c r="C14" s="91"/>
      <c r="D14" s="87"/>
      <c r="E14" s="87"/>
      <c r="F14" s="237" t="s">
        <v>405</v>
      </c>
      <c r="G14" s="299"/>
      <c r="H14" s="87"/>
      <c r="I14" s="90"/>
      <c r="L14" s="92"/>
      <c r="M14" s="91" t="s">
        <v>64</v>
      </c>
      <c r="N14" s="299"/>
      <c r="O14" s="299"/>
      <c r="P14" s="299"/>
      <c r="Q14" s="299"/>
      <c r="R14" s="329">
        <f>IF('"Información del Proyecto - 1"'!$H$54=0,0,N14/('"Información del Proyecto - 1"'!$H$54*8760))</f>
        <v>0</v>
      </c>
      <c r="S14" s="299"/>
      <c r="T14" s="299"/>
      <c r="U14" s="330"/>
      <c r="V14" s="237"/>
      <c r="W14" s="237"/>
      <c r="X14" s="237"/>
      <c r="Y14" s="87"/>
      <c r="Z14" s="87"/>
      <c r="AA14" s="87"/>
      <c r="AB14" s="87"/>
    </row>
    <row r="15" spans="1:28" x14ac:dyDescent="0.25">
      <c r="A15" s="87"/>
      <c r="B15" s="92"/>
      <c r="C15" s="91" t="s">
        <v>902</v>
      </c>
      <c r="D15" s="318"/>
      <c r="E15" s="87"/>
      <c r="F15" s="237" t="s">
        <v>406</v>
      </c>
      <c r="G15" s="299"/>
      <c r="H15" s="87"/>
      <c r="I15" s="90"/>
      <c r="L15" s="92"/>
      <c r="M15" s="91" t="s">
        <v>65</v>
      </c>
      <c r="N15" s="299"/>
      <c r="O15" s="299"/>
      <c r="P15" s="299"/>
      <c r="Q15" s="299"/>
      <c r="R15" s="329">
        <f>IF('"Información del Proyecto - 1"'!$H$54=0,0,N15/('"Información del Proyecto - 1"'!$H$54*8760))</f>
        <v>0</v>
      </c>
      <c r="S15" s="299"/>
      <c r="T15" s="299"/>
      <c r="U15" s="330"/>
      <c r="V15" s="237"/>
      <c r="W15" s="237"/>
      <c r="X15" s="237"/>
      <c r="Y15" s="87"/>
      <c r="Z15" s="87"/>
      <c r="AA15" s="87"/>
      <c r="AB15" s="87"/>
    </row>
    <row r="16" spans="1:28" x14ac:dyDescent="0.25">
      <c r="A16" s="87"/>
      <c r="B16" s="92"/>
      <c r="C16" s="87"/>
      <c r="D16" s="87"/>
      <c r="E16" s="87"/>
      <c r="F16" s="237" t="s">
        <v>407</v>
      </c>
      <c r="G16" s="299"/>
      <c r="H16" s="87"/>
      <c r="I16" s="90"/>
      <c r="L16" s="92"/>
      <c r="M16" s="91" t="s">
        <v>66</v>
      </c>
      <c r="N16" s="299"/>
      <c r="O16" s="299"/>
      <c r="P16" s="299"/>
      <c r="Q16" s="299"/>
      <c r="R16" s="329">
        <f>IF('"Información del Proyecto - 1"'!$H$54=0,0,N16/('"Información del Proyecto - 1"'!$H$54*8760))</f>
        <v>0</v>
      </c>
      <c r="S16" s="299"/>
      <c r="T16" s="299"/>
      <c r="U16" s="330"/>
      <c r="V16" s="237"/>
      <c r="W16" s="237"/>
      <c r="X16" s="237"/>
      <c r="Y16" s="87"/>
      <c r="Z16" s="87"/>
      <c r="AA16" s="87"/>
      <c r="AB16" s="87"/>
    </row>
    <row r="17" spans="1:28" x14ac:dyDescent="0.25">
      <c r="A17" s="87"/>
      <c r="B17" s="92"/>
      <c r="C17" s="91" t="s">
        <v>903</v>
      </c>
      <c r="D17" s="318"/>
      <c r="E17" s="87"/>
      <c r="F17" s="237" t="s">
        <v>408</v>
      </c>
      <c r="G17" s="299"/>
      <c r="H17" s="87"/>
      <c r="I17" s="90"/>
      <c r="L17" s="92"/>
      <c r="M17" s="91" t="s">
        <v>67</v>
      </c>
      <c r="N17" s="299"/>
      <c r="O17" s="299"/>
      <c r="P17" s="299"/>
      <c r="Q17" s="299"/>
      <c r="R17" s="329">
        <f>IF('"Información del Proyecto - 1"'!$H$54=0,0,N17/('"Información del Proyecto - 1"'!$H$54*8760))</f>
        <v>0</v>
      </c>
      <c r="S17" s="299"/>
      <c r="T17" s="299"/>
      <c r="U17" s="330"/>
      <c r="V17" s="237"/>
      <c r="W17" s="237"/>
      <c r="X17" s="237"/>
      <c r="Y17" s="87"/>
      <c r="Z17" s="87"/>
      <c r="AA17" s="87"/>
      <c r="AB17" s="87"/>
    </row>
    <row r="18" spans="1:28" x14ac:dyDescent="0.25">
      <c r="A18" s="87"/>
      <c r="B18" s="92"/>
      <c r="C18" s="87"/>
      <c r="D18" s="87"/>
      <c r="E18" s="87"/>
      <c r="F18" s="237" t="s">
        <v>409</v>
      </c>
      <c r="G18" s="299"/>
      <c r="H18" s="87"/>
      <c r="I18" s="90"/>
      <c r="L18" s="92"/>
      <c r="M18" s="91" t="s">
        <v>68</v>
      </c>
      <c r="N18" s="299"/>
      <c r="O18" s="299"/>
      <c r="P18" s="299"/>
      <c r="Q18" s="299"/>
      <c r="R18" s="329">
        <f>IF('"Información del Proyecto - 1"'!$H$54=0,0,N18/('"Información del Proyecto - 1"'!$H$54*8760))</f>
        <v>0</v>
      </c>
      <c r="S18" s="299"/>
      <c r="T18" s="299"/>
      <c r="U18" s="330"/>
      <c r="V18" s="237"/>
      <c r="W18" s="237"/>
      <c r="X18" s="237"/>
      <c r="Y18" s="87"/>
      <c r="Z18" s="87"/>
      <c r="AA18" s="87"/>
      <c r="AB18" s="87"/>
    </row>
    <row r="19" spans="1:28" x14ac:dyDescent="0.25">
      <c r="A19" s="87"/>
      <c r="B19" s="92"/>
      <c r="C19" s="88" t="s">
        <v>239</v>
      </c>
      <c r="D19" s="318"/>
      <c r="E19" s="87"/>
      <c r="F19" s="237" t="s">
        <v>410</v>
      </c>
      <c r="G19" s="299"/>
      <c r="H19" s="87"/>
      <c r="I19" s="90"/>
      <c r="L19" s="92"/>
      <c r="M19" s="91" t="s">
        <v>69</v>
      </c>
      <c r="N19" s="299"/>
      <c r="O19" s="299"/>
      <c r="P19" s="299"/>
      <c r="Q19" s="299"/>
      <c r="R19" s="329">
        <f>IF('"Información del Proyecto - 1"'!$H$54=0,0,N19/('"Información del Proyecto - 1"'!$H$54*8760))</f>
        <v>0</v>
      </c>
      <c r="S19" s="299"/>
      <c r="T19" s="299"/>
      <c r="U19" s="330"/>
      <c r="V19" s="237"/>
      <c r="W19" s="237"/>
      <c r="X19" s="237"/>
      <c r="Y19" s="87"/>
      <c r="Z19" s="87"/>
      <c r="AA19" s="87"/>
      <c r="AB19" s="87"/>
    </row>
    <row r="20" spans="1:28" x14ac:dyDescent="0.25">
      <c r="A20" s="87"/>
      <c r="B20" s="92"/>
      <c r="C20" s="91"/>
      <c r="D20" s="87"/>
      <c r="E20" s="87"/>
      <c r="F20" s="237" t="s">
        <v>411</v>
      </c>
      <c r="G20" s="299"/>
      <c r="H20" s="87"/>
      <c r="I20" s="90"/>
      <c r="L20" s="92"/>
      <c r="M20" s="91" t="s">
        <v>70</v>
      </c>
      <c r="N20" s="299"/>
      <c r="O20" s="299"/>
      <c r="P20" s="299"/>
      <c r="Q20" s="299"/>
      <c r="R20" s="329">
        <f>IF('"Información del Proyecto - 1"'!$H$54=0,0,N20/('"Información del Proyecto - 1"'!$H$54*8760))</f>
        <v>0</v>
      </c>
      <c r="S20" s="299"/>
      <c r="T20" s="299"/>
      <c r="U20" s="330"/>
      <c r="V20" s="237"/>
      <c r="W20" s="237"/>
      <c r="X20" s="237"/>
      <c r="Y20" s="87"/>
      <c r="Z20" s="87"/>
      <c r="AA20" s="87"/>
      <c r="AB20" s="87"/>
    </row>
    <row r="21" spans="1:28" x14ac:dyDescent="0.25">
      <c r="A21" s="87"/>
      <c r="B21" s="92"/>
      <c r="C21" s="87"/>
      <c r="D21" s="87"/>
      <c r="E21" s="87"/>
      <c r="F21" s="237" t="s">
        <v>412</v>
      </c>
      <c r="G21" s="299"/>
      <c r="H21" s="87"/>
      <c r="I21" s="90"/>
      <c r="L21" s="92"/>
      <c r="M21" s="91" t="s">
        <v>71</v>
      </c>
      <c r="N21" s="299"/>
      <c r="O21" s="299"/>
      <c r="P21" s="299"/>
      <c r="Q21" s="299"/>
      <c r="R21" s="329">
        <f>IF('"Información del Proyecto - 1"'!$H$54=0,0,N21/('"Información del Proyecto - 1"'!$H$54*8760))</f>
        <v>0</v>
      </c>
      <c r="S21" s="299"/>
      <c r="T21" s="299"/>
      <c r="U21" s="330"/>
      <c r="V21" s="237"/>
      <c r="W21" s="237"/>
      <c r="X21" s="237"/>
      <c r="Y21" s="87"/>
      <c r="Z21" s="87"/>
      <c r="AA21" s="87"/>
      <c r="AB21" s="87"/>
    </row>
    <row r="22" spans="1:28" x14ac:dyDescent="0.25">
      <c r="A22" s="87"/>
      <c r="B22" s="92"/>
      <c r="C22" s="88" t="s">
        <v>904</v>
      </c>
      <c r="D22" s="318"/>
      <c r="E22" s="87"/>
      <c r="F22" s="237" t="s">
        <v>413</v>
      </c>
      <c r="G22" s="299"/>
      <c r="H22" s="87"/>
      <c r="I22" s="90"/>
      <c r="L22" s="92"/>
      <c r="M22" s="91" t="s">
        <v>72</v>
      </c>
      <c r="N22" s="299"/>
      <c r="O22" s="299"/>
      <c r="P22" s="299"/>
      <c r="Q22" s="299"/>
      <c r="R22" s="329">
        <f>IF('"Información del Proyecto - 1"'!$H$54=0,0,N22/('"Información del Proyecto - 1"'!$H$54*8760))</f>
        <v>0</v>
      </c>
      <c r="S22" s="299"/>
      <c r="T22" s="299"/>
      <c r="U22" s="330"/>
      <c r="V22" s="237"/>
      <c r="W22" s="237"/>
      <c r="X22" s="237"/>
      <c r="Y22" s="237"/>
      <c r="Z22" s="237"/>
      <c r="AA22" s="87"/>
      <c r="AB22" s="87"/>
    </row>
    <row r="23" spans="1:28" x14ac:dyDescent="0.25">
      <c r="A23" s="87"/>
      <c r="B23" s="92"/>
      <c r="C23" s="87"/>
      <c r="D23" s="87"/>
      <c r="E23" s="87"/>
      <c r="F23" s="87"/>
      <c r="G23" s="87"/>
      <c r="H23" s="87"/>
      <c r="I23" s="90"/>
      <c r="L23" s="92"/>
      <c r="M23" s="91" t="s">
        <v>73</v>
      </c>
      <c r="N23" s="299"/>
      <c r="O23" s="299"/>
      <c r="P23" s="299"/>
      <c r="Q23" s="299"/>
      <c r="R23" s="329">
        <f>IF('"Información del Proyecto - 1"'!$H$54=0,0,N23/('"Información del Proyecto - 1"'!$H$54*8760))</f>
        <v>0</v>
      </c>
      <c r="S23" s="299"/>
      <c r="T23" s="299"/>
      <c r="U23" s="330"/>
      <c r="V23" s="237"/>
      <c r="W23" s="237"/>
      <c r="X23" s="237"/>
      <c r="Y23" s="237"/>
      <c r="Z23" s="237"/>
      <c r="AA23" s="87"/>
      <c r="AB23" s="87"/>
    </row>
    <row r="24" spans="1:28" x14ac:dyDescent="0.25">
      <c r="A24" s="87"/>
      <c r="B24" s="92"/>
      <c r="C24" s="87"/>
      <c r="D24" s="87"/>
      <c r="E24" s="87"/>
      <c r="F24" s="87"/>
      <c r="G24" s="87"/>
      <c r="H24" s="87"/>
      <c r="I24" s="90"/>
      <c r="L24" s="92"/>
      <c r="M24" s="91" t="s">
        <v>74</v>
      </c>
      <c r="N24" s="299"/>
      <c r="O24" s="299"/>
      <c r="P24" s="299"/>
      <c r="Q24" s="299"/>
      <c r="R24" s="329">
        <f>IF('"Información del Proyecto - 1"'!$H$54=0,0,N24/('"Información del Proyecto - 1"'!$H$54*8760))</f>
        <v>0</v>
      </c>
      <c r="S24" s="299"/>
      <c r="T24" s="299"/>
      <c r="U24" s="330"/>
      <c r="V24" s="237"/>
      <c r="W24" s="237"/>
      <c r="X24" s="237"/>
      <c r="Y24" s="237"/>
      <c r="Z24" s="237"/>
      <c r="AA24" s="87"/>
      <c r="AB24" s="87"/>
    </row>
    <row r="25" spans="1:28" x14ac:dyDescent="0.25">
      <c r="A25" s="87"/>
      <c r="B25" s="92"/>
      <c r="C25" s="87"/>
      <c r="D25" s="87"/>
      <c r="E25" s="87"/>
      <c r="F25" s="87"/>
      <c r="G25" s="87"/>
      <c r="H25" s="87"/>
      <c r="I25" s="90"/>
      <c r="L25" s="92"/>
      <c r="M25" s="91" t="s">
        <v>75</v>
      </c>
      <c r="N25" s="299"/>
      <c r="O25" s="299"/>
      <c r="P25" s="299"/>
      <c r="Q25" s="299"/>
      <c r="R25" s="329">
        <f>IF('"Información del Proyecto - 1"'!$H$54=0,0,N25/('"Información del Proyecto - 1"'!$H$54*8760))</f>
        <v>0</v>
      </c>
      <c r="S25" s="299"/>
      <c r="T25" s="299"/>
      <c r="U25" s="330"/>
      <c r="V25" s="237"/>
      <c r="W25" s="237"/>
      <c r="X25" s="237"/>
      <c r="Y25" s="237"/>
      <c r="Z25" s="237"/>
      <c r="AA25" s="87"/>
      <c r="AB25" s="87"/>
    </row>
    <row r="26" spans="1:28" x14ac:dyDescent="0.25">
      <c r="A26" s="87"/>
      <c r="B26" s="92"/>
      <c r="C26" s="87"/>
      <c r="D26" s="87"/>
      <c r="E26" s="87"/>
      <c r="F26" s="87"/>
      <c r="G26" s="87"/>
      <c r="H26" s="87"/>
      <c r="I26" s="90"/>
      <c r="L26" s="92"/>
      <c r="M26" s="91" t="s">
        <v>76</v>
      </c>
      <c r="N26" s="299"/>
      <c r="O26" s="299"/>
      <c r="P26" s="299"/>
      <c r="Q26" s="299"/>
      <c r="R26" s="329">
        <f>IF('"Información del Proyecto - 1"'!$H$54=0,0,N26/('"Información del Proyecto - 1"'!$H$54*8760))</f>
        <v>0</v>
      </c>
      <c r="S26" s="299"/>
      <c r="T26" s="299"/>
      <c r="U26" s="330"/>
      <c r="V26" s="237"/>
      <c r="W26" s="237"/>
      <c r="X26" s="237"/>
      <c r="Y26" s="237"/>
      <c r="Z26" s="237"/>
      <c r="AA26" s="87"/>
      <c r="AB26" s="87"/>
    </row>
    <row r="27" spans="1:28" x14ac:dyDescent="0.25">
      <c r="A27" s="87"/>
      <c r="B27" s="92"/>
      <c r="C27" s="87"/>
      <c r="D27" s="87"/>
      <c r="E27" s="87"/>
      <c r="F27" s="87"/>
      <c r="G27" s="87"/>
      <c r="H27" s="87"/>
      <c r="I27" s="90"/>
      <c r="L27" s="92"/>
      <c r="M27" s="91" t="s">
        <v>77</v>
      </c>
      <c r="N27" s="299"/>
      <c r="O27" s="299"/>
      <c r="P27" s="299"/>
      <c r="Q27" s="299"/>
      <c r="R27" s="329">
        <f>IF('"Información del Proyecto - 1"'!$H$54=0,0,N27/('"Información del Proyecto - 1"'!$H$54*8760))</f>
        <v>0</v>
      </c>
      <c r="S27" s="299"/>
      <c r="T27" s="299"/>
      <c r="U27" s="330"/>
      <c r="V27" s="237"/>
      <c r="W27" s="237"/>
      <c r="X27" s="237"/>
      <c r="Y27" s="237"/>
      <c r="Z27" s="237"/>
      <c r="AA27" s="87"/>
      <c r="AB27" s="87"/>
    </row>
    <row r="28" spans="1:28" x14ac:dyDescent="0.25">
      <c r="A28" s="87"/>
      <c r="B28" s="92"/>
      <c r="C28" s="87"/>
      <c r="D28" s="87"/>
      <c r="E28" s="87"/>
      <c r="F28" s="87"/>
      <c r="G28" s="87"/>
      <c r="H28" s="87"/>
      <c r="I28" s="90"/>
      <c r="L28" s="92"/>
      <c r="M28" s="91" t="s">
        <v>78</v>
      </c>
      <c r="N28" s="299"/>
      <c r="O28" s="299"/>
      <c r="P28" s="299"/>
      <c r="Q28" s="299"/>
      <c r="R28" s="329">
        <f>IF('"Información del Proyecto - 1"'!$H$54=0,0,N28/('"Información del Proyecto - 1"'!$H$54*8760))</f>
        <v>0</v>
      </c>
      <c r="S28" s="299"/>
      <c r="T28" s="299"/>
      <c r="U28" s="330"/>
      <c r="V28" s="237"/>
      <c r="W28" s="237"/>
      <c r="X28" s="237"/>
      <c r="Y28" s="237"/>
      <c r="Z28" s="237"/>
      <c r="AA28" s="87"/>
      <c r="AB28" s="87"/>
    </row>
    <row r="29" spans="1:28" x14ac:dyDescent="0.25">
      <c r="A29" s="87"/>
      <c r="B29" s="92"/>
      <c r="C29" s="87"/>
      <c r="D29" s="87"/>
      <c r="E29" s="87"/>
      <c r="F29" s="87"/>
      <c r="G29" s="87"/>
      <c r="H29" s="87"/>
      <c r="I29" s="90"/>
      <c r="L29" s="331"/>
      <c r="M29" s="237"/>
      <c r="N29" s="237"/>
      <c r="O29" s="237"/>
      <c r="P29" s="237"/>
      <c r="Q29" s="237"/>
      <c r="R29" s="237"/>
      <c r="S29" s="237"/>
      <c r="T29" s="237"/>
      <c r="U29" s="330"/>
      <c r="V29" s="237"/>
      <c r="W29" s="237"/>
      <c r="X29" s="237"/>
      <c r="Y29" s="237"/>
      <c r="Z29" s="237"/>
      <c r="AA29" s="87"/>
      <c r="AB29" s="87"/>
    </row>
    <row r="30" spans="1:28" ht="15.75" thickBot="1" x14ac:dyDescent="0.3">
      <c r="A30" s="87"/>
      <c r="B30" s="94"/>
      <c r="C30" s="95"/>
      <c r="D30" s="95"/>
      <c r="E30" s="95"/>
      <c r="F30" s="95"/>
      <c r="G30" s="95"/>
      <c r="H30" s="95"/>
      <c r="I30" s="96"/>
      <c r="J30" s="87"/>
      <c r="K30" s="87"/>
      <c r="L30" s="94"/>
      <c r="M30" s="95"/>
      <c r="N30" s="95"/>
      <c r="O30" s="95"/>
      <c r="P30" s="95"/>
      <c r="Q30" s="95"/>
      <c r="R30" s="95"/>
      <c r="S30" s="95"/>
      <c r="T30" s="95"/>
      <c r="U30" s="96"/>
      <c r="V30" s="87"/>
      <c r="W30" s="87"/>
      <c r="X30" s="87"/>
      <c r="Y30" s="87"/>
      <c r="Z30" s="87"/>
      <c r="AA30" s="87"/>
      <c r="AB30" s="87"/>
    </row>
    <row r="31" spans="1:28" x14ac:dyDescent="0.25">
      <c r="J31" s="87"/>
      <c r="K31" s="87"/>
      <c r="V31" s="87"/>
      <c r="W31" s="87"/>
      <c r="X31" s="87"/>
      <c r="Y31" s="87"/>
      <c r="Z31" s="87"/>
      <c r="AA31" s="87"/>
      <c r="AB31" s="87"/>
    </row>
  </sheetData>
  <sheetProtection algorithmName="SHA-512" hashValue="cPmb3f78YCPoHz0F9mJXIOiS4+ZtU+OEeX5WHdHCnx54Q0GEis7HTbLc8eTcaSdnMf5xcjLsSVqvyWmI3VN61A==" saltValue="WRYl9H3Q9z2NDcR/jC1AkQ==" spinCount="100000" sheet="1" objects="1" scenarios="1" selectLockedCells="1"/>
  <mergeCells count="6">
    <mergeCell ref="F10:G10"/>
    <mergeCell ref="F5:H5"/>
    <mergeCell ref="S7:S8"/>
    <mergeCell ref="T7:T8"/>
    <mergeCell ref="B9:E9"/>
    <mergeCell ref="F9:G9"/>
  </mergeCells>
  <dataValidations count="5">
    <dataValidation type="decimal" operator="greaterThanOrEqual" allowBlank="1" showInputMessage="1" showErrorMessage="1" errorTitle="Error de Ingreso" error="Ingrese un número válido._x000a_La energía comprometida mínima debe ser mayor o igual a la de P99 _x000a_del año correspondiente" sqref="T9:T28">
      <formula1>Q9</formula1>
    </dataValidation>
    <dataValidation type="decimal" operator="greaterThanOrEqual" allowBlank="1" showInputMessage="1" showErrorMessage="1" errorTitle="Error de Ingreso" error="Ingrese un número válido._x000a_La energía comprometida debe ser _x000a_mayor o igual a la de P90 del año correspondiente" sqref="S9:S28">
      <formula1>P9</formula1>
    </dataValidation>
    <dataValidation type="decimal" allowBlank="1" showInputMessage="1" showErrorMessage="1" errorTitle="Error de Ingreso" error="ingrese un % válido (entre 0 y 1, o entre 0% y 100%, incluyendo el signo % en la casilla)" sqref="D13 D19 D22 D15 D17">
      <formula1>0</formula1>
      <formula2>1</formula2>
    </dataValidation>
    <dataValidation type="decimal" operator="greaterThanOrEqual" allowBlank="1" showInputMessage="1" showErrorMessage="1" errorTitle="Error de Ingreso" error="Ingrese un número válido" sqref="D11 N9:Q28 G11:G22">
      <formula1>0</formula1>
    </dataValidation>
    <dataValidation type="list" allowBlank="1" showInputMessage="1" showErrorMessage="1" errorTitle="Error de Ingreso" error="Ingrese SI o NO de la lista desplegable" sqref="F6">
      <formula1>$Y$1:$Y$2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colBreaks count="1" manualBreakCount="1">
    <brk id="10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6"/>
  </sheetPr>
  <dimension ref="B1:U113"/>
  <sheetViews>
    <sheetView view="pageBreakPreview" zoomScale="55" zoomScaleNormal="80" zoomScaleSheetLayoutView="55" workbookViewId="0">
      <selection activeCell="F4" sqref="F4:I4"/>
    </sheetView>
  </sheetViews>
  <sheetFormatPr baseColWidth="10" defaultColWidth="9.140625" defaultRowHeight="15" x14ac:dyDescent="0.25"/>
  <cols>
    <col min="1" max="1" width="3.140625" style="83" customWidth="1"/>
    <col min="2" max="2" width="18.85546875" style="83" customWidth="1"/>
    <col min="3" max="3" width="15.42578125" style="83" customWidth="1"/>
    <col min="4" max="4" width="14.42578125" style="83" customWidth="1"/>
    <col min="5" max="5" width="15.140625" style="83" customWidth="1"/>
    <col min="6" max="6" width="21.5703125" style="83" customWidth="1"/>
    <col min="7" max="7" width="17" style="83" customWidth="1"/>
    <col min="8" max="8" width="23.7109375" style="83" customWidth="1"/>
    <col min="9" max="9" width="22.5703125" style="83" customWidth="1"/>
    <col min="10" max="10" width="22.140625" style="83" customWidth="1"/>
    <col min="11" max="11" width="14.42578125" style="83" customWidth="1"/>
    <col min="12" max="12" width="19" style="83" customWidth="1"/>
    <col min="13" max="13" width="19.7109375" style="83" customWidth="1"/>
    <col min="14" max="14" width="20.140625" style="83" bestFit="1" customWidth="1"/>
    <col min="15" max="15" width="20.140625" style="83" customWidth="1"/>
    <col min="16" max="16" width="22.5703125" style="83" bestFit="1" customWidth="1"/>
    <col min="17" max="17" width="22.5703125" style="83" customWidth="1"/>
    <col min="18" max="18" width="3.5703125" style="83" customWidth="1"/>
    <col min="19" max="20" width="14.42578125" style="83" hidden="1" customWidth="1"/>
    <col min="21" max="21" width="15.140625" style="83" hidden="1" customWidth="1"/>
    <col min="22" max="23" width="20.140625" style="83" customWidth="1"/>
    <col min="24" max="24" width="22.5703125" style="83" bestFit="1" customWidth="1"/>
    <col min="25" max="25" width="22.5703125" style="83" customWidth="1"/>
    <col min="26" max="16384" width="9.140625" style="83"/>
  </cols>
  <sheetData>
    <row r="1" spans="2:21" x14ac:dyDescent="0.25">
      <c r="S1" s="83" t="str">
        <f>'Datos fijos'!H3</f>
        <v>Sí</v>
      </c>
      <c r="T1" s="308" t="str">
        <f>'Datos fijos'!M3</f>
        <v>18S</v>
      </c>
      <c r="U1" s="308" t="str">
        <f>'Datos fijos'!V3</f>
        <v>Tubular</v>
      </c>
    </row>
    <row r="2" spans="2:21" ht="20.25" x14ac:dyDescent="0.3">
      <c r="B2" s="174" t="s">
        <v>974</v>
      </c>
      <c r="J2" s="174" t="s">
        <v>975</v>
      </c>
      <c r="S2" s="83" t="str">
        <f>'Datos fijos'!H4</f>
        <v>No</v>
      </c>
      <c r="T2" s="308" t="str">
        <f>'Datos fijos'!M4</f>
        <v>19S</v>
      </c>
      <c r="U2" s="308" t="str">
        <f>'Datos fijos'!V4</f>
        <v>Reticulado</v>
      </c>
    </row>
    <row r="3" spans="2:21" x14ac:dyDescent="0.25">
      <c r="S3" s="83">
        <f>'Datos fijos'!H5</f>
        <v>0</v>
      </c>
      <c r="T3" s="308" t="str">
        <f>'Datos fijos'!M5</f>
        <v>20S</v>
      </c>
      <c r="U3" s="308">
        <f>'Datos fijos'!V5</f>
        <v>0</v>
      </c>
    </row>
    <row r="4" spans="2:21" ht="15.75" x14ac:dyDescent="0.25">
      <c r="E4" s="227" t="s">
        <v>623</v>
      </c>
      <c r="F4" s="435"/>
      <c r="G4" s="435"/>
      <c r="H4" s="435"/>
      <c r="I4" s="435"/>
      <c r="S4" s="83">
        <f>'Datos fijos'!H6</f>
        <v>0</v>
      </c>
      <c r="T4" s="308" t="str">
        <f>'Datos fijos'!M6</f>
        <v>21S</v>
      </c>
      <c r="U4" s="308" t="str">
        <f>'Datos fijos'!V6</f>
        <v>SODAR</v>
      </c>
    </row>
    <row r="5" spans="2:21" ht="15.75" x14ac:dyDescent="0.25">
      <c r="E5" s="86" t="s">
        <v>624</v>
      </c>
      <c r="F5" s="435"/>
      <c r="G5" s="435"/>
      <c r="H5" s="435"/>
      <c r="I5" s="435"/>
      <c r="S5" s="83">
        <f>'Datos fijos'!H7</f>
        <v>0</v>
      </c>
      <c r="T5" s="308">
        <f>'Datos fijos'!M7</f>
        <v>0</v>
      </c>
      <c r="U5" s="308" t="str">
        <f>'Datos fijos'!V7</f>
        <v>LIDAR</v>
      </c>
    </row>
    <row r="6" spans="2:21" ht="15.75" thickBot="1" x14ac:dyDescent="0.3">
      <c r="C6" s="309"/>
      <c r="D6" s="309"/>
      <c r="S6" s="83">
        <f>'Datos fijos'!H8</f>
        <v>0</v>
      </c>
      <c r="T6" s="308">
        <f>'Datos fijos'!M8</f>
        <v>0</v>
      </c>
      <c r="U6" s="308">
        <f>'Datos fijos'!V8</f>
        <v>0</v>
      </c>
    </row>
    <row r="7" spans="2:21" s="85" customFormat="1" x14ac:dyDescent="0.25">
      <c r="B7" s="429" t="s">
        <v>625</v>
      </c>
      <c r="C7" s="430"/>
      <c r="D7" s="430"/>
      <c r="E7" s="430"/>
      <c r="F7" s="430"/>
      <c r="G7" s="430"/>
      <c r="H7" s="430"/>
      <c r="I7" s="431"/>
      <c r="J7" s="429" t="s">
        <v>626</v>
      </c>
      <c r="K7" s="430"/>
      <c r="L7" s="430"/>
      <c r="M7" s="430"/>
      <c r="N7" s="430"/>
      <c r="O7" s="430"/>
      <c r="P7" s="430"/>
      <c r="Q7" s="431"/>
      <c r="S7" s="83">
        <f>'Datos fijos'!H9</f>
        <v>0</v>
      </c>
      <c r="T7" s="308">
        <f>'Datos fijos'!M9</f>
        <v>0</v>
      </c>
      <c r="U7" s="308">
        <f>'Datos fijos'!V9</f>
        <v>0</v>
      </c>
    </row>
    <row r="8" spans="2:21" s="85" customFormat="1" x14ac:dyDescent="0.25">
      <c r="B8" s="301"/>
      <c r="C8" s="302"/>
      <c r="D8" s="302"/>
      <c r="E8" s="302"/>
      <c r="F8" s="302"/>
      <c r="G8" s="302"/>
      <c r="H8" s="302"/>
      <c r="I8" s="310"/>
      <c r="J8" s="432" t="s">
        <v>627</v>
      </c>
      <c r="K8" s="433"/>
      <c r="L8" s="433"/>
      <c r="M8" s="433"/>
      <c r="N8" s="433"/>
      <c r="O8" s="433"/>
      <c r="P8" s="433"/>
      <c r="Q8" s="434"/>
      <c r="S8" s="83">
        <f>'Datos fijos'!H10</f>
        <v>0</v>
      </c>
      <c r="T8" s="308">
        <f>'Datos fijos'!M10</f>
        <v>0</v>
      </c>
      <c r="U8" s="308">
        <f>'Datos fijos'!V10</f>
        <v>0</v>
      </c>
    </row>
    <row r="9" spans="2:21" s="85" customFormat="1" x14ac:dyDescent="0.25">
      <c r="B9" s="108"/>
      <c r="C9" s="105"/>
      <c r="D9" s="311"/>
      <c r="E9" s="91" t="s">
        <v>628</v>
      </c>
      <c r="F9" s="403"/>
      <c r="G9" s="403"/>
      <c r="H9" s="302"/>
      <c r="I9" s="310"/>
      <c r="J9" s="108"/>
      <c r="K9" s="105"/>
      <c r="L9" s="311"/>
      <c r="M9" s="91" t="s">
        <v>628</v>
      </c>
      <c r="N9" s="403"/>
      <c r="O9" s="403"/>
      <c r="P9" s="302"/>
      <c r="Q9" s="310"/>
      <c r="S9" s="83">
        <f>'Datos fijos'!H11</f>
        <v>0</v>
      </c>
      <c r="T9" s="308">
        <f>'Datos fijos'!M11</f>
        <v>0</v>
      </c>
      <c r="U9" s="308">
        <f>'Datos fijos'!V11</f>
        <v>0</v>
      </c>
    </row>
    <row r="10" spans="2:21" s="85" customFormat="1" x14ac:dyDescent="0.25">
      <c r="B10" s="98"/>
      <c r="C10" s="302"/>
      <c r="D10" s="302"/>
      <c r="E10" s="302"/>
      <c r="F10" s="302"/>
      <c r="G10" s="302"/>
      <c r="H10" s="302"/>
      <c r="I10" s="310"/>
      <c r="J10" s="98"/>
      <c r="K10" s="302"/>
      <c r="L10" s="302"/>
      <c r="M10" s="302"/>
      <c r="N10" s="302"/>
      <c r="O10" s="302"/>
      <c r="P10" s="302"/>
      <c r="Q10" s="310"/>
      <c r="S10" s="83">
        <f>'Datos fijos'!H12</f>
        <v>0</v>
      </c>
      <c r="U10" s="308">
        <f>'Datos fijos'!V12</f>
        <v>0</v>
      </c>
    </row>
    <row r="11" spans="2:21" s="85" customFormat="1" x14ac:dyDescent="0.25">
      <c r="B11" s="108"/>
      <c r="C11" s="105"/>
      <c r="D11" s="105"/>
      <c r="E11" s="88" t="s">
        <v>248</v>
      </c>
      <c r="F11" s="145" t="s">
        <v>629</v>
      </c>
      <c r="G11" s="145" t="s">
        <v>630</v>
      </c>
      <c r="H11" s="302"/>
      <c r="I11" s="310"/>
      <c r="J11" s="108"/>
      <c r="K11" s="105"/>
      <c r="L11" s="105"/>
      <c r="M11" s="88" t="s">
        <v>248</v>
      </c>
      <c r="N11" s="145" t="s">
        <v>629</v>
      </c>
      <c r="O11" s="145" t="s">
        <v>630</v>
      </c>
      <c r="P11" s="302"/>
      <c r="Q11" s="310"/>
      <c r="S11" s="83">
        <f>'Datos fijos'!H13</f>
        <v>0</v>
      </c>
      <c r="U11" s="308">
        <f>'Datos fijos'!V13</f>
        <v>0</v>
      </c>
    </row>
    <row r="12" spans="2:21" s="85" customFormat="1" x14ac:dyDescent="0.25">
      <c r="B12" s="108"/>
      <c r="C12" s="105"/>
      <c r="D12" s="91" t="s">
        <v>631</v>
      </c>
      <c r="E12" s="312"/>
      <c r="F12" s="299"/>
      <c r="G12" s="299"/>
      <c r="H12" s="87"/>
      <c r="I12" s="310"/>
      <c r="J12" s="108"/>
      <c r="K12" s="105"/>
      <c r="L12" s="91" t="s">
        <v>631</v>
      </c>
      <c r="M12" s="312"/>
      <c r="N12" s="299"/>
      <c r="O12" s="299"/>
      <c r="P12" s="87"/>
      <c r="Q12" s="310"/>
      <c r="S12" s="83">
        <f>'Datos fijos'!H14</f>
        <v>0</v>
      </c>
    </row>
    <row r="13" spans="2:21" x14ac:dyDescent="0.25">
      <c r="B13" s="92"/>
      <c r="C13" s="87"/>
      <c r="D13" s="87"/>
      <c r="E13" s="87"/>
      <c r="F13" s="87"/>
      <c r="G13" s="87"/>
      <c r="H13" s="87"/>
      <c r="I13" s="90"/>
      <c r="J13" s="92"/>
      <c r="K13" s="87"/>
      <c r="L13" s="87"/>
      <c r="M13" s="87"/>
      <c r="N13" s="87"/>
      <c r="O13" s="87"/>
      <c r="P13" s="87"/>
      <c r="Q13" s="90"/>
    </row>
    <row r="14" spans="2:21" x14ac:dyDescent="0.25">
      <c r="B14" s="92"/>
      <c r="C14" s="298" t="s">
        <v>632</v>
      </c>
      <c r="D14" s="87"/>
      <c r="E14" s="311" t="s">
        <v>633</v>
      </c>
      <c r="F14" s="91"/>
      <c r="G14" s="87"/>
      <c r="H14" s="91" t="s">
        <v>634</v>
      </c>
      <c r="I14" s="90"/>
      <c r="J14" s="92"/>
      <c r="K14" s="298" t="s">
        <v>632</v>
      </c>
      <c r="L14" s="87"/>
      <c r="M14" s="311" t="s">
        <v>633</v>
      </c>
      <c r="N14" s="91"/>
      <c r="O14" s="87"/>
      <c r="P14" s="91" t="s">
        <v>634</v>
      </c>
      <c r="Q14" s="90"/>
    </row>
    <row r="15" spans="2:21" x14ac:dyDescent="0.25">
      <c r="B15" s="92"/>
      <c r="C15" s="299" t="s">
        <v>252</v>
      </c>
      <c r="D15" s="87"/>
      <c r="E15" s="403"/>
      <c r="F15" s="403"/>
      <c r="G15" s="87"/>
      <c r="H15" s="299" t="s">
        <v>252</v>
      </c>
      <c r="I15" s="90"/>
      <c r="J15" s="92"/>
      <c r="K15" s="299" t="s">
        <v>252</v>
      </c>
      <c r="L15" s="87"/>
      <c r="M15" s="403"/>
      <c r="N15" s="403"/>
      <c r="O15" s="87"/>
      <c r="P15" s="299" t="s">
        <v>252</v>
      </c>
      <c r="Q15" s="90"/>
    </row>
    <row r="16" spans="2:21" x14ac:dyDescent="0.25">
      <c r="B16" s="92"/>
      <c r="C16" s="87"/>
      <c r="D16" s="87"/>
      <c r="E16" s="87"/>
      <c r="F16" s="311"/>
      <c r="G16" s="87"/>
      <c r="H16" s="313" t="str">
        <f>IF(OR(C15='Datos fijos'!$H$3,H15='Datos fijos'!$H$3),"","Debe presentar permiso de uso de datos")</f>
        <v>Debe presentar permiso de uso de datos</v>
      </c>
      <c r="I16" s="90"/>
      <c r="J16" s="92"/>
      <c r="K16" s="87"/>
      <c r="L16" s="87"/>
      <c r="M16" s="87"/>
      <c r="N16" s="311"/>
      <c r="O16" s="87"/>
      <c r="P16" s="313" t="str">
        <f>IF(OR(K15='Datos fijos'!$H$3,P15='Datos fijos'!$H$3),"","Debe presentar permiso de uso de datos")</f>
        <v>Debe presentar permiso de uso de datos</v>
      </c>
      <c r="Q16" s="90"/>
    </row>
    <row r="17" spans="2:17" x14ac:dyDescent="0.25">
      <c r="B17" s="92"/>
      <c r="C17" s="87"/>
      <c r="D17" s="87"/>
      <c r="E17" s="87"/>
      <c r="F17" s="87"/>
      <c r="G17" s="91"/>
      <c r="H17" s="87"/>
      <c r="I17" s="90"/>
      <c r="J17" s="92"/>
      <c r="K17" s="87"/>
      <c r="L17" s="87"/>
      <c r="M17" s="87"/>
      <c r="N17" s="87"/>
      <c r="O17" s="91"/>
      <c r="P17" s="87"/>
      <c r="Q17" s="90"/>
    </row>
    <row r="18" spans="2:17" x14ac:dyDescent="0.25">
      <c r="B18" s="92"/>
      <c r="C18" s="87"/>
      <c r="D18" s="91" t="s">
        <v>635</v>
      </c>
      <c r="E18" s="403"/>
      <c r="F18" s="403"/>
      <c r="G18" s="87"/>
      <c r="H18" s="87"/>
      <c r="I18" s="90"/>
      <c r="J18" s="92"/>
      <c r="K18" s="87"/>
      <c r="L18" s="91" t="s">
        <v>635</v>
      </c>
      <c r="M18" s="403"/>
      <c r="N18" s="403"/>
      <c r="O18" s="87"/>
      <c r="P18" s="87"/>
      <c r="Q18" s="90"/>
    </row>
    <row r="19" spans="2:17" x14ac:dyDescent="0.25">
      <c r="B19" s="92"/>
      <c r="C19" s="87"/>
      <c r="D19" s="91"/>
      <c r="E19" s="91"/>
      <c r="F19" s="91"/>
      <c r="G19" s="87"/>
      <c r="H19" s="87"/>
      <c r="I19" s="90"/>
      <c r="J19" s="92"/>
      <c r="K19" s="87"/>
      <c r="L19" s="91"/>
      <c r="M19" s="91"/>
      <c r="N19" s="91"/>
      <c r="O19" s="87"/>
      <c r="P19" s="87"/>
      <c r="Q19" s="90"/>
    </row>
    <row r="20" spans="2:17" s="281" customFormat="1" x14ac:dyDescent="0.25">
      <c r="B20" s="314"/>
      <c r="C20" s="298"/>
      <c r="D20" s="298"/>
      <c r="E20" s="298" t="s">
        <v>235</v>
      </c>
      <c r="F20" s="298" t="s">
        <v>636</v>
      </c>
      <c r="G20" s="298"/>
      <c r="H20" s="298"/>
      <c r="I20" s="93"/>
      <c r="J20" s="314"/>
      <c r="K20" s="298"/>
      <c r="L20" s="298"/>
      <c r="M20" s="298" t="s">
        <v>235</v>
      </c>
      <c r="N20" s="298" t="s">
        <v>636</v>
      </c>
      <c r="O20" s="298"/>
      <c r="P20" s="298"/>
      <c r="Q20" s="93"/>
    </row>
    <row r="21" spans="2:17" x14ac:dyDescent="0.25">
      <c r="B21" s="92"/>
      <c r="C21" s="87"/>
      <c r="D21" s="91" t="s">
        <v>637</v>
      </c>
      <c r="E21" s="315"/>
      <c r="F21" s="316"/>
      <c r="G21" s="87"/>
      <c r="H21" s="317" t="str">
        <f>IF(F22&gt;12*(YEAR(F21)-YEAR(E21))+MONTH(F21)-MONTH(E21)+1,"La cant de meses efectivos no corresponde con las fechas","")</f>
        <v/>
      </c>
      <c r="I21" s="90"/>
      <c r="J21" s="92"/>
      <c r="K21" s="87"/>
      <c r="L21" s="91" t="s">
        <v>637</v>
      </c>
      <c r="M21" s="315"/>
      <c r="N21" s="316"/>
      <c r="O21" s="87"/>
      <c r="P21" s="317" t="str">
        <f>IF(N22&gt;12*(YEAR(N21)-YEAR(M21))+MONTH(N21)-MONTH(M21)+1,"La cant de meses efectivos no corresponde con las fechas","")</f>
        <v/>
      </c>
      <c r="Q21" s="90"/>
    </row>
    <row r="22" spans="2:17" x14ac:dyDescent="0.25">
      <c r="B22" s="92"/>
      <c r="C22" s="87"/>
      <c r="D22" s="91"/>
      <c r="E22" s="91" t="s">
        <v>638</v>
      </c>
      <c r="F22" s="299"/>
      <c r="G22" s="87"/>
      <c r="H22" s="317"/>
      <c r="I22" s="90"/>
      <c r="J22" s="92"/>
      <c r="K22" s="87"/>
      <c r="L22" s="91"/>
      <c r="M22" s="91" t="s">
        <v>638</v>
      </c>
      <c r="N22" s="299"/>
      <c r="O22" s="87"/>
      <c r="P22" s="317"/>
      <c r="Q22" s="90"/>
    </row>
    <row r="23" spans="2:17" x14ac:dyDescent="0.25">
      <c r="B23" s="92"/>
      <c r="C23" s="87"/>
      <c r="D23" s="298"/>
      <c r="E23" s="91" t="s">
        <v>639</v>
      </c>
      <c r="F23" s="318"/>
      <c r="G23" s="87" t="s">
        <v>640</v>
      </c>
      <c r="H23" s="87"/>
      <c r="I23" s="90"/>
      <c r="J23" s="92"/>
      <c r="K23" s="87"/>
      <c r="L23" s="298"/>
      <c r="M23" s="91" t="s">
        <v>639</v>
      </c>
      <c r="N23" s="318"/>
      <c r="O23" s="87" t="s">
        <v>640</v>
      </c>
      <c r="P23" s="87"/>
      <c r="Q23" s="90"/>
    </row>
    <row r="24" spans="2:17" x14ac:dyDescent="0.25">
      <c r="B24" s="92"/>
      <c r="C24" s="87"/>
      <c r="D24" s="87"/>
      <c r="E24" s="87"/>
      <c r="F24" s="87"/>
      <c r="G24" s="87"/>
      <c r="H24" s="87"/>
      <c r="I24" s="90"/>
      <c r="J24" s="92"/>
      <c r="K24" s="87"/>
      <c r="L24" s="87"/>
      <c r="M24" s="87"/>
      <c r="N24" s="87"/>
      <c r="O24" s="87"/>
      <c r="P24" s="87"/>
      <c r="Q24" s="90"/>
    </row>
    <row r="25" spans="2:17" s="281" customFormat="1" x14ac:dyDescent="0.25">
      <c r="B25" s="314"/>
      <c r="C25" s="298" t="s">
        <v>641</v>
      </c>
      <c r="D25" s="298" t="s">
        <v>642</v>
      </c>
      <c r="E25" s="298" t="s">
        <v>643</v>
      </c>
      <c r="F25" s="298" t="s">
        <v>644</v>
      </c>
      <c r="G25" s="298" t="s">
        <v>645</v>
      </c>
      <c r="H25" s="298" t="s">
        <v>646</v>
      </c>
      <c r="I25" s="93" t="s">
        <v>647</v>
      </c>
      <c r="J25" s="314"/>
      <c r="K25" s="298" t="s">
        <v>641</v>
      </c>
      <c r="L25" s="298" t="s">
        <v>642</v>
      </c>
      <c r="M25" s="298" t="s">
        <v>643</v>
      </c>
      <c r="N25" s="298" t="s">
        <v>644</v>
      </c>
      <c r="O25" s="298" t="s">
        <v>645</v>
      </c>
      <c r="P25" s="298" t="s">
        <v>646</v>
      </c>
      <c r="Q25" s="93" t="s">
        <v>647</v>
      </c>
    </row>
    <row r="26" spans="2:17" x14ac:dyDescent="0.25">
      <c r="B26" s="89" t="s">
        <v>648</v>
      </c>
      <c r="C26" s="299"/>
      <c r="D26" s="299"/>
      <c r="E26" s="299"/>
      <c r="F26" s="319"/>
      <c r="G26" s="299"/>
      <c r="H26" s="299"/>
      <c r="I26" s="320"/>
      <c r="J26" s="89" t="s">
        <v>648</v>
      </c>
      <c r="K26" s="299"/>
      <c r="L26" s="299"/>
      <c r="M26" s="299"/>
      <c r="N26" s="319"/>
      <c r="O26" s="299"/>
      <c r="P26" s="299"/>
      <c r="Q26" s="320"/>
    </row>
    <row r="27" spans="2:17" x14ac:dyDescent="0.25">
      <c r="B27" s="89" t="s">
        <v>649</v>
      </c>
      <c r="C27" s="299"/>
      <c r="D27" s="299"/>
      <c r="E27" s="299"/>
      <c r="F27" s="319"/>
      <c r="G27" s="299"/>
      <c r="H27" s="299"/>
      <c r="I27" s="320"/>
      <c r="J27" s="89" t="s">
        <v>649</v>
      </c>
      <c r="K27" s="299"/>
      <c r="L27" s="299"/>
      <c r="M27" s="299"/>
      <c r="N27" s="319"/>
      <c r="O27" s="299"/>
      <c r="P27" s="299"/>
      <c r="Q27" s="320"/>
    </row>
    <row r="28" spans="2:17" x14ac:dyDescent="0.25">
      <c r="B28" s="89" t="s">
        <v>650</v>
      </c>
      <c r="C28" s="299"/>
      <c r="D28" s="299"/>
      <c r="E28" s="299"/>
      <c r="F28" s="319"/>
      <c r="G28" s="299"/>
      <c r="H28" s="299"/>
      <c r="I28" s="320"/>
      <c r="J28" s="89" t="s">
        <v>650</v>
      </c>
      <c r="K28" s="299"/>
      <c r="L28" s="299"/>
      <c r="M28" s="299"/>
      <c r="N28" s="319"/>
      <c r="O28" s="299"/>
      <c r="P28" s="299"/>
      <c r="Q28" s="320"/>
    </row>
    <row r="29" spans="2:17" x14ac:dyDescent="0.25">
      <c r="B29" s="89" t="s">
        <v>651</v>
      </c>
      <c r="C29" s="299"/>
      <c r="D29" s="299"/>
      <c r="E29" s="299"/>
      <c r="F29" s="319"/>
      <c r="G29" s="299"/>
      <c r="H29" s="299"/>
      <c r="I29" s="320"/>
      <c r="J29" s="89" t="s">
        <v>651</v>
      </c>
      <c r="K29" s="299"/>
      <c r="L29" s="299"/>
      <c r="M29" s="299"/>
      <c r="N29" s="319"/>
      <c r="O29" s="299"/>
      <c r="P29" s="299"/>
      <c r="Q29" s="320"/>
    </row>
    <row r="30" spans="2:17" x14ac:dyDescent="0.25">
      <c r="B30" s="89" t="s">
        <v>652</v>
      </c>
      <c r="C30" s="299"/>
      <c r="D30" s="299"/>
      <c r="E30" s="299"/>
      <c r="F30" s="319"/>
      <c r="G30" s="299"/>
      <c r="H30" s="299"/>
      <c r="I30" s="320"/>
      <c r="J30" s="89" t="s">
        <v>652</v>
      </c>
      <c r="K30" s="299"/>
      <c r="L30" s="299"/>
      <c r="M30" s="299"/>
      <c r="N30" s="319"/>
      <c r="O30" s="299"/>
      <c r="P30" s="299"/>
      <c r="Q30" s="320"/>
    </row>
    <row r="31" spans="2:17" x14ac:dyDescent="0.25">
      <c r="B31" s="89" t="s">
        <v>653</v>
      </c>
      <c r="C31" s="299"/>
      <c r="D31" s="299"/>
      <c r="E31" s="299"/>
      <c r="F31" s="319"/>
      <c r="G31" s="299"/>
      <c r="H31" s="299"/>
      <c r="I31" s="320"/>
      <c r="J31" s="89" t="s">
        <v>653</v>
      </c>
      <c r="K31" s="299"/>
      <c r="L31" s="299"/>
      <c r="M31" s="299"/>
      <c r="N31" s="319"/>
      <c r="O31" s="299"/>
      <c r="P31" s="299"/>
      <c r="Q31" s="320"/>
    </row>
    <row r="32" spans="2:17" x14ac:dyDescent="0.25">
      <c r="B32" s="92"/>
      <c r="C32" s="87"/>
      <c r="D32" s="87"/>
      <c r="E32" s="87"/>
      <c r="F32" s="87"/>
      <c r="G32" s="87"/>
      <c r="H32" s="87"/>
      <c r="I32" s="90"/>
      <c r="J32" s="92"/>
      <c r="K32" s="87"/>
      <c r="L32" s="87"/>
      <c r="M32" s="87"/>
      <c r="N32" s="87"/>
      <c r="O32" s="87"/>
      <c r="P32" s="87"/>
      <c r="Q32" s="90"/>
    </row>
    <row r="33" spans="2:17" s="281" customFormat="1" x14ac:dyDescent="0.25">
      <c r="B33" s="314"/>
      <c r="C33" s="298" t="s">
        <v>641</v>
      </c>
      <c r="D33" s="298" t="s">
        <v>642</v>
      </c>
      <c r="E33" s="298" t="s">
        <v>643</v>
      </c>
      <c r="F33" s="298" t="s">
        <v>644</v>
      </c>
      <c r="G33" s="298" t="s">
        <v>645</v>
      </c>
      <c r="H33" s="298" t="s">
        <v>646</v>
      </c>
      <c r="I33" s="93" t="s">
        <v>647</v>
      </c>
      <c r="J33" s="314"/>
      <c r="K33" s="298" t="s">
        <v>641</v>
      </c>
      <c r="L33" s="298" t="s">
        <v>642</v>
      </c>
      <c r="M33" s="298" t="s">
        <v>643</v>
      </c>
      <c r="N33" s="298" t="s">
        <v>644</v>
      </c>
      <c r="O33" s="298" t="s">
        <v>645</v>
      </c>
      <c r="P33" s="298" t="s">
        <v>646</v>
      </c>
      <c r="Q33" s="93" t="s">
        <v>647</v>
      </c>
    </row>
    <row r="34" spans="2:17" x14ac:dyDescent="0.25">
      <c r="B34" s="89" t="s">
        <v>654</v>
      </c>
      <c r="C34" s="299"/>
      <c r="D34" s="299"/>
      <c r="E34" s="299"/>
      <c r="F34" s="319"/>
      <c r="G34" s="299"/>
      <c r="H34" s="299"/>
      <c r="I34" s="320"/>
      <c r="J34" s="89" t="s">
        <v>654</v>
      </c>
      <c r="K34" s="299"/>
      <c r="L34" s="299"/>
      <c r="M34" s="299"/>
      <c r="N34" s="319"/>
      <c r="O34" s="299"/>
      <c r="P34" s="299"/>
      <c r="Q34" s="320"/>
    </row>
    <row r="35" spans="2:17" x14ac:dyDescent="0.25">
      <c r="B35" s="89" t="s">
        <v>655</v>
      </c>
      <c r="C35" s="299"/>
      <c r="D35" s="299"/>
      <c r="E35" s="299"/>
      <c r="F35" s="319"/>
      <c r="G35" s="299"/>
      <c r="H35" s="299"/>
      <c r="I35" s="320"/>
      <c r="J35" s="89" t="s">
        <v>655</v>
      </c>
      <c r="K35" s="299"/>
      <c r="L35" s="299"/>
      <c r="M35" s="299"/>
      <c r="N35" s="319"/>
      <c r="O35" s="299"/>
      <c r="P35" s="299"/>
      <c r="Q35" s="320"/>
    </row>
    <row r="36" spans="2:17" x14ac:dyDescent="0.25">
      <c r="B36" s="89" t="s">
        <v>656</v>
      </c>
      <c r="C36" s="299"/>
      <c r="D36" s="299"/>
      <c r="E36" s="299"/>
      <c r="F36" s="319"/>
      <c r="G36" s="299"/>
      <c r="H36" s="299"/>
      <c r="I36" s="320"/>
      <c r="J36" s="89" t="s">
        <v>656</v>
      </c>
      <c r="K36" s="299"/>
      <c r="L36" s="299"/>
      <c r="M36" s="299"/>
      <c r="N36" s="319"/>
      <c r="O36" s="299"/>
      <c r="P36" s="299"/>
      <c r="Q36" s="320"/>
    </row>
    <row r="37" spans="2:17" x14ac:dyDescent="0.25">
      <c r="B37" s="89" t="s">
        <v>657</v>
      </c>
      <c r="C37" s="299"/>
      <c r="D37" s="299"/>
      <c r="E37" s="299"/>
      <c r="F37" s="319"/>
      <c r="G37" s="299"/>
      <c r="H37" s="299"/>
      <c r="I37" s="320"/>
      <c r="J37" s="89" t="s">
        <v>657</v>
      </c>
      <c r="K37" s="299"/>
      <c r="L37" s="299"/>
      <c r="M37" s="299"/>
      <c r="N37" s="319"/>
      <c r="O37" s="299"/>
      <c r="P37" s="299"/>
      <c r="Q37" s="320"/>
    </row>
    <row r="38" spans="2:17" x14ac:dyDescent="0.25">
      <c r="B38" s="89" t="s">
        <v>658</v>
      </c>
      <c r="C38" s="299"/>
      <c r="D38" s="299"/>
      <c r="E38" s="299"/>
      <c r="F38" s="319"/>
      <c r="G38" s="299"/>
      <c r="H38" s="299"/>
      <c r="I38" s="320"/>
      <c r="J38" s="89" t="s">
        <v>658</v>
      </c>
      <c r="K38" s="299"/>
      <c r="L38" s="299"/>
      <c r="M38" s="299"/>
      <c r="N38" s="319"/>
      <c r="O38" s="299"/>
      <c r="P38" s="299"/>
      <c r="Q38" s="320"/>
    </row>
    <row r="39" spans="2:17" x14ac:dyDescent="0.25">
      <c r="B39" s="89" t="s">
        <v>659</v>
      </c>
      <c r="C39" s="299"/>
      <c r="D39" s="299"/>
      <c r="E39" s="299"/>
      <c r="F39" s="319"/>
      <c r="G39" s="299"/>
      <c r="H39" s="299"/>
      <c r="I39" s="320"/>
      <c r="J39" s="89" t="s">
        <v>659</v>
      </c>
      <c r="K39" s="299"/>
      <c r="L39" s="299"/>
      <c r="M39" s="299"/>
      <c r="N39" s="319"/>
      <c r="O39" s="299"/>
      <c r="P39" s="299"/>
      <c r="Q39" s="320"/>
    </row>
    <row r="40" spans="2:17" x14ac:dyDescent="0.25">
      <c r="B40" s="92"/>
      <c r="C40" s="87"/>
      <c r="D40" s="87"/>
      <c r="E40" s="87"/>
      <c r="F40" s="87"/>
      <c r="G40" s="87"/>
      <c r="H40" s="87"/>
      <c r="I40" s="90"/>
      <c r="J40" s="92"/>
      <c r="K40" s="87"/>
      <c r="L40" s="87"/>
      <c r="M40" s="87"/>
      <c r="N40" s="87"/>
      <c r="O40" s="87"/>
      <c r="P40" s="87"/>
      <c r="Q40" s="90"/>
    </row>
    <row r="41" spans="2:17" x14ac:dyDescent="0.25">
      <c r="B41" s="92"/>
      <c r="C41" s="298"/>
      <c r="D41" s="298" t="s">
        <v>641</v>
      </c>
      <c r="E41" s="298" t="s">
        <v>642</v>
      </c>
      <c r="F41" s="298" t="s">
        <v>643</v>
      </c>
      <c r="H41" s="145"/>
      <c r="I41" s="321"/>
      <c r="J41" s="92"/>
      <c r="K41" s="298"/>
      <c r="L41" s="298" t="s">
        <v>641</v>
      </c>
      <c r="M41" s="298" t="s">
        <v>642</v>
      </c>
      <c r="N41" s="298" t="s">
        <v>643</v>
      </c>
      <c r="P41" s="145"/>
      <c r="Q41" s="321"/>
    </row>
    <row r="42" spans="2:17" x14ac:dyDescent="0.25">
      <c r="B42" s="92"/>
      <c r="C42" s="91" t="s">
        <v>660</v>
      </c>
      <c r="D42" s="299"/>
      <c r="E42" s="299"/>
      <c r="F42" s="299"/>
      <c r="H42" s="97"/>
      <c r="I42" s="99"/>
      <c r="J42" s="92"/>
      <c r="K42" s="91" t="s">
        <v>660</v>
      </c>
      <c r="L42" s="299"/>
      <c r="M42" s="299"/>
      <c r="N42" s="299"/>
      <c r="P42" s="311" t="s">
        <v>661</v>
      </c>
      <c r="Q42" s="99"/>
    </row>
    <row r="43" spans="2:17" x14ac:dyDescent="0.25">
      <c r="B43" s="92"/>
      <c r="C43" s="91" t="s">
        <v>662</v>
      </c>
      <c r="D43" s="299"/>
      <c r="E43" s="299"/>
      <c r="F43" s="299"/>
      <c r="H43" s="97"/>
      <c r="I43" s="99"/>
      <c r="J43" s="92"/>
      <c r="K43" s="91" t="s">
        <v>662</v>
      </c>
      <c r="L43" s="299"/>
      <c r="M43" s="299"/>
      <c r="N43" s="299"/>
      <c r="P43" s="318"/>
      <c r="Q43" s="99"/>
    </row>
    <row r="44" spans="2:17" x14ac:dyDescent="0.25">
      <c r="B44" s="92"/>
      <c r="C44" s="91" t="s">
        <v>663</v>
      </c>
      <c r="D44" s="299"/>
      <c r="E44" s="299"/>
      <c r="F44" s="299"/>
      <c r="H44" s="97"/>
      <c r="I44" s="99"/>
      <c r="J44" s="92"/>
      <c r="K44" s="91" t="s">
        <v>663</v>
      </c>
      <c r="L44" s="299"/>
      <c r="M44" s="299"/>
      <c r="N44" s="299"/>
      <c r="P44" s="427" t="s">
        <v>664</v>
      </c>
      <c r="Q44" s="99"/>
    </row>
    <row r="45" spans="2:17" x14ac:dyDescent="0.25">
      <c r="B45" s="92"/>
      <c r="C45" s="87"/>
      <c r="D45" s="87"/>
      <c r="E45" s="87"/>
      <c r="F45" s="87"/>
      <c r="H45" s="97"/>
      <c r="I45" s="99"/>
      <c r="J45" s="92"/>
      <c r="K45" s="87"/>
      <c r="L45" s="87"/>
      <c r="M45" s="87"/>
      <c r="N45" s="87"/>
      <c r="P45" s="428"/>
      <c r="Q45" s="99"/>
    </row>
    <row r="46" spans="2:17" x14ac:dyDescent="0.25">
      <c r="B46" s="92"/>
      <c r="C46" s="298"/>
      <c r="D46" s="298" t="s">
        <v>641</v>
      </c>
      <c r="E46" s="298" t="s">
        <v>642</v>
      </c>
      <c r="F46" s="298" t="s">
        <v>643</v>
      </c>
      <c r="H46" s="145"/>
      <c r="I46" s="321"/>
      <c r="J46" s="92"/>
      <c r="K46" s="298"/>
      <c r="L46" s="298" t="s">
        <v>641</v>
      </c>
      <c r="M46" s="298" t="s">
        <v>642</v>
      </c>
      <c r="N46" s="298" t="s">
        <v>643</v>
      </c>
      <c r="P46" s="428"/>
      <c r="Q46" s="321"/>
    </row>
    <row r="47" spans="2:17" x14ac:dyDescent="0.25">
      <c r="B47" s="92"/>
      <c r="C47" s="91" t="s">
        <v>665</v>
      </c>
      <c r="D47" s="299"/>
      <c r="E47" s="299"/>
      <c r="F47" s="299"/>
      <c r="H47" s="97"/>
      <c r="I47" s="99"/>
      <c r="J47" s="92"/>
      <c r="K47" s="91" t="s">
        <v>665</v>
      </c>
      <c r="L47" s="299"/>
      <c r="M47" s="299"/>
      <c r="N47" s="299"/>
      <c r="P47" s="428"/>
      <c r="Q47" s="99"/>
    </row>
    <row r="48" spans="2:17" x14ac:dyDescent="0.25">
      <c r="B48" s="92"/>
      <c r="C48" s="91" t="s">
        <v>666</v>
      </c>
      <c r="D48" s="299"/>
      <c r="E48" s="299"/>
      <c r="F48" s="299"/>
      <c r="H48" s="97"/>
      <c r="I48" s="99"/>
      <c r="J48" s="92"/>
      <c r="K48" s="91" t="s">
        <v>666</v>
      </c>
      <c r="L48" s="299"/>
      <c r="M48" s="299"/>
      <c r="N48" s="299"/>
      <c r="P48" s="428"/>
      <c r="Q48" s="99"/>
    </row>
    <row r="49" spans="2:17" x14ac:dyDescent="0.25">
      <c r="B49" s="92"/>
      <c r="C49" s="91"/>
      <c r="D49" s="91"/>
      <c r="E49" s="91"/>
      <c r="F49" s="91"/>
      <c r="H49" s="97"/>
      <c r="I49" s="99"/>
      <c r="J49" s="92"/>
      <c r="K49" s="91"/>
      <c r="L49" s="91"/>
      <c r="M49" s="91"/>
      <c r="N49" s="91"/>
      <c r="P49" s="97"/>
      <c r="Q49" s="99"/>
    </row>
    <row r="50" spans="2:17" x14ac:dyDescent="0.25">
      <c r="B50" s="92"/>
      <c r="C50" s="91"/>
      <c r="D50" s="298" t="s">
        <v>641</v>
      </c>
      <c r="E50" s="298" t="s">
        <v>642</v>
      </c>
      <c r="F50" s="97" t="s">
        <v>667</v>
      </c>
      <c r="H50" s="87"/>
      <c r="I50" s="99"/>
      <c r="J50" s="92"/>
      <c r="K50" s="91"/>
      <c r="L50" s="298" t="s">
        <v>641</v>
      </c>
      <c r="M50" s="298" t="s">
        <v>642</v>
      </c>
      <c r="N50" s="97" t="s">
        <v>667</v>
      </c>
      <c r="P50" s="87"/>
      <c r="Q50" s="99"/>
    </row>
    <row r="51" spans="2:17" x14ac:dyDescent="0.25">
      <c r="B51" s="92"/>
      <c r="C51" s="91" t="s">
        <v>668</v>
      </c>
      <c r="D51" s="299"/>
      <c r="E51" s="299"/>
      <c r="F51" s="299"/>
      <c r="H51" s="97"/>
      <c r="I51" s="99"/>
      <c r="J51" s="92"/>
      <c r="K51" s="91" t="s">
        <v>668</v>
      </c>
      <c r="L51" s="299"/>
      <c r="M51" s="299"/>
      <c r="N51" s="299"/>
      <c r="P51" s="97"/>
      <c r="Q51" s="99"/>
    </row>
    <row r="52" spans="2:17" ht="15.75" thickBot="1" x14ac:dyDescent="0.3">
      <c r="B52" s="94"/>
      <c r="C52" s="95"/>
      <c r="D52" s="95"/>
      <c r="E52" s="95"/>
      <c r="F52" s="100"/>
      <c r="G52" s="100"/>
      <c r="H52" s="100"/>
      <c r="I52" s="306"/>
      <c r="J52" s="94"/>
      <c r="K52" s="95"/>
      <c r="L52" s="95"/>
      <c r="M52" s="95"/>
      <c r="N52" s="100"/>
      <c r="O52" s="100"/>
      <c r="P52" s="100"/>
      <c r="Q52" s="306"/>
    </row>
    <row r="53" spans="2:17" x14ac:dyDescent="0.25">
      <c r="B53" s="87"/>
      <c r="C53" s="87"/>
      <c r="D53" s="87"/>
      <c r="E53" s="87"/>
      <c r="F53" s="97"/>
      <c r="G53" s="97"/>
      <c r="H53" s="97"/>
      <c r="I53" s="97"/>
      <c r="J53" s="87"/>
      <c r="K53" s="87"/>
      <c r="L53" s="87"/>
      <c r="M53" s="87"/>
      <c r="N53" s="97"/>
      <c r="O53" s="97"/>
      <c r="P53" s="97"/>
      <c r="Q53" s="97"/>
    </row>
    <row r="54" spans="2:17" x14ac:dyDescent="0.25">
      <c r="B54" s="87"/>
      <c r="C54" s="87"/>
      <c r="D54" s="87"/>
      <c r="E54" s="87"/>
      <c r="F54" s="97"/>
      <c r="G54" s="97"/>
      <c r="H54" s="97"/>
      <c r="I54" s="97"/>
      <c r="J54" s="87"/>
      <c r="K54" s="87"/>
      <c r="L54" s="87"/>
      <c r="M54" s="87"/>
      <c r="N54" s="97"/>
      <c r="O54" s="97"/>
      <c r="P54" s="97"/>
      <c r="Q54" s="97"/>
    </row>
    <row r="55" spans="2:17" ht="20.25" x14ac:dyDescent="0.3">
      <c r="B55" s="174" t="s">
        <v>976</v>
      </c>
      <c r="C55" s="87"/>
      <c r="D55" s="87"/>
      <c r="E55" s="87"/>
      <c r="F55" s="97"/>
      <c r="G55" s="97"/>
      <c r="H55" s="97"/>
      <c r="I55" s="97"/>
      <c r="J55" s="174" t="s">
        <v>977</v>
      </c>
      <c r="K55" s="87"/>
      <c r="L55" s="87"/>
      <c r="M55" s="87"/>
      <c r="N55" s="97"/>
      <c r="O55" s="97"/>
      <c r="P55" s="97"/>
      <c r="Q55" s="97"/>
    </row>
    <row r="56" spans="2:17" ht="21" customHeight="1" thickBot="1" x14ac:dyDescent="0.3"/>
    <row r="57" spans="2:17" x14ac:dyDescent="0.25">
      <c r="B57" s="429" t="s">
        <v>669</v>
      </c>
      <c r="C57" s="430"/>
      <c r="D57" s="430"/>
      <c r="E57" s="430"/>
      <c r="F57" s="430"/>
      <c r="G57" s="430"/>
      <c r="H57" s="430"/>
      <c r="I57" s="431"/>
      <c r="K57" s="421" t="s">
        <v>670</v>
      </c>
      <c r="L57" s="422"/>
      <c r="M57" s="422"/>
      <c r="N57" s="422"/>
      <c r="O57" s="422"/>
      <c r="P57" s="423"/>
    </row>
    <row r="58" spans="2:17" x14ac:dyDescent="0.25">
      <c r="B58" s="432" t="s">
        <v>671</v>
      </c>
      <c r="C58" s="433"/>
      <c r="D58" s="433"/>
      <c r="E58" s="433"/>
      <c r="F58" s="433"/>
      <c r="G58" s="433"/>
      <c r="H58" s="433"/>
      <c r="I58" s="434"/>
      <c r="K58" s="92"/>
      <c r="L58" s="87"/>
      <c r="M58" s="87"/>
      <c r="N58" s="87"/>
      <c r="O58" s="87"/>
      <c r="P58" s="90"/>
    </row>
    <row r="59" spans="2:17" x14ac:dyDescent="0.25">
      <c r="B59" s="108"/>
      <c r="C59" s="105"/>
      <c r="D59" s="311"/>
      <c r="E59" s="91" t="s">
        <v>628</v>
      </c>
      <c r="F59" s="403"/>
      <c r="G59" s="403"/>
      <c r="H59" s="302"/>
      <c r="I59" s="310"/>
      <c r="K59" s="92"/>
      <c r="L59" s="87"/>
      <c r="M59" s="87"/>
      <c r="N59" s="87"/>
      <c r="O59" s="87"/>
      <c r="P59" s="90"/>
    </row>
    <row r="60" spans="2:17" x14ac:dyDescent="0.25">
      <c r="B60" s="98"/>
      <c r="C60" s="302"/>
      <c r="D60" s="302"/>
      <c r="E60" s="302"/>
      <c r="F60" s="302"/>
      <c r="G60" s="302"/>
      <c r="H60" s="302"/>
      <c r="I60" s="310"/>
      <c r="K60" s="92"/>
      <c r="L60" s="87" t="s">
        <v>672</v>
      </c>
      <c r="M60" s="87" t="s">
        <v>641</v>
      </c>
      <c r="N60" s="87" t="s">
        <v>642</v>
      </c>
      <c r="O60" s="87"/>
      <c r="P60" s="90"/>
    </row>
    <row r="61" spans="2:17" x14ac:dyDescent="0.25">
      <c r="B61" s="108"/>
      <c r="C61" s="105"/>
      <c r="D61" s="105"/>
      <c r="E61" s="88" t="s">
        <v>248</v>
      </c>
      <c r="F61" s="145" t="s">
        <v>629</v>
      </c>
      <c r="G61" s="145" t="s">
        <v>630</v>
      </c>
      <c r="H61" s="302"/>
      <c r="I61" s="310"/>
      <c r="K61" s="92"/>
      <c r="L61" s="299"/>
      <c r="M61" s="299"/>
      <c r="N61" s="299"/>
      <c r="O61" s="87"/>
      <c r="P61" s="90"/>
    </row>
    <row r="62" spans="2:17" x14ac:dyDescent="0.25">
      <c r="B62" s="108"/>
      <c r="C62" s="105"/>
      <c r="D62" s="91" t="s">
        <v>631</v>
      </c>
      <c r="E62" s="312"/>
      <c r="F62" s="299"/>
      <c r="G62" s="299"/>
      <c r="H62" s="87"/>
      <c r="I62" s="310"/>
      <c r="K62" s="92"/>
      <c r="L62" s="87"/>
      <c r="M62" s="87"/>
      <c r="N62" s="87"/>
      <c r="O62" s="87"/>
      <c r="P62" s="90"/>
    </row>
    <row r="63" spans="2:17" x14ac:dyDescent="0.25">
      <c r="B63" s="92"/>
      <c r="C63" s="87"/>
      <c r="D63" s="87"/>
      <c r="E63" s="87"/>
      <c r="F63" s="87"/>
      <c r="G63" s="87"/>
      <c r="H63" s="87"/>
      <c r="I63" s="90"/>
      <c r="K63" s="92"/>
      <c r="L63" s="87"/>
      <c r="M63" s="87"/>
      <c r="N63" s="87"/>
      <c r="O63" s="87"/>
      <c r="P63" s="90"/>
    </row>
    <row r="64" spans="2:17" x14ac:dyDescent="0.25">
      <c r="B64" s="92"/>
      <c r="C64" s="298" t="s">
        <v>632</v>
      </c>
      <c r="D64" s="87"/>
      <c r="E64" s="311" t="s">
        <v>633</v>
      </c>
      <c r="F64" s="87"/>
      <c r="G64" s="87"/>
      <c r="H64" s="91" t="s">
        <v>634</v>
      </c>
      <c r="I64" s="90"/>
      <c r="K64" s="92"/>
      <c r="L64" s="88" t="s">
        <v>248</v>
      </c>
      <c r="M64" s="145" t="s">
        <v>629</v>
      </c>
      <c r="N64" s="145" t="s">
        <v>630</v>
      </c>
      <c r="O64" s="87"/>
      <c r="P64" s="90"/>
    </row>
    <row r="65" spans="2:16" x14ac:dyDescent="0.25">
      <c r="B65" s="92"/>
      <c r="C65" s="299" t="s">
        <v>252</v>
      </c>
      <c r="D65" s="87"/>
      <c r="E65" s="403"/>
      <c r="F65" s="403"/>
      <c r="G65" s="87"/>
      <c r="H65" s="299" t="s">
        <v>252</v>
      </c>
      <c r="I65" s="90"/>
      <c r="K65" s="92"/>
      <c r="L65" s="312"/>
      <c r="M65" s="299"/>
      <c r="N65" s="299"/>
      <c r="O65" s="87"/>
      <c r="P65" s="90"/>
    </row>
    <row r="66" spans="2:16" x14ac:dyDescent="0.25">
      <c r="B66" s="92"/>
      <c r="C66" s="87"/>
      <c r="D66" s="87"/>
      <c r="E66" s="87"/>
      <c r="F66" s="311"/>
      <c r="G66" s="87"/>
      <c r="H66" s="313" t="str">
        <f>IF(OR(C65='Datos fijos'!$H$3,H65='Datos fijos'!$H$3),"","Debe presentar permiso de uso de datos")</f>
        <v>Debe presentar permiso de uso de datos</v>
      </c>
      <c r="I66" s="90"/>
      <c r="K66" s="92"/>
      <c r="L66" s="87"/>
      <c r="M66" s="87"/>
      <c r="N66" s="87"/>
      <c r="O66" s="87"/>
      <c r="P66" s="90"/>
    </row>
    <row r="67" spans="2:16" x14ac:dyDescent="0.25">
      <c r="B67" s="92"/>
      <c r="C67" s="87"/>
      <c r="D67" s="87"/>
      <c r="E67" s="87"/>
      <c r="F67" s="87"/>
      <c r="G67" s="91"/>
      <c r="H67" s="87"/>
      <c r="I67" s="90"/>
      <c r="K67" s="92"/>
      <c r="L67" s="87"/>
      <c r="M67" s="298" t="s">
        <v>235</v>
      </c>
      <c r="N67" s="298" t="s">
        <v>636</v>
      </c>
      <c r="O67" s="87"/>
      <c r="P67" s="90"/>
    </row>
    <row r="68" spans="2:16" x14ac:dyDescent="0.25">
      <c r="B68" s="92"/>
      <c r="C68" s="87"/>
      <c r="D68" s="91" t="s">
        <v>635</v>
      </c>
      <c r="E68" s="403"/>
      <c r="F68" s="403"/>
      <c r="G68" s="87"/>
      <c r="H68" s="87"/>
      <c r="I68" s="90"/>
      <c r="K68" s="92"/>
      <c r="L68" s="87"/>
      <c r="M68" s="315"/>
      <c r="N68" s="316"/>
      <c r="O68" s="87"/>
      <c r="P68" s="90"/>
    </row>
    <row r="69" spans="2:16" x14ac:dyDescent="0.25">
      <c r="B69" s="92"/>
      <c r="C69" s="87"/>
      <c r="D69" s="91"/>
      <c r="E69" s="91"/>
      <c r="F69" s="91"/>
      <c r="G69" s="87"/>
      <c r="H69" s="87"/>
      <c r="I69" s="90"/>
      <c r="K69" s="92"/>
      <c r="L69" s="87"/>
      <c r="M69" s="91" t="s">
        <v>638</v>
      </c>
      <c r="N69" s="299"/>
      <c r="O69" s="87"/>
      <c r="P69" s="90"/>
    </row>
    <row r="70" spans="2:16" x14ac:dyDescent="0.25">
      <c r="B70" s="314"/>
      <c r="C70" s="298"/>
      <c r="D70" s="298"/>
      <c r="E70" s="298" t="s">
        <v>235</v>
      </c>
      <c r="F70" s="298" t="s">
        <v>636</v>
      </c>
      <c r="G70" s="298"/>
      <c r="H70" s="298"/>
      <c r="I70" s="93"/>
      <c r="K70" s="92"/>
      <c r="L70" s="87"/>
      <c r="M70" s="91" t="s">
        <v>639</v>
      </c>
      <c r="N70" s="318"/>
      <c r="O70" s="87" t="s">
        <v>673</v>
      </c>
      <c r="P70" s="90"/>
    </row>
    <row r="71" spans="2:16" x14ac:dyDescent="0.25">
      <c r="B71" s="92"/>
      <c r="C71" s="87"/>
      <c r="D71" s="91" t="s">
        <v>637</v>
      </c>
      <c r="E71" s="315"/>
      <c r="F71" s="316"/>
      <c r="G71" s="87"/>
      <c r="H71" s="317" t="str">
        <f>IF(F72&gt;12*(YEAR(F71)-YEAR(E71))+MONTH(F71)-MONTH(E71)+1,"La cant de meses efectivos no corresponde con las fechas","")</f>
        <v/>
      </c>
      <c r="I71" s="90"/>
      <c r="K71" s="92"/>
      <c r="L71" s="87"/>
      <c r="M71" s="87"/>
      <c r="N71" s="87"/>
      <c r="O71" s="87" t="s">
        <v>674</v>
      </c>
      <c r="P71" s="90"/>
    </row>
    <row r="72" spans="2:16" x14ac:dyDescent="0.25">
      <c r="B72" s="92"/>
      <c r="C72" s="87"/>
      <c r="D72" s="91"/>
      <c r="E72" s="91" t="s">
        <v>638</v>
      </c>
      <c r="F72" s="299"/>
      <c r="G72" s="87"/>
      <c r="H72" s="317"/>
      <c r="I72" s="90"/>
      <c r="K72" s="92"/>
      <c r="L72" s="314" t="s">
        <v>661</v>
      </c>
      <c r="M72" s="87"/>
      <c r="N72" s="318"/>
      <c r="O72" s="87"/>
      <c r="P72" s="90"/>
    </row>
    <row r="73" spans="2:16" ht="15.75" thickBot="1" x14ac:dyDescent="0.3">
      <c r="B73" s="92"/>
      <c r="C73" s="87"/>
      <c r="D73" s="298"/>
      <c r="E73" s="91" t="s">
        <v>639</v>
      </c>
      <c r="F73" s="318"/>
      <c r="G73" s="87" t="s">
        <v>640</v>
      </c>
      <c r="H73" s="87"/>
      <c r="I73" s="90"/>
      <c r="K73" s="94"/>
      <c r="L73" s="95"/>
      <c r="M73" s="95"/>
      <c r="N73" s="95"/>
      <c r="O73" s="95"/>
      <c r="P73" s="96"/>
    </row>
    <row r="74" spans="2:16" x14ac:dyDescent="0.25">
      <c r="B74" s="92"/>
      <c r="C74" s="87"/>
      <c r="D74" s="87"/>
      <c r="E74" s="87"/>
      <c r="F74" s="87"/>
      <c r="G74" s="87"/>
      <c r="H74" s="87"/>
      <c r="I74" s="90"/>
      <c r="K74" s="421" t="s">
        <v>675</v>
      </c>
      <c r="L74" s="422"/>
      <c r="M74" s="422"/>
      <c r="N74" s="422"/>
      <c r="O74" s="422"/>
      <c r="P74" s="423"/>
    </row>
    <row r="75" spans="2:16" x14ac:dyDescent="0.25">
      <c r="B75" s="314"/>
      <c r="C75" s="298" t="s">
        <v>641</v>
      </c>
      <c r="D75" s="298" t="s">
        <v>642</v>
      </c>
      <c r="E75" s="298" t="s">
        <v>643</v>
      </c>
      <c r="F75" s="298" t="s">
        <v>644</v>
      </c>
      <c r="G75" s="298" t="s">
        <v>645</v>
      </c>
      <c r="H75" s="298" t="s">
        <v>646</v>
      </c>
      <c r="I75" s="93" t="s">
        <v>647</v>
      </c>
      <c r="K75" s="424" t="s">
        <v>676</v>
      </c>
      <c r="L75" s="425"/>
      <c r="M75" s="425"/>
      <c r="N75" s="425"/>
      <c r="O75" s="425"/>
      <c r="P75" s="426"/>
    </row>
    <row r="76" spans="2:16" x14ac:dyDescent="0.25">
      <c r="B76" s="89" t="s">
        <v>648</v>
      </c>
      <c r="C76" s="299"/>
      <c r="D76" s="299"/>
      <c r="E76" s="299"/>
      <c r="F76" s="319"/>
      <c r="G76" s="299"/>
      <c r="H76" s="299"/>
      <c r="I76" s="320"/>
      <c r="K76" s="92"/>
      <c r="L76" s="87"/>
      <c r="M76" s="87"/>
      <c r="N76" s="87"/>
      <c r="O76" s="87"/>
      <c r="P76" s="90"/>
    </row>
    <row r="77" spans="2:16" x14ac:dyDescent="0.25">
      <c r="B77" s="89" t="s">
        <v>649</v>
      </c>
      <c r="C77" s="299"/>
      <c r="D77" s="299"/>
      <c r="E77" s="299"/>
      <c r="F77" s="319"/>
      <c r="G77" s="299"/>
      <c r="H77" s="299"/>
      <c r="I77" s="320"/>
      <c r="K77" s="92"/>
      <c r="L77" s="87" t="s">
        <v>672</v>
      </c>
      <c r="M77" s="87" t="s">
        <v>641</v>
      </c>
      <c r="N77" s="87" t="s">
        <v>642</v>
      </c>
      <c r="O77" s="87"/>
      <c r="P77" s="90"/>
    </row>
    <row r="78" spans="2:16" x14ac:dyDescent="0.25">
      <c r="B78" s="89" t="s">
        <v>650</v>
      </c>
      <c r="C78" s="299"/>
      <c r="D78" s="299"/>
      <c r="E78" s="299"/>
      <c r="F78" s="319"/>
      <c r="G78" s="299"/>
      <c r="H78" s="299"/>
      <c r="I78" s="320"/>
      <c r="K78" s="92"/>
      <c r="L78" s="299"/>
      <c r="M78" s="299"/>
      <c r="N78" s="299"/>
      <c r="O78" s="87"/>
      <c r="P78" s="90"/>
    </row>
    <row r="79" spans="2:16" x14ac:dyDescent="0.25">
      <c r="B79" s="89" t="s">
        <v>651</v>
      </c>
      <c r="C79" s="299"/>
      <c r="D79" s="299"/>
      <c r="E79" s="299"/>
      <c r="F79" s="319"/>
      <c r="G79" s="299"/>
      <c r="H79" s="299"/>
      <c r="I79" s="320"/>
      <c r="K79" s="92"/>
      <c r="L79" s="87"/>
      <c r="M79" s="87"/>
      <c r="N79" s="87"/>
      <c r="O79" s="87"/>
      <c r="P79" s="90"/>
    </row>
    <row r="80" spans="2:16" x14ac:dyDescent="0.25">
      <c r="B80" s="89" t="s">
        <v>652</v>
      </c>
      <c r="C80" s="299"/>
      <c r="D80" s="299"/>
      <c r="E80" s="299"/>
      <c r="F80" s="319"/>
      <c r="G80" s="299"/>
      <c r="H80" s="299"/>
      <c r="I80" s="320"/>
      <c r="K80" s="92"/>
      <c r="L80" s="87"/>
      <c r="M80" s="87"/>
      <c r="N80" s="87"/>
      <c r="O80" s="87"/>
      <c r="P80" s="90"/>
    </row>
    <row r="81" spans="2:16" x14ac:dyDescent="0.25">
      <c r="B81" s="89" t="s">
        <v>653</v>
      </c>
      <c r="C81" s="299"/>
      <c r="D81" s="299"/>
      <c r="E81" s="299"/>
      <c r="F81" s="319"/>
      <c r="G81" s="299"/>
      <c r="H81" s="299"/>
      <c r="I81" s="320"/>
      <c r="K81" s="92"/>
      <c r="L81" s="88" t="s">
        <v>248</v>
      </c>
      <c r="M81" s="145" t="s">
        <v>629</v>
      </c>
      <c r="N81" s="145" t="s">
        <v>630</v>
      </c>
      <c r="O81" s="87"/>
      <c r="P81" s="90"/>
    </row>
    <row r="82" spans="2:16" x14ac:dyDescent="0.25">
      <c r="B82" s="92"/>
      <c r="C82" s="87"/>
      <c r="D82" s="87"/>
      <c r="E82" s="87"/>
      <c r="F82" s="87"/>
      <c r="G82" s="87"/>
      <c r="H82" s="87"/>
      <c r="I82" s="90"/>
      <c r="K82" s="92"/>
      <c r="L82" s="312"/>
      <c r="M82" s="299"/>
      <c r="N82" s="299"/>
      <c r="O82" s="87"/>
      <c r="P82" s="90"/>
    </row>
    <row r="83" spans="2:16" x14ac:dyDescent="0.25">
      <c r="B83" s="314"/>
      <c r="C83" s="298" t="s">
        <v>641</v>
      </c>
      <c r="D83" s="298" t="s">
        <v>642</v>
      </c>
      <c r="E83" s="298" t="s">
        <v>643</v>
      </c>
      <c r="F83" s="298" t="s">
        <v>644</v>
      </c>
      <c r="G83" s="298" t="s">
        <v>645</v>
      </c>
      <c r="H83" s="298" t="s">
        <v>646</v>
      </c>
      <c r="I83" s="93" t="s">
        <v>647</v>
      </c>
      <c r="K83" s="92"/>
      <c r="L83" s="87"/>
      <c r="M83" s="87"/>
      <c r="N83" s="87"/>
      <c r="O83" s="87"/>
      <c r="P83" s="90"/>
    </row>
    <row r="84" spans="2:16" x14ac:dyDescent="0.25">
      <c r="B84" s="89" t="s">
        <v>654</v>
      </c>
      <c r="C84" s="299"/>
      <c r="D84" s="299"/>
      <c r="E84" s="299"/>
      <c r="F84" s="319"/>
      <c r="G84" s="299"/>
      <c r="H84" s="299"/>
      <c r="I84" s="320"/>
      <c r="K84" s="92"/>
      <c r="L84" s="87"/>
      <c r="M84" s="298" t="s">
        <v>235</v>
      </c>
      <c r="N84" s="298" t="s">
        <v>636</v>
      </c>
      <c r="O84" s="87"/>
      <c r="P84" s="90"/>
    </row>
    <row r="85" spans="2:16" x14ac:dyDescent="0.25">
      <c r="B85" s="89" t="s">
        <v>655</v>
      </c>
      <c r="C85" s="299"/>
      <c r="D85" s="299"/>
      <c r="E85" s="299"/>
      <c r="F85" s="319"/>
      <c r="G85" s="299"/>
      <c r="H85" s="299"/>
      <c r="I85" s="320"/>
      <c r="K85" s="92"/>
      <c r="L85" s="87"/>
      <c r="M85" s="315"/>
      <c r="N85" s="316"/>
      <c r="O85" s="87"/>
      <c r="P85" s="90"/>
    </row>
    <row r="86" spans="2:16" x14ac:dyDescent="0.25">
      <c r="B86" s="89" t="s">
        <v>656</v>
      </c>
      <c r="C86" s="299"/>
      <c r="D86" s="299"/>
      <c r="E86" s="299"/>
      <c r="F86" s="319"/>
      <c r="G86" s="299"/>
      <c r="H86" s="299"/>
      <c r="I86" s="320"/>
      <c r="K86" s="92"/>
      <c r="L86" s="87"/>
      <c r="M86" s="91" t="s">
        <v>638</v>
      </c>
      <c r="N86" s="299"/>
      <c r="O86" s="87"/>
      <c r="P86" s="90"/>
    </row>
    <row r="87" spans="2:16" x14ac:dyDescent="0.25">
      <c r="B87" s="89" t="s">
        <v>657</v>
      </c>
      <c r="C87" s="299"/>
      <c r="D87" s="299"/>
      <c r="E87" s="299"/>
      <c r="F87" s="319"/>
      <c r="G87" s="299"/>
      <c r="H87" s="299"/>
      <c r="I87" s="320"/>
      <c r="K87" s="92"/>
      <c r="L87" s="87"/>
      <c r="M87" s="91" t="s">
        <v>639</v>
      </c>
      <c r="N87" s="318"/>
      <c r="O87" s="87" t="s">
        <v>673</v>
      </c>
      <c r="P87" s="90"/>
    </row>
    <row r="88" spans="2:16" x14ac:dyDescent="0.25">
      <c r="B88" s="89" t="s">
        <v>658</v>
      </c>
      <c r="C88" s="299"/>
      <c r="D88" s="299"/>
      <c r="E88" s="299"/>
      <c r="F88" s="319"/>
      <c r="G88" s="299"/>
      <c r="H88" s="299"/>
      <c r="I88" s="320"/>
      <c r="K88" s="92"/>
      <c r="L88" s="87"/>
      <c r="M88" s="87"/>
      <c r="N88" s="87"/>
      <c r="O88" s="87" t="s">
        <v>674</v>
      </c>
      <c r="P88" s="90"/>
    </row>
    <row r="89" spans="2:16" x14ac:dyDescent="0.25">
      <c r="B89" s="89" t="s">
        <v>659</v>
      </c>
      <c r="C89" s="299"/>
      <c r="D89" s="299"/>
      <c r="E89" s="299"/>
      <c r="F89" s="319"/>
      <c r="G89" s="299"/>
      <c r="H89" s="299"/>
      <c r="I89" s="320"/>
      <c r="K89" s="92"/>
      <c r="L89" s="314" t="s">
        <v>661</v>
      </c>
      <c r="M89" s="87"/>
      <c r="N89" s="318"/>
      <c r="O89" s="87"/>
      <c r="P89" s="90"/>
    </row>
    <row r="90" spans="2:16" ht="15.75" thickBot="1" x14ac:dyDescent="0.3">
      <c r="B90" s="92"/>
      <c r="C90" s="87"/>
      <c r="D90" s="87"/>
      <c r="E90" s="87"/>
      <c r="F90" s="87"/>
      <c r="G90" s="87"/>
      <c r="H90" s="87"/>
      <c r="I90" s="90"/>
      <c r="K90" s="94"/>
      <c r="L90" s="95"/>
      <c r="M90" s="95"/>
      <c r="N90" s="95"/>
      <c r="O90" s="95"/>
      <c r="P90" s="96"/>
    </row>
    <row r="91" spans="2:16" x14ac:dyDescent="0.25">
      <c r="B91" s="92"/>
      <c r="C91" s="298"/>
      <c r="D91" s="298" t="s">
        <v>641</v>
      </c>
      <c r="E91" s="298" t="s">
        <v>642</v>
      </c>
      <c r="F91" s="298" t="s">
        <v>643</v>
      </c>
      <c r="G91" s="87"/>
      <c r="H91" s="145"/>
      <c r="I91" s="321"/>
      <c r="K91" s="421" t="s">
        <v>677</v>
      </c>
      <c r="L91" s="422"/>
      <c r="M91" s="422"/>
      <c r="N91" s="422"/>
      <c r="O91" s="422"/>
      <c r="P91" s="423"/>
    </row>
    <row r="92" spans="2:16" x14ac:dyDescent="0.25">
      <c r="B92" s="92"/>
      <c r="C92" s="91" t="s">
        <v>660</v>
      </c>
      <c r="D92" s="299"/>
      <c r="E92" s="299"/>
      <c r="F92" s="299"/>
      <c r="G92" s="87"/>
      <c r="H92" s="311" t="s">
        <v>661</v>
      </c>
      <c r="I92" s="99"/>
      <c r="K92" s="424" t="s">
        <v>678</v>
      </c>
      <c r="L92" s="425"/>
      <c r="M92" s="425"/>
      <c r="N92" s="425"/>
      <c r="O92" s="425"/>
      <c r="P92" s="426"/>
    </row>
    <row r="93" spans="2:16" x14ac:dyDescent="0.25">
      <c r="B93" s="92"/>
      <c r="C93" s="91" t="s">
        <v>662</v>
      </c>
      <c r="D93" s="299"/>
      <c r="E93" s="299"/>
      <c r="F93" s="299"/>
      <c r="G93" s="87"/>
      <c r="H93" s="318"/>
      <c r="I93" s="90"/>
      <c r="K93" s="92"/>
      <c r="L93" s="87"/>
      <c r="M93" s="87"/>
      <c r="N93" s="87"/>
      <c r="O93" s="87"/>
      <c r="P93" s="90"/>
    </row>
    <row r="94" spans="2:16" ht="15" customHeight="1" x14ac:dyDescent="0.25">
      <c r="B94" s="92"/>
      <c r="C94" s="91" t="s">
        <v>663</v>
      </c>
      <c r="D94" s="299"/>
      <c r="E94" s="299"/>
      <c r="F94" s="299"/>
      <c r="G94" s="87"/>
      <c r="H94" s="427" t="s">
        <v>664</v>
      </c>
      <c r="I94" s="99"/>
      <c r="K94" s="92"/>
      <c r="L94" s="87" t="s">
        <v>672</v>
      </c>
      <c r="M94" s="87" t="s">
        <v>641</v>
      </c>
      <c r="N94" s="87" t="s">
        <v>642</v>
      </c>
      <c r="O94" s="87"/>
      <c r="P94" s="90"/>
    </row>
    <row r="95" spans="2:16" x14ac:dyDescent="0.25">
      <c r="B95" s="92"/>
      <c r="C95" s="87"/>
      <c r="D95" s="87"/>
      <c r="E95" s="87"/>
      <c r="F95" s="87"/>
      <c r="G95" s="87"/>
      <c r="H95" s="428"/>
      <c r="I95" s="99"/>
      <c r="K95" s="92"/>
      <c r="L95" s="299"/>
      <c r="M95" s="299"/>
      <c r="N95" s="299"/>
      <c r="O95" s="87"/>
      <c r="P95" s="90"/>
    </row>
    <row r="96" spans="2:16" x14ac:dyDescent="0.25">
      <c r="B96" s="92"/>
      <c r="C96" s="298"/>
      <c r="D96" s="298" t="s">
        <v>641</v>
      </c>
      <c r="E96" s="298" t="s">
        <v>642</v>
      </c>
      <c r="F96" s="298" t="s">
        <v>643</v>
      </c>
      <c r="G96" s="87"/>
      <c r="H96" s="428"/>
      <c r="I96" s="321"/>
      <c r="K96" s="92"/>
      <c r="L96" s="87"/>
      <c r="M96" s="87"/>
      <c r="N96" s="87"/>
      <c r="O96" s="87"/>
      <c r="P96" s="90"/>
    </row>
    <row r="97" spans="2:16" x14ac:dyDescent="0.25">
      <c r="B97" s="92"/>
      <c r="C97" s="91" t="s">
        <v>665</v>
      </c>
      <c r="D97" s="299"/>
      <c r="E97" s="299"/>
      <c r="F97" s="299"/>
      <c r="G97" s="87"/>
      <c r="H97" s="428"/>
      <c r="I97" s="99"/>
      <c r="K97" s="92"/>
      <c r="L97" s="87"/>
      <c r="M97" s="87"/>
      <c r="N97" s="87"/>
      <c r="O97" s="87"/>
      <c r="P97" s="90"/>
    </row>
    <row r="98" spans="2:16" x14ac:dyDescent="0.25">
      <c r="B98" s="92"/>
      <c r="C98" s="91" t="s">
        <v>666</v>
      </c>
      <c r="D98" s="299"/>
      <c r="E98" s="299"/>
      <c r="F98" s="299"/>
      <c r="G98" s="87"/>
      <c r="H98" s="428"/>
      <c r="I98" s="99"/>
      <c r="K98" s="92"/>
      <c r="L98" s="88" t="s">
        <v>248</v>
      </c>
      <c r="M98" s="145" t="s">
        <v>629</v>
      </c>
      <c r="N98" s="145" t="s">
        <v>630</v>
      </c>
      <c r="O98" s="87"/>
      <c r="P98" s="90"/>
    </row>
    <row r="99" spans="2:16" x14ac:dyDescent="0.25">
      <c r="B99" s="92"/>
      <c r="C99" s="91"/>
      <c r="D99" s="91"/>
      <c r="E99" s="91"/>
      <c r="F99" s="91"/>
      <c r="G99" s="87"/>
      <c r="H99" s="97"/>
      <c r="I99" s="99"/>
      <c r="K99" s="92"/>
      <c r="L99" s="312"/>
      <c r="M99" s="299"/>
      <c r="N99" s="299"/>
      <c r="O99" s="87"/>
      <c r="P99" s="90"/>
    </row>
    <row r="100" spans="2:16" x14ac:dyDescent="0.25">
      <c r="B100" s="92"/>
      <c r="C100" s="91"/>
      <c r="D100" s="298" t="s">
        <v>641</v>
      </c>
      <c r="E100" s="298" t="s">
        <v>642</v>
      </c>
      <c r="F100" s="97" t="s">
        <v>667</v>
      </c>
      <c r="G100" s="87"/>
      <c r="H100" s="87"/>
      <c r="I100" s="99"/>
      <c r="K100" s="92"/>
      <c r="L100" s="87"/>
      <c r="M100" s="87"/>
      <c r="N100" s="87"/>
      <c r="O100" s="87"/>
      <c r="P100" s="90"/>
    </row>
    <row r="101" spans="2:16" x14ac:dyDescent="0.25">
      <c r="B101" s="92"/>
      <c r="C101" s="91" t="s">
        <v>668</v>
      </c>
      <c r="D101" s="299"/>
      <c r="E101" s="299"/>
      <c r="F101" s="299"/>
      <c r="G101" s="87"/>
      <c r="H101" s="97"/>
      <c r="I101" s="99"/>
      <c r="K101" s="92"/>
      <c r="L101" s="87"/>
      <c r="M101" s="298" t="s">
        <v>235</v>
      </c>
      <c r="N101" s="298" t="s">
        <v>636</v>
      </c>
      <c r="O101" s="87"/>
      <c r="P101" s="90"/>
    </row>
    <row r="102" spans="2:16" ht="15.75" thickBot="1" x14ac:dyDescent="0.3">
      <c r="B102" s="94"/>
      <c r="C102" s="95"/>
      <c r="D102" s="95"/>
      <c r="E102" s="95"/>
      <c r="F102" s="100"/>
      <c r="G102" s="100"/>
      <c r="H102" s="100"/>
      <c r="I102" s="306"/>
      <c r="K102" s="92"/>
      <c r="L102" s="87"/>
      <c r="M102" s="315"/>
      <c r="N102" s="316"/>
      <c r="O102" s="87"/>
      <c r="P102" s="90"/>
    </row>
    <row r="103" spans="2:16" x14ac:dyDescent="0.25">
      <c r="K103" s="92"/>
      <c r="L103" s="87"/>
      <c r="M103" s="91" t="s">
        <v>638</v>
      </c>
      <c r="N103" s="299"/>
      <c r="O103" s="87"/>
      <c r="P103" s="90"/>
    </row>
    <row r="104" spans="2:16" x14ac:dyDescent="0.25">
      <c r="K104" s="92"/>
      <c r="L104" s="87"/>
      <c r="M104" s="91" t="s">
        <v>639</v>
      </c>
      <c r="N104" s="318"/>
      <c r="O104" s="87" t="s">
        <v>673</v>
      </c>
      <c r="P104" s="90"/>
    </row>
    <row r="105" spans="2:16" x14ac:dyDescent="0.25">
      <c r="K105" s="92"/>
      <c r="L105" s="87"/>
      <c r="M105" s="87"/>
      <c r="N105" s="87"/>
      <c r="O105" s="87" t="s">
        <v>674</v>
      </c>
      <c r="P105" s="90"/>
    </row>
    <row r="106" spans="2:16" x14ac:dyDescent="0.25">
      <c r="K106" s="92"/>
      <c r="L106" s="314" t="s">
        <v>661</v>
      </c>
      <c r="M106" s="87"/>
      <c r="N106" s="318"/>
      <c r="O106" s="87"/>
      <c r="P106" s="90"/>
    </row>
    <row r="107" spans="2:16" ht="15.75" thickBot="1" x14ac:dyDescent="0.3">
      <c r="K107" s="94"/>
      <c r="L107" s="95"/>
      <c r="M107" s="95"/>
      <c r="N107" s="95"/>
      <c r="O107" s="95"/>
      <c r="P107" s="96"/>
    </row>
    <row r="108" spans="2:16" x14ac:dyDescent="0.25">
      <c r="K108" s="87"/>
      <c r="L108" s="87"/>
      <c r="M108" s="87"/>
      <c r="N108" s="87"/>
      <c r="O108" s="87"/>
    </row>
    <row r="109" spans="2:16" x14ac:dyDescent="0.25">
      <c r="K109" s="85" t="s">
        <v>236</v>
      </c>
    </row>
    <row r="110" spans="2:16" x14ac:dyDescent="0.25">
      <c r="K110" s="403"/>
      <c r="L110" s="403"/>
      <c r="M110" s="403"/>
      <c r="N110" s="403"/>
      <c r="O110" s="403"/>
      <c r="P110" s="403"/>
    </row>
    <row r="111" spans="2:16" x14ac:dyDescent="0.25">
      <c r="K111" s="403"/>
      <c r="L111" s="403"/>
      <c r="M111" s="403"/>
      <c r="N111" s="403"/>
      <c r="O111" s="403"/>
      <c r="P111" s="403"/>
    </row>
    <row r="112" spans="2:16" x14ac:dyDescent="0.25">
      <c r="K112" s="403"/>
      <c r="L112" s="403"/>
      <c r="M112" s="403"/>
      <c r="N112" s="403"/>
      <c r="O112" s="403"/>
      <c r="P112" s="403"/>
    </row>
    <row r="113" spans="11:16" x14ac:dyDescent="0.25">
      <c r="K113" s="403"/>
      <c r="L113" s="403"/>
      <c r="M113" s="403"/>
      <c r="N113" s="403"/>
      <c r="O113" s="403"/>
      <c r="P113" s="403"/>
    </row>
  </sheetData>
  <sheetProtection algorithmName="SHA-512" hashValue="oFzaldDkOudBRFq2NV/T8ccKe7UBeZbcOH0jF6xCcc/XZy29NPAiPYLrcqh914qupidS70V/q2HENYQabwEDYQ==" saltValue="qIGpzoULOZuqnFtpIPgxFg==" spinCount="100000" sheet="1" objects="1" scenarios="1" selectLockedCells="1"/>
  <mergeCells count="27">
    <mergeCell ref="F9:G9"/>
    <mergeCell ref="N9:O9"/>
    <mergeCell ref="F4:I4"/>
    <mergeCell ref="F5:I5"/>
    <mergeCell ref="B7:I7"/>
    <mergeCell ref="J7:Q7"/>
    <mergeCell ref="J8:Q8"/>
    <mergeCell ref="K75:P75"/>
    <mergeCell ref="E15:F15"/>
    <mergeCell ref="M15:N15"/>
    <mergeCell ref="E18:F18"/>
    <mergeCell ref="M18:N18"/>
    <mergeCell ref="P44:P48"/>
    <mergeCell ref="B57:I57"/>
    <mergeCell ref="K57:P57"/>
    <mergeCell ref="B58:I58"/>
    <mergeCell ref="F59:G59"/>
    <mergeCell ref="E65:F65"/>
    <mergeCell ref="E68:F68"/>
    <mergeCell ref="K74:P74"/>
    <mergeCell ref="K113:P113"/>
    <mergeCell ref="K91:P91"/>
    <mergeCell ref="K92:P92"/>
    <mergeCell ref="H94:H98"/>
    <mergeCell ref="K110:P110"/>
    <mergeCell ref="K111:P111"/>
    <mergeCell ref="K112:P112"/>
  </mergeCells>
  <dataValidations count="11">
    <dataValidation type="list" allowBlank="1" showInputMessage="1" showErrorMessage="1" errorTitle="Error de Ingreso" error="Ingrese SI o NO de la lista desplegable" sqref="H15 H65 K15 P15 C65 C15">
      <formula1>$S$1:$S$2</formula1>
    </dataValidation>
    <dataValidation type="list" allowBlank="1" showInputMessage="1" showErrorMessage="1" errorTitle="Error de Ingreso" error="Ingrese un tipo de torre anemomética válida, de la lista desplegable" sqref="E18:F18 M18:N18 E68:F68">
      <formula1>$U$1:$U$2</formula1>
    </dataValidation>
    <dataValidation type="list" allowBlank="1" showInputMessage="1" showErrorMessage="1" errorTitle="Error de Ingreso" error="Ingrese SODAR o LIDAR de la lista desplegable" sqref="L61 L78 L95">
      <formula1>U$4:U$5</formula1>
    </dataValidation>
    <dataValidation type="list" allowBlank="1" showInputMessage="1" showErrorMessage="1" errorTitle="Error de Ingreso" error="Ingrese una Zona (UTM WGS-84) válida de la lista desplegable" sqref="E12 M12 L65 E62 L82 L99">
      <formula1>$T$1:$T$4</formula1>
    </dataValidation>
    <dataValidation type="decimal" operator="greaterThanOrEqual" allowBlank="1" showInputMessage="1" showErrorMessage="1" errorTitle="Error de ingreso" error="Ingrese una longitud válida (mayor que 0)" sqref="G26:G31 G34:G39 O26:O31 O34:O39 G76:G81 G84:G89">
      <formula1>0</formula1>
    </dataValidation>
    <dataValidation type="decimal" allowBlank="1" showInputMessage="1" showErrorMessage="1" errorTitle="Error de ingreso" error="Ingrese un ángulo válido (resp. del Norte)" sqref="F26:F31 F34:F39 N26:N31 N34:N39 F76:F81 F84:F89">
      <formula1>0</formula1>
      <formula2>360</formula2>
    </dataValidation>
    <dataValidation type="decimal" operator="greaterThanOrEqual" allowBlank="1" showInputMessage="1" showErrorMessage="1" errorTitle="Error de Ingreso" error="Ingrese un número válido" sqref="N69 F22 N22 F72 N86 N103">
      <formula1>0</formula1>
    </dataValidation>
    <dataValidation type="date" operator="greaterThanOrEqual" allowBlank="1" showInputMessage="1" showErrorMessage="1" errorTitle="Error de Ingreso" error="Ingrese una fecha válida (formato dd-mes-aaaa)" sqref="I26:I31 I34:I39 M85:N85 E21:F21 M68:N68 Q26:Q31 Q34:Q39 M21:N21 E71:F71 I76:I81 I84:I89 M102:N102">
      <formula1>32874</formula1>
    </dataValidation>
    <dataValidation type="whole" operator="greaterThanOrEqual" allowBlank="1" showInputMessage="1" showErrorMessage="1" errorTitle="Error de Ingreso" error="Ingrese un número (entero) válido" sqref="F12:G12 M65:N65 N12:O12 F62:G62 M82:N82 M99:N99">
      <formula1>0</formula1>
    </dataValidation>
    <dataValidation type="decimal" operator="greaterThanOrEqual" allowBlank="1" showInputMessage="1" showErrorMessage="1" errorTitle="Error de ingreso" error="Ingrese una altura válida (mayor que 0)" sqref="N42:N44 M34:M39 F42:F44 E34:E39 M26:M31 E26:E31 N47:N48 F47:F48 F92:F94 E84:E89 E76:E81 F97:F98">
      <formula1>0</formula1>
    </dataValidation>
    <dataValidation type="decimal" allowBlank="1" showInputMessage="1" showErrorMessage="1" errorTitle="Error de Ingreso" error="ingrese un % válido (entre 0 y 1, o entre 0% y 100%, incluyendo el signo % en la casilla)" sqref="F23 N87 N70 N72 N89 N23 F73 N104 N106 H93 P43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  <rowBreaks count="1" manualBreakCount="1">
    <brk id="53" max="17" man="1"/>
  </rowBreaks>
  <colBreaks count="2" manualBreakCount="2">
    <brk id="9" max="113" man="1"/>
    <brk id="17" max="109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W37"/>
  <sheetViews>
    <sheetView view="pageBreakPreview" zoomScale="60" zoomScaleNormal="46" workbookViewId="0">
      <selection activeCell="Y17" sqref="Y17"/>
    </sheetView>
  </sheetViews>
  <sheetFormatPr baseColWidth="10" defaultColWidth="11.42578125" defaultRowHeight="15" x14ac:dyDescent="0.25"/>
  <sheetData>
    <row r="1" spans="1:23" x14ac:dyDescent="0.25">
      <c r="A1" s="436" t="s">
        <v>1059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</row>
    <row r="2" spans="1:23" x14ac:dyDescent="0.2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</row>
    <row r="3" spans="1:23" x14ac:dyDescent="0.2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</row>
    <row r="4" spans="1:23" x14ac:dyDescent="0.2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</row>
    <row r="5" spans="1:23" x14ac:dyDescent="0.25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</row>
    <row r="6" spans="1:23" x14ac:dyDescent="0.2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</row>
    <row r="7" spans="1:23" x14ac:dyDescent="0.25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</row>
    <row r="8" spans="1:23" x14ac:dyDescent="0.25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</row>
    <row r="9" spans="1:23" x14ac:dyDescent="0.25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</row>
    <row r="10" spans="1:23" x14ac:dyDescent="0.25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</row>
    <row r="11" spans="1:23" x14ac:dyDescent="0.25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</row>
    <row r="12" spans="1:23" x14ac:dyDescent="0.25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</row>
    <row r="13" spans="1:23" x14ac:dyDescent="0.25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</row>
    <row r="14" spans="1:23" x14ac:dyDescent="0.25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</row>
    <row r="15" spans="1:23" x14ac:dyDescent="0.25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</row>
    <row r="16" spans="1:23" x14ac:dyDescent="0.25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</row>
    <row r="17" spans="1:23" x14ac:dyDescent="0.25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</row>
    <row r="18" spans="1:23" x14ac:dyDescent="0.25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</row>
    <row r="19" spans="1:23" x14ac:dyDescent="0.25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</row>
    <row r="20" spans="1:23" x14ac:dyDescent="0.25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</row>
    <row r="21" spans="1:23" x14ac:dyDescent="0.25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</row>
    <row r="22" spans="1:23" x14ac:dyDescent="0.25">
      <c r="A22" s="436"/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</row>
    <row r="23" spans="1:23" x14ac:dyDescent="0.25">
      <c r="A23" s="436"/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</row>
    <row r="24" spans="1:23" x14ac:dyDescent="0.25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</row>
    <row r="25" spans="1:23" x14ac:dyDescent="0.25">
      <c r="A25" s="436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</row>
    <row r="26" spans="1:23" x14ac:dyDescent="0.25">
      <c r="A26" s="436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</row>
    <row r="27" spans="1:23" x14ac:dyDescent="0.25">
      <c r="A27" s="436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</row>
    <row r="28" spans="1:23" x14ac:dyDescent="0.25">
      <c r="A28" s="436"/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</row>
    <row r="29" spans="1:23" x14ac:dyDescent="0.25">
      <c r="A29" s="436"/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</row>
    <row r="30" spans="1:23" x14ac:dyDescent="0.25">
      <c r="A30" s="436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</row>
    <row r="31" spans="1:23" x14ac:dyDescent="0.25">
      <c r="A31" s="436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</row>
    <row r="32" spans="1:23" x14ac:dyDescent="0.25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</row>
    <row r="33" spans="1:23" x14ac:dyDescent="0.25">
      <c r="A33" s="436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</row>
    <row r="34" spans="1:23" x14ac:dyDescent="0.25">
      <c r="A34" s="436"/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</row>
    <row r="35" spans="1:23" x14ac:dyDescent="0.25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</row>
    <row r="36" spans="1:23" x14ac:dyDescent="0.25">
      <c r="A36" s="436"/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</row>
    <row r="37" spans="1:23" x14ac:dyDescent="0.25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</row>
  </sheetData>
  <sheetProtection algorithmName="SHA-512" hashValue="IYO4eFYh56/37HOrk8jXfsNcOeMrMuKrQhJhAE1O74eHFsDmM4KYbqFoQ5eJdsUWhMOfvS25m1M3Yw4nCJiMLw==" saltValue="f8cmvnm2xYanORByFMVYsQ==" spinCount="100000" sheet="1" objects="1" scenarios="1"/>
  <mergeCells count="1">
    <mergeCell ref="A1:W3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&amp;RVersión 01/03/2018</oddHeader>
    <oddFooter>&amp;LFirma:&amp;CSello:&amp;RFoja: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C00000"/>
  </sheetPr>
  <dimension ref="B1:J47"/>
  <sheetViews>
    <sheetView view="pageBreakPreview" zoomScale="70" zoomScaleNormal="100" zoomScaleSheetLayoutView="70" workbookViewId="0">
      <selection activeCell="C5" sqref="C5"/>
    </sheetView>
  </sheetViews>
  <sheetFormatPr baseColWidth="10" defaultColWidth="11.42578125" defaultRowHeight="15" x14ac:dyDescent="0.25"/>
  <cols>
    <col min="1" max="1" width="3.140625" style="83" customWidth="1"/>
    <col min="2" max="2" width="37.140625" style="83" customWidth="1"/>
    <col min="3" max="3" width="23.5703125" style="83" customWidth="1"/>
    <col min="4" max="4" width="11.42578125" style="83"/>
    <col min="5" max="5" width="24.42578125" style="83" customWidth="1"/>
    <col min="6" max="6" width="11.42578125" style="83"/>
    <col min="7" max="7" width="3.28515625" style="87" customWidth="1"/>
    <col min="8" max="8" width="5.42578125" style="87" hidden="1" customWidth="1"/>
    <col min="9" max="9" width="11.42578125" style="87" hidden="1" customWidth="1"/>
    <col min="10" max="10" width="0" style="83" hidden="1" customWidth="1"/>
    <col min="11" max="16384" width="11.42578125" style="83"/>
  </cols>
  <sheetData>
    <row r="1" spans="2:9" x14ac:dyDescent="0.25">
      <c r="I1" s="158" t="str">
        <f>'Datos fijos'!U3</f>
        <v>Aérea</v>
      </c>
    </row>
    <row r="2" spans="2:9" ht="20.25" x14ac:dyDescent="0.3">
      <c r="B2" s="174" t="s">
        <v>973</v>
      </c>
      <c r="I2" s="158" t="str">
        <f>'Datos fijos'!U4</f>
        <v>Soterrada</v>
      </c>
    </row>
    <row r="3" spans="2:9" ht="15.75" thickBot="1" x14ac:dyDescent="0.3">
      <c r="I3" s="158" t="str">
        <f>'Datos fijos'!U5</f>
        <v>Mixta (aérea y soterrada)</v>
      </c>
    </row>
    <row r="4" spans="2:9" x14ac:dyDescent="0.25">
      <c r="B4" s="101" t="s">
        <v>614</v>
      </c>
      <c r="C4" s="102"/>
      <c r="D4" s="102"/>
      <c r="E4" s="102"/>
      <c r="F4" s="103"/>
      <c r="I4" s="158">
        <f>'Datos fijos'!U6</f>
        <v>0</v>
      </c>
    </row>
    <row r="5" spans="2:9" x14ac:dyDescent="0.25">
      <c r="B5" s="89" t="s">
        <v>256</v>
      </c>
      <c r="C5" s="287"/>
      <c r="D5" s="87" t="s">
        <v>293</v>
      </c>
      <c r="E5" s="87"/>
      <c r="F5" s="90"/>
      <c r="I5" s="158" t="str">
        <f>'Datos fijos'!U7</f>
        <v>Ripio</v>
      </c>
    </row>
    <row r="6" spans="2:9" x14ac:dyDescent="0.25">
      <c r="B6" s="89" t="s">
        <v>257</v>
      </c>
      <c r="C6" s="287"/>
      <c r="D6" s="87" t="s">
        <v>243</v>
      </c>
      <c r="E6" s="87"/>
      <c r="F6" s="90"/>
      <c r="I6" s="158" t="str">
        <f>'Datos fijos'!U8</f>
        <v>Consolidado</v>
      </c>
    </row>
    <row r="7" spans="2:9" x14ac:dyDescent="0.25">
      <c r="B7" s="89" t="s">
        <v>258</v>
      </c>
      <c r="C7" s="287"/>
      <c r="D7" s="87" t="s">
        <v>259</v>
      </c>
      <c r="E7" s="87"/>
      <c r="F7" s="90"/>
      <c r="I7" s="158" t="str">
        <f>'Datos fijos'!U9</f>
        <v>Pavimento</v>
      </c>
    </row>
    <row r="8" spans="2:9" ht="15.75" thickBot="1" x14ac:dyDescent="0.3">
      <c r="B8" s="94"/>
      <c r="C8" s="95"/>
      <c r="D8" s="95"/>
      <c r="E8" s="95"/>
      <c r="F8" s="96"/>
      <c r="I8" s="158" t="str">
        <f>'Datos fijos'!U10</f>
        <v>Otro</v>
      </c>
    </row>
    <row r="9" spans="2:9" x14ac:dyDescent="0.25">
      <c r="B9" s="101" t="s">
        <v>260</v>
      </c>
      <c r="C9" s="102"/>
      <c r="D9" s="102"/>
      <c r="E9" s="102"/>
      <c r="F9" s="103"/>
      <c r="I9" s="158">
        <f>'Datos fijos'!U11</f>
        <v>0</v>
      </c>
    </row>
    <row r="10" spans="2:9" x14ac:dyDescent="0.25">
      <c r="B10" s="89" t="s">
        <v>256</v>
      </c>
      <c r="C10" s="287"/>
      <c r="D10" s="87" t="s">
        <v>293</v>
      </c>
      <c r="E10" s="87"/>
      <c r="F10" s="90"/>
      <c r="I10" s="158">
        <f>'Datos fijos'!U12</f>
        <v>0</v>
      </c>
    </row>
    <row r="11" spans="2:9" x14ac:dyDescent="0.25">
      <c r="B11" s="89" t="s">
        <v>257</v>
      </c>
      <c r="C11" s="287"/>
      <c r="D11" s="87" t="s">
        <v>243</v>
      </c>
      <c r="E11" s="87"/>
      <c r="F11" s="90"/>
    </row>
    <row r="12" spans="2:9" x14ac:dyDescent="0.25">
      <c r="B12" s="89" t="s">
        <v>258</v>
      </c>
      <c r="C12" s="287"/>
      <c r="D12" s="87" t="s">
        <v>259</v>
      </c>
      <c r="E12" s="87"/>
      <c r="F12" s="90"/>
    </row>
    <row r="13" spans="2:9" ht="15.75" thickBot="1" x14ac:dyDescent="0.3">
      <c r="B13" s="94"/>
      <c r="C13" s="95"/>
      <c r="D13" s="95"/>
      <c r="E13" s="95"/>
      <c r="F13" s="96"/>
    </row>
    <row r="14" spans="2:9" x14ac:dyDescent="0.25">
      <c r="B14" s="87"/>
      <c r="C14" s="87"/>
      <c r="D14" s="87"/>
      <c r="E14" s="87"/>
      <c r="F14" s="87"/>
    </row>
    <row r="15" spans="2:9" x14ac:dyDescent="0.25">
      <c r="B15" s="87"/>
      <c r="C15" s="87"/>
      <c r="D15" s="87"/>
      <c r="E15" s="87"/>
      <c r="F15" s="87"/>
    </row>
    <row r="16" spans="2:9" ht="20.25" x14ac:dyDescent="0.3">
      <c r="B16" s="175" t="s">
        <v>972</v>
      </c>
      <c r="C16" s="87"/>
      <c r="D16" s="87"/>
      <c r="E16" s="87"/>
      <c r="F16" s="87"/>
    </row>
    <row r="17" spans="2:10" ht="15.75" thickBot="1" x14ac:dyDescent="0.3">
      <c r="B17" s="87"/>
      <c r="C17" s="87"/>
      <c r="D17" s="87"/>
      <c r="E17" s="87"/>
      <c r="F17" s="87"/>
    </row>
    <row r="18" spans="2:10" x14ac:dyDescent="0.25">
      <c r="B18" s="101" t="s">
        <v>242</v>
      </c>
      <c r="C18" s="102"/>
      <c r="D18" s="102"/>
      <c r="E18" s="102"/>
      <c r="F18" s="103"/>
    </row>
    <row r="19" spans="2:10" x14ac:dyDescent="0.25">
      <c r="B19" s="108"/>
      <c r="C19" s="298" t="s">
        <v>342</v>
      </c>
      <c r="D19" s="298"/>
      <c r="E19" s="298" t="s">
        <v>343</v>
      </c>
      <c r="F19" s="90"/>
    </row>
    <row r="20" spans="2:10" x14ac:dyDescent="0.25">
      <c r="B20" s="89" t="s">
        <v>261</v>
      </c>
      <c r="C20" s="287"/>
      <c r="D20" s="87"/>
      <c r="E20" s="287"/>
      <c r="F20" s="90"/>
    </row>
    <row r="21" spans="2:10" x14ac:dyDescent="0.25">
      <c r="B21" s="89" t="s">
        <v>257</v>
      </c>
      <c r="C21" s="287"/>
      <c r="D21" s="87" t="s">
        <v>243</v>
      </c>
      <c r="E21" s="287"/>
      <c r="F21" s="90" t="s">
        <v>243</v>
      </c>
    </row>
    <row r="22" spans="2:10" ht="15.75" thickBot="1" x14ac:dyDescent="0.3">
      <c r="B22" s="94"/>
      <c r="C22" s="95"/>
      <c r="D22" s="95"/>
      <c r="E22" s="95"/>
      <c r="F22" s="96"/>
    </row>
    <row r="23" spans="2:10" x14ac:dyDescent="0.25">
      <c r="B23" s="101" t="s">
        <v>244</v>
      </c>
      <c r="C23" s="102"/>
      <c r="D23" s="102"/>
      <c r="E23" s="102"/>
      <c r="F23" s="103"/>
    </row>
    <row r="24" spans="2:10" x14ac:dyDescent="0.25">
      <c r="B24" s="89" t="s">
        <v>262</v>
      </c>
      <c r="C24" s="287"/>
      <c r="D24" s="87" t="s">
        <v>245</v>
      </c>
      <c r="E24" s="87"/>
      <c r="F24" s="90"/>
    </row>
    <row r="25" spans="2:10" x14ac:dyDescent="0.25">
      <c r="B25" s="89" t="s">
        <v>263</v>
      </c>
      <c r="C25" s="287"/>
      <c r="D25" s="87" t="s">
        <v>305</v>
      </c>
      <c r="E25" s="87"/>
      <c r="F25" s="90"/>
    </row>
    <row r="26" spans="2:10" x14ac:dyDescent="0.25">
      <c r="B26" s="92"/>
      <c r="C26" s="87"/>
      <c r="D26" s="87" t="s">
        <v>306</v>
      </c>
      <c r="E26" s="87"/>
      <c r="F26" s="90"/>
    </row>
    <row r="27" spans="2:10" ht="15.75" thickBot="1" x14ac:dyDescent="0.3">
      <c r="B27" s="92"/>
      <c r="C27" s="87"/>
      <c r="D27" s="87"/>
      <c r="E27" s="87"/>
      <c r="F27" s="90"/>
    </row>
    <row r="28" spans="2:10" x14ac:dyDescent="0.25">
      <c r="B28" s="101" t="s">
        <v>615</v>
      </c>
      <c r="C28" s="102"/>
      <c r="D28" s="102"/>
      <c r="E28" s="102"/>
      <c r="F28" s="103"/>
    </row>
    <row r="29" spans="2:10" x14ac:dyDescent="0.25">
      <c r="B29" s="92"/>
      <c r="C29" s="105" t="s">
        <v>596</v>
      </c>
      <c r="D29" s="87"/>
      <c r="E29" s="105" t="s">
        <v>616</v>
      </c>
      <c r="F29" s="90"/>
      <c r="J29" s="87"/>
    </row>
    <row r="30" spans="2:10" x14ac:dyDescent="0.25">
      <c r="B30" s="92"/>
      <c r="C30" s="437" t="str">
        <f>IF('"Información del Proyecto - 1"'!C30=0,"","("&amp;IF('"Información del Proyecto - 1"'!C32="","",'"Información del Proyecto - 1"'!C32&amp;" - ")&amp;'"Información del Proyecto - 1"'!E32&amp;")")</f>
        <v/>
      </c>
      <c r="D30" s="298"/>
      <c r="E30" s="437" t="str">
        <f>IF('"Información del Proyecto - 1"'!I30=0,"NO COMPLETAR, no hay 2 tipos de aerogeneradores","("&amp;IF('"Información del Proyecto - 1"'!I32="","",'"Información del Proyecto - 1"'!I32&amp;" - ")&amp;'"Información del Proyecto - 1"'!K32&amp;")")</f>
        <v>NO COMPLETAR, no hay 2 tipos de aerogeneradores</v>
      </c>
      <c r="F30" s="90"/>
      <c r="J30" s="87"/>
    </row>
    <row r="31" spans="2:10" x14ac:dyDescent="0.25">
      <c r="B31" s="92"/>
      <c r="C31" s="437"/>
      <c r="D31" s="87"/>
      <c r="E31" s="437"/>
      <c r="F31" s="90"/>
      <c r="J31" s="87"/>
    </row>
    <row r="32" spans="2:10" ht="3.75" customHeight="1" x14ac:dyDescent="0.25">
      <c r="B32" s="92"/>
      <c r="C32" s="87"/>
      <c r="D32" s="87"/>
      <c r="F32" s="90"/>
      <c r="J32" s="87"/>
    </row>
    <row r="33" spans="2:6" x14ac:dyDescent="0.25">
      <c r="B33" s="89" t="s">
        <v>617</v>
      </c>
      <c r="C33" s="287"/>
      <c r="D33" s="87" t="s">
        <v>618</v>
      </c>
      <c r="E33" s="287"/>
      <c r="F33" s="90" t="s">
        <v>618</v>
      </c>
    </row>
    <row r="34" spans="2:6" x14ac:dyDescent="0.25">
      <c r="B34" s="89" t="s">
        <v>619</v>
      </c>
      <c r="C34" s="287"/>
      <c r="D34" s="87" t="s">
        <v>620</v>
      </c>
      <c r="E34" s="287"/>
      <c r="F34" s="90" t="s">
        <v>620</v>
      </c>
    </row>
    <row r="35" spans="2:6" x14ac:dyDescent="0.25">
      <c r="B35" s="92"/>
      <c r="C35" s="87"/>
      <c r="D35" s="87"/>
      <c r="E35" s="87"/>
      <c r="F35" s="90"/>
    </row>
    <row r="36" spans="2:6" x14ac:dyDescent="0.25">
      <c r="B36" s="92"/>
      <c r="C36" s="87"/>
      <c r="D36" s="87"/>
      <c r="E36" s="87"/>
      <c r="F36" s="90"/>
    </row>
    <row r="37" spans="2:6" x14ac:dyDescent="0.25">
      <c r="B37" s="92"/>
      <c r="C37" s="105" t="s">
        <v>609</v>
      </c>
      <c r="D37" s="87"/>
      <c r="E37" s="105" t="s">
        <v>610</v>
      </c>
      <c r="F37" s="90"/>
    </row>
    <row r="38" spans="2:6" ht="15" customHeight="1" x14ac:dyDescent="0.25">
      <c r="B38" s="92"/>
      <c r="C38" s="437" t="str">
        <f>IF('"Información del Proyecto - 1"'!C41=0,"NO COMPLETAR, no hay 3 tipos de aerogeneradores","("&amp;IF('"Información del Proyecto - 1"'!C43="","",'"Información del Proyecto - 1"'!C43&amp;" - ")&amp;'"Información del Proyecto - 1"'!E43&amp;")")</f>
        <v>NO COMPLETAR, no hay 3 tipos de aerogeneradores</v>
      </c>
      <c r="D38" s="298"/>
      <c r="E38" s="437" t="str">
        <f>IF('"Información del Proyecto - 1"'!I41=0,"NO COMPLETAR, no hay 4 tipos de aerogeneradores","("&amp;IF('"Información del Proyecto - 1"'!I43="","",'"Información del Proyecto - 1"'!I43&amp;" - ")&amp;'"Información del Proyecto - 1"'!K43&amp;")")</f>
        <v>NO COMPLETAR, no hay 4 tipos de aerogeneradores</v>
      </c>
      <c r="F38" s="90"/>
    </row>
    <row r="39" spans="2:6" x14ac:dyDescent="0.25">
      <c r="B39" s="92"/>
      <c r="C39" s="437"/>
      <c r="D39" s="298"/>
      <c r="E39" s="437"/>
      <c r="F39" s="90"/>
    </row>
    <row r="40" spans="2:6" ht="4.5" customHeight="1" x14ac:dyDescent="0.25">
      <c r="B40" s="92"/>
      <c r="D40" s="87"/>
      <c r="F40" s="90"/>
    </row>
    <row r="41" spans="2:6" x14ac:dyDescent="0.25">
      <c r="B41" s="89" t="s">
        <v>617</v>
      </c>
      <c r="C41" s="287"/>
      <c r="D41" s="87" t="s">
        <v>618</v>
      </c>
      <c r="E41" s="287"/>
      <c r="F41" s="90" t="s">
        <v>618</v>
      </c>
    </row>
    <row r="42" spans="2:6" x14ac:dyDescent="0.25">
      <c r="B42" s="89" t="s">
        <v>619</v>
      </c>
      <c r="C42" s="287"/>
      <c r="D42" s="87" t="s">
        <v>620</v>
      </c>
      <c r="E42" s="287"/>
      <c r="F42" s="90" t="s">
        <v>620</v>
      </c>
    </row>
    <row r="43" spans="2:6" x14ac:dyDescent="0.25">
      <c r="B43" s="92"/>
      <c r="C43" s="87"/>
      <c r="D43" s="87"/>
      <c r="E43" s="87"/>
      <c r="F43" s="90"/>
    </row>
    <row r="44" spans="2:6" x14ac:dyDescent="0.25">
      <c r="B44" s="92"/>
      <c r="C44" s="87"/>
      <c r="D44" s="87"/>
      <c r="E44" s="87"/>
      <c r="F44" s="90"/>
    </row>
    <row r="45" spans="2:6" x14ac:dyDescent="0.25">
      <c r="B45" s="92"/>
      <c r="C45" s="91" t="s">
        <v>264</v>
      </c>
      <c r="D45" s="298">
        <f>C33*'"Información del Proyecto - 1"'!$C$30+E33*'"Información del Proyecto - 1"'!$I$30+C41*'"Información del Proyecto - 1"'!$C$41+E41*'"Información del Proyecto - 1"'!$I$41</f>
        <v>0</v>
      </c>
      <c r="E45" s="87" t="s">
        <v>621</v>
      </c>
      <c r="F45" s="90"/>
    </row>
    <row r="46" spans="2:6" x14ac:dyDescent="0.25">
      <c r="B46" s="92"/>
      <c r="C46" s="87"/>
      <c r="D46" s="298">
        <f>C34*'"Información del Proyecto - 1"'!$C$30+E34*'"Información del Proyecto - 1"'!$I$30+C42*'"Información del Proyecto - 1"'!$C$41+E42*'"Información del Proyecto - 1"'!$I$41</f>
        <v>0</v>
      </c>
      <c r="E46" s="87" t="s">
        <v>622</v>
      </c>
      <c r="F46" s="90"/>
    </row>
    <row r="47" spans="2:6" ht="15.75" thickBot="1" x14ac:dyDescent="0.3">
      <c r="B47" s="94"/>
      <c r="C47" s="95"/>
      <c r="D47" s="95"/>
      <c r="E47" s="95"/>
      <c r="F47" s="96"/>
    </row>
  </sheetData>
  <sheetProtection algorithmName="SHA-512" hashValue="IiIfpLgaOvHhz+kU0x+nC89Q2TuKVs2N6BW2p4DWs8LgH78lnjKXdewWjV0jVx6sKv8qTcvWrXf6iVmiCCbQ5w==" saltValue="o7DllqrLTgXwSHpBUhzh5Q==" spinCount="100000" sheet="1" objects="1" scenarios="1" selectLockedCells="1"/>
  <mergeCells count="4">
    <mergeCell ref="C30:C31"/>
    <mergeCell ref="E30:E31"/>
    <mergeCell ref="C38:C39"/>
    <mergeCell ref="E38:E39"/>
  </mergeCells>
  <conditionalFormatting sqref="E30:E31">
    <cfRule type="containsText" dxfId="11" priority="4" operator="containsText" text="COMPLETAR">
      <formula>NOT(ISERROR(SEARCH("COMPLETAR",E30)))</formula>
    </cfRule>
  </conditionalFormatting>
  <conditionalFormatting sqref="E38:E39">
    <cfRule type="containsText" dxfId="10" priority="3" operator="containsText" text="COMPLETAR">
      <formula>NOT(ISERROR(SEARCH("COMPLETAR",E38)))</formula>
    </cfRule>
  </conditionalFormatting>
  <conditionalFormatting sqref="C38:C39">
    <cfRule type="containsText" dxfId="9" priority="2" operator="containsText" text="COMPLETAR">
      <formula>NOT(ISERROR(SEARCH("COMPLETAR",C38)))</formula>
    </cfRule>
  </conditionalFormatting>
  <conditionalFormatting sqref="C30:C31">
    <cfRule type="containsText" dxfId="8" priority="1" operator="containsText" text="COMPLETAR">
      <formula>NOT(ISERROR(SEARCH("COMPLETAR",C30)))</formula>
    </cfRule>
  </conditionalFormatting>
  <dataValidations count="3">
    <dataValidation type="list" operator="lessThanOrEqual" allowBlank="1" showInputMessage="1" showErrorMessage="1" errorTitle="Error de ingreso" error="Ingrese un tipo de camino válido de la lista desplegable" sqref="C20 E20">
      <formula1>$I$5:$I$8</formula1>
    </dataValidation>
    <dataValidation type="list" operator="lessThanOrEqual" allowBlank="1" showInputMessage="1" showErrorMessage="1" errorTitle="Error de ingreso" error="Ingrese &quot;Aerea&quot; o &quot;Soterrada&quot; de la lista desplegable" sqref="C5 C10">
      <formula1>$I$1:$I$3</formula1>
    </dataValidation>
    <dataValidation type="decimal" operator="greaterThanOrEqual" allowBlank="1" showInputMessage="1" showErrorMessage="1" errorTitle="Error de Ingreso" error="Ingrese un número válido" sqref="C6:C7 C11:C12 C21 C24:C25 C33:C34 E33:E34 C41:C42 E41:E42 E2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&amp;RVersión 01/03/2018</oddHeader>
    <oddFooter>&amp;LFirma:&amp;CSello:&amp;RFoja: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Datos fijos</vt:lpstr>
      <vt:lpstr>Formulario A- "Alta Empresa"</vt:lpstr>
      <vt:lpstr>Formulario B-"Alta de Proyecto"</vt:lpstr>
      <vt:lpstr>"Información del Proyecto - 1"</vt:lpstr>
      <vt:lpstr>"Información del Proyecto - 2"</vt:lpstr>
      <vt:lpstr>"Información del Proyecto - 3"</vt:lpstr>
      <vt:lpstr>"Información del Proyecto - 4" </vt:lpstr>
      <vt:lpstr>Certificado de Inclusión</vt:lpstr>
      <vt:lpstr>Obra Civil y Elect</vt:lpstr>
      <vt:lpstr>Aerogeneradores</vt:lpstr>
      <vt:lpstr>Equipos, Mater, Serv</vt:lpstr>
      <vt:lpstr>Cron.Inversiones</vt:lpstr>
      <vt:lpstr>Empleo</vt:lpstr>
      <vt:lpstr>Fechas clave</vt:lpstr>
      <vt:lpstr>Disp. Inmueble - Uso del Suelo</vt:lpstr>
      <vt:lpstr>Resumen</vt:lpstr>
      <vt:lpstr>Dev. Antic. IVA</vt:lpstr>
      <vt:lpstr>Obra Infraestruc</vt:lpstr>
      <vt:lpstr>Bienes Muebles</vt:lpstr>
      <vt:lpstr>Exención Der Imp</vt:lpstr>
      <vt:lpstr>CND</vt:lpstr>
      <vt:lpstr>Certificado Fiscal</vt:lpstr>
      <vt:lpstr>Cálculos</vt:lpstr>
      <vt:lpstr>Para Exportar Datos</vt:lpstr>
      <vt:lpstr>'"Información del Proyecto - 2"'!Área_de_impresión</vt:lpstr>
      <vt:lpstr>'"Información del Proyecto - 3"'!Área_de_impresión</vt:lpstr>
      <vt:lpstr>'"Información del Proyecto - 4" '!Área_de_impresión</vt:lpstr>
      <vt:lpstr>Aerogeneradores!Área_de_impresión</vt:lpstr>
      <vt:lpstr>'Bienes Muebles'!Área_de_impresión</vt:lpstr>
      <vt:lpstr>'Certificado de Inclusión'!Área_de_impresión</vt:lpstr>
      <vt:lpstr>'Certificado Fiscal'!Área_de_impresión</vt:lpstr>
      <vt:lpstr>CND!Área_de_impresión</vt:lpstr>
      <vt:lpstr>Cron.Inversiones!Área_de_impresión</vt:lpstr>
      <vt:lpstr>'Dev. Antic. IVA'!Área_de_impresión</vt:lpstr>
      <vt:lpstr>'Disp. Inmueble - Uso del Suelo'!Área_de_impresión</vt:lpstr>
      <vt:lpstr>Empleo!Área_de_impresión</vt:lpstr>
      <vt:lpstr>'Equipos, Mater, Serv'!Área_de_impresión</vt:lpstr>
      <vt:lpstr>'Exención Der Imp'!Área_de_impresión</vt:lpstr>
      <vt:lpstr>'Fechas clave'!Área_de_impresión</vt:lpstr>
      <vt:lpstr>'Formulario B-"Alta de Proyecto"'!Área_de_impresión</vt:lpstr>
      <vt:lpstr>'Obra Civil y Elect'!Área_de_impresión</vt:lpstr>
      <vt:lpstr>'Obra Infraestruc'!Área_de_impresión</vt:lpstr>
      <vt:lpstr>Resumen!Área_de_impresión</vt:lpstr>
      <vt:lpstr>'Bienes Muebles'!Títulos_a_imprimir</vt:lpstr>
      <vt:lpstr>CND!Títulos_a_imprimir</vt:lpstr>
      <vt:lpstr>'Dev. Antic. IVA'!Títulos_a_imprimir</vt:lpstr>
      <vt:lpstr>'Exención Der Imp'!Títulos_a_imprimir</vt:lpstr>
      <vt:lpstr>'Obra Infraestruc'!Títulos_a_imprimir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2018-04-10T15:31:23Z</dcterms:modified>
</cp:coreProperties>
</file>